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 Chambers\1-DATA\TEMP\"/>
    </mc:Choice>
  </mc:AlternateContent>
  <bookViews>
    <workbookView xWindow="1500" yWindow="0" windowWidth="29220" windowHeight="14124"/>
  </bookViews>
  <sheets>
    <sheet name="1915 - 22Apr24" sheetId="1" r:id="rId1"/>
  </sheets>
  <externalReferences>
    <externalReference r:id="rId2"/>
    <externalReference r:id="rId3"/>
    <externalReference r:id="rId4"/>
  </externalReferences>
  <definedNames>
    <definedName name="_GoBack" localSheetId="0">'1915 - 22Apr24'!$F$532</definedName>
    <definedName name="Cause">[2]Tables!$D$6:$D$13</definedName>
    <definedName name="Class">[2]Tables!$F$6:$F$10</definedName>
    <definedName name="Dam_Type">[2]Tables!$A$6:$A$16</definedName>
    <definedName name="Liquefaction">[2]Tables!$E$6:$E$9</definedName>
    <definedName name="Pond">[2]Tables!$C$6:$C$8</definedName>
    <definedName name="Status">[2]Tables!$B$6:$B$8</definedName>
    <definedName name="TypeTailings">[2]Tables!$G$6:$G$9</definedName>
    <definedName name="xcir1" localSheetId="0" hidden="1">-3.14159265358979+(ROW(OFFSET(#REF!,0,0,500,1))-1)*0.0125915537218028</definedName>
    <definedName name="xcir1" hidden="1">-3.14159265358979+(ROW(OFFSET(#REF!,0,0,500,1))-1)*0.0125915537218028</definedName>
    <definedName name="xdata1" localSheetId="0" hidden="1">9.6+(ROW(OFFSET(#REF!,0,0,70,1))-1)*2.2695652173913</definedName>
    <definedName name="xdata1" hidden="1">9.6+(ROW(OFFSET(#REF!,0,0,70,1))-1)*2.2695652173913</definedName>
    <definedName name="xdata2" localSheetId="0" hidden="1">9.6+(ROW(OFFSET(#REF!,0,0,70,1))-1)*2.2695652173913</definedName>
    <definedName name="xdata2" hidden="1">9.6+(ROW(OFFSET(#REF!,0,0,70,1))-1)*2.2695652173913</definedName>
    <definedName name="xdata3" localSheetId="0" hidden="1">9.6+(ROW(OFFSET(#REF!,0,0,100,1))-1)*1.58181818181818</definedName>
    <definedName name="xdata3" hidden="1">9.6+(ROW(OFFSET(#REF!,0,0,100,1))-1)*1.58181818181818</definedName>
    <definedName name="xdata4" localSheetId="0" hidden="1">9.6+(ROW(OFFSET(#REF!,0,0,100,1))-1)*1.58181818181818</definedName>
    <definedName name="xdata4" hidden="1">9.6+(ROW(OFFSET(#REF!,0,0,100,1))-1)*1.58181818181818</definedName>
    <definedName name="xdata5" localSheetId="0" hidden="1">0+(ROW(OFFSET(#REF!,0,0,70,1))-1)*0.144927536231884</definedName>
    <definedName name="xdata5" hidden="1">0+(ROW(OFFSET(#REF!,0,0,70,1))-1)*0.144927536231884</definedName>
    <definedName name="xdata6" localSheetId="0" hidden="1">0+(ROW(OFFSET(#REF!,0,0,70,1))-1)*0.144927536231884</definedName>
    <definedName name="xdata6" hidden="1">0+(ROW(OFFSET(#REF!,0,0,70,1))-1)*0.144927536231884</definedName>
    <definedName name="ycir1" localSheetId="0" hidden="1">1*COS([3]!xcir1)+0</definedName>
    <definedName name="ycir1" hidden="1">1*COS([3]!xcir1)+0</definedName>
    <definedName name="ydata1" hidden="1">0.866301194514596+0.0423093370935212*[3]!xdata1-4.92844208502245*(0.142857142857143+([3]!xdata1-77.4428571428571)^2/23731.3371428571)^0.5</definedName>
    <definedName name="ydata2" hidden="1">0.866301194514596+0.0423093370935212*[3]!xdata2+4.92844208502245*(0.142857142857143+([3]!xdata2-77.4428571428571)^2/23731.3371428571)^0.5</definedName>
    <definedName name="ydata3" hidden="1">0.866301194514596+0.0423093370935212*[3]!xdata3-4.92844208502245*(1.14285714285714+([3]!xdata3-77.4428571428571)^2/23731.3371428571)^0.5</definedName>
    <definedName name="ydata4" hidden="1">0.866301194514596+0.0423093370935212*[3]!xdata4+4.92844208502245*(1.14285714285714+([3]!xdata4-77.4428571428571)^2/23731.3371428571)^0.5</definedName>
    <definedName name="ydata5" hidden="1">0+1*[3]!xdata5-4.92844208502245*(1.14285714285714+([3]!xdata5-4.14285714285714)^2/42.4809921183006)^0.5</definedName>
    <definedName name="ydata6" hidden="1">0+1*[3]!xdata6+4.92844208502245*(1.14285714285714+([3]!xdata6-4.14285714285714)^2/42.4809921183006)^0.5</definedName>
    <definedName name="yycir1" localSheetId="0" hidden="1">1*SIN([3]!xcir1)+0+0*COS([3]!xcir1)</definedName>
    <definedName name="yycir1" hidden="1">1*SIN([3]!xcir1)+0+0*COS([3]!xcir1)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0" i="1" l="1"/>
  <c r="L389" i="1"/>
  <c r="L387" i="1"/>
  <c r="A384" i="1"/>
  <c r="L388" i="1" s="1"/>
  <c r="AI382" i="1"/>
  <c r="AG382" i="1"/>
  <c r="AD382" i="1"/>
  <c r="AC382" i="1"/>
  <c r="AB382" i="1"/>
  <c r="AE382" i="1" s="1"/>
  <c r="AH382" i="1" s="1"/>
  <c r="S382" i="1"/>
  <c r="AH381" i="1"/>
  <c r="AG381" i="1"/>
  <c r="AD381" i="1"/>
  <c r="AE381" i="1" s="1"/>
  <c r="AI381" i="1" s="1"/>
  <c r="AC381" i="1"/>
  <c r="AB381" i="1"/>
  <c r="S381" i="1"/>
  <c r="AI380" i="1"/>
  <c r="AH380" i="1"/>
  <c r="AD380" i="1"/>
  <c r="AC380" i="1"/>
  <c r="AB380" i="1"/>
  <c r="S380" i="1"/>
  <c r="AI379" i="1"/>
  <c r="AG379" i="1"/>
  <c r="AD379" i="1"/>
  <c r="AC379" i="1"/>
  <c r="AB379" i="1"/>
  <c r="S379" i="1"/>
  <c r="AI378" i="1"/>
  <c r="AH378" i="1"/>
  <c r="AD378" i="1"/>
  <c r="AC378" i="1"/>
  <c r="AE378" i="1" s="1"/>
  <c r="AG378" i="1" s="1"/>
  <c r="AB378" i="1"/>
  <c r="S378" i="1"/>
  <c r="S377" i="1"/>
  <c r="AH376" i="1"/>
  <c r="AG376" i="1"/>
  <c r="AD376" i="1"/>
  <c r="AC376" i="1"/>
  <c r="AB376" i="1"/>
  <c r="S376" i="1"/>
  <c r="AH375" i="1"/>
  <c r="AG375" i="1"/>
  <c r="AD375" i="1"/>
  <c r="AC375" i="1"/>
  <c r="AE375" i="1" s="1"/>
  <c r="AI375" i="1" s="1"/>
  <c r="AB375" i="1"/>
  <c r="S375" i="1"/>
  <c r="AH374" i="1"/>
  <c r="AG374" i="1"/>
  <c r="AD374" i="1"/>
  <c r="AC374" i="1"/>
  <c r="AE374" i="1" s="1"/>
  <c r="AI374" i="1" s="1"/>
  <c r="AB374" i="1"/>
  <c r="S374" i="1"/>
  <c r="AH373" i="1"/>
  <c r="AG373" i="1"/>
  <c r="AD373" i="1"/>
  <c r="AC373" i="1"/>
  <c r="AB373" i="1"/>
  <c r="S373" i="1"/>
  <c r="AH372" i="1"/>
  <c r="AG372" i="1"/>
  <c r="AD372" i="1"/>
  <c r="AC372" i="1"/>
  <c r="AB372" i="1"/>
  <c r="S372" i="1"/>
  <c r="S371" i="1"/>
  <c r="AH370" i="1"/>
  <c r="AG370" i="1"/>
  <c r="AD370" i="1"/>
  <c r="AC370" i="1"/>
  <c r="AB370" i="1"/>
  <c r="S370" i="1"/>
  <c r="AI369" i="1"/>
  <c r="AG369" i="1"/>
  <c r="AD369" i="1"/>
  <c r="AC369" i="1"/>
  <c r="AB369" i="1"/>
  <c r="S369" i="1"/>
  <c r="AI368" i="1"/>
  <c r="AH368" i="1"/>
  <c r="AD368" i="1"/>
  <c r="AC368" i="1"/>
  <c r="AB368" i="1"/>
  <c r="S368" i="1"/>
  <c r="AH367" i="1"/>
  <c r="AG367" i="1"/>
  <c r="AD367" i="1"/>
  <c r="AC367" i="1"/>
  <c r="AB367" i="1"/>
  <c r="S367" i="1"/>
  <c r="AH366" i="1"/>
  <c r="AG366" i="1"/>
  <c r="AD366" i="1"/>
  <c r="AC366" i="1"/>
  <c r="AB366" i="1"/>
  <c r="S366" i="1"/>
  <c r="AH365" i="1"/>
  <c r="AG365" i="1"/>
  <c r="AD365" i="1"/>
  <c r="AC365" i="1"/>
  <c r="AB365" i="1"/>
  <c r="S365" i="1"/>
  <c r="S364" i="1"/>
  <c r="AH363" i="1"/>
  <c r="AG363" i="1"/>
  <c r="AD363" i="1"/>
  <c r="AC363" i="1"/>
  <c r="AB363" i="1"/>
  <c r="S363" i="1"/>
  <c r="AH362" i="1"/>
  <c r="AG362" i="1"/>
  <c r="AD362" i="1"/>
  <c r="AC362" i="1"/>
  <c r="AB362" i="1"/>
  <c r="S362" i="1"/>
  <c r="AH361" i="1"/>
  <c r="AG361" i="1"/>
  <c r="AD361" i="1"/>
  <c r="AC361" i="1"/>
  <c r="AB361" i="1"/>
  <c r="S361" i="1"/>
  <c r="AI359" i="1"/>
  <c r="AG359" i="1"/>
  <c r="AD359" i="1"/>
  <c r="AC359" i="1"/>
  <c r="AB359" i="1"/>
  <c r="S359" i="1"/>
  <c r="AH358" i="1"/>
  <c r="AG358" i="1"/>
  <c r="AD358" i="1"/>
  <c r="AC358" i="1"/>
  <c r="AB358" i="1"/>
  <c r="S358" i="1"/>
  <c r="AH357" i="1"/>
  <c r="AG357" i="1"/>
  <c r="AD357" i="1"/>
  <c r="AC357" i="1"/>
  <c r="AB357" i="1"/>
  <c r="S357" i="1"/>
  <c r="AI356" i="1"/>
  <c r="AG356" i="1"/>
  <c r="AD356" i="1"/>
  <c r="AC356" i="1"/>
  <c r="AB356" i="1"/>
  <c r="AE356" i="1" s="1"/>
  <c r="AH356" i="1" s="1"/>
  <c r="AI355" i="1"/>
  <c r="AG355" i="1"/>
  <c r="AD355" i="1"/>
  <c r="AC355" i="1"/>
  <c r="AB355" i="1"/>
  <c r="S355" i="1"/>
  <c r="AH354" i="1"/>
  <c r="AG354" i="1"/>
  <c r="AD354" i="1"/>
  <c r="AC354" i="1"/>
  <c r="AB354" i="1"/>
  <c r="AE354" i="1" s="1"/>
  <c r="AI354" i="1" s="1"/>
  <c r="S354" i="1"/>
  <c r="AH353" i="1"/>
  <c r="AG353" i="1"/>
  <c r="AD353" i="1"/>
  <c r="AC353" i="1"/>
  <c r="AB353" i="1"/>
  <c r="S353" i="1"/>
  <c r="AH352" i="1"/>
  <c r="AG352" i="1"/>
  <c r="AD352" i="1"/>
  <c r="AC352" i="1"/>
  <c r="AB352" i="1"/>
  <c r="S352" i="1"/>
  <c r="AI351" i="1"/>
  <c r="AH351" i="1"/>
  <c r="AD351" i="1"/>
  <c r="AC351" i="1"/>
  <c r="AB351" i="1"/>
  <c r="S351" i="1"/>
  <c r="AH350" i="1"/>
  <c r="AG350" i="1"/>
  <c r="AD350" i="1"/>
  <c r="AC350" i="1"/>
  <c r="AB350" i="1"/>
  <c r="AE350" i="1" s="1"/>
  <c r="AI350" i="1" s="1"/>
  <c r="S350" i="1"/>
  <c r="AI349" i="1"/>
  <c r="AH349" i="1"/>
  <c r="AD349" i="1"/>
  <c r="AC349" i="1"/>
  <c r="AB349" i="1"/>
  <c r="S349" i="1"/>
  <c r="S348" i="1"/>
  <c r="AH347" i="1"/>
  <c r="AG347" i="1"/>
  <c r="AD347" i="1"/>
  <c r="AC347" i="1"/>
  <c r="AB347" i="1"/>
  <c r="AE347" i="1" s="1"/>
  <c r="AI347" i="1" s="1"/>
  <c r="S347" i="1"/>
  <c r="S346" i="1"/>
  <c r="AH345" i="1"/>
  <c r="AG345" i="1"/>
  <c r="AD345" i="1"/>
  <c r="AC345" i="1"/>
  <c r="AB345" i="1"/>
  <c r="S345" i="1"/>
  <c r="AH344" i="1"/>
  <c r="AG344" i="1"/>
  <c r="AD344" i="1"/>
  <c r="AC344" i="1"/>
  <c r="AB344" i="1"/>
  <c r="S344" i="1"/>
  <c r="AH343" i="1"/>
  <c r="AG343" i="1"/>
  <c r="AD343" i="1"/>
  <c r="AC343" i="1"/>
  <c r="AB343" i="1"/>
  <c r="S343" i="1"/>
  <c r="AH342" i="1"/>
  <c r="AG342" i="1"/>
  <c r="AD342" i="1"/>
  <c r="AC342" i="1"/>
  <c r="AB342" i="1"/>
  <c r="S342" i="1"/>
  <c r="AH341" i="1"/>
  <c r="AG341" i="1"/>
  <c r="AD341" i="1"/>
  <c r="AC341" i="1"/>
  <c r="AB341" i="1"/>
  <c r="S341" i="1"/>
  <c r="AH340" i="1"/>
  <c r="AG340" i="1"/>
  <c r="AD340" i="1"/>
  <c r="AC340" i="1"/>
  <c r="AB340" i="1"/>
  <c r="S340" i="1"/>
  <c r="AH339" i="1"/>
  <c r="AG339" i="1"/>
  <c r="AD339" i="1"/>
  <c r="AC339" i="1"/>
  <c r="AB339" i="1"/>
  <c r="S339" i="1"/>
  <c r="AH338" i="1"/>
  <c r="AG338" i="1"/>
  <c r="AD338" i="1"/>
  <c r="AC338" i="1"/>
  <c r="AB338" i="1"/>
  <c r="S338" i="1"/>
  <c r="AH337" i="1"/>
  <c r="AG337" i="1"/>
  <c r="AD337" i="1"/>
  <c r="AC337" i="1"/>
  <c r="AB337" i="1"/>
  <c r="S337" i="1"/>
  <c r="AH336" i="1"/>
  <c r="AG336" i="1"/>
  <c r="AD336" i="1"/>
  <c r="AC336" i="1"/>
  <c r="AB336" i="1"/>
  <c r="S336" i="1"/>
  <c r="AH335" i="1"/>
  <c r="AG335" i="1"/>
  <c r="AD335" i="1"/>
  <c r="AC335" i="1"/>
  <c r="AB335" i="1"/>
  <c r="S335" i="1"/>
  <c r="AH334" i="1"/>
  <c r="AG334" i="1"/>
  <c r="AD334" i="1"/>
  <c r="AC334" i="1"/>
  <c r="AB334" i="1"/>
  <c r="S334" i="1"/>
  <c r="AH333" i="1"/>
  <c r="AG333" i="1"/>
  <c r="AD333" i="1"/>
  <c r="AC333" i="1"/>
  <c r="AB333" i="1"/>
  <c r="S333" i="1"/>
  <c r="AH332" i="1"/>
  <c r="AG332" i="1"/>
  <c r="AD332" i="1"/>
  <c r="AC332" i="1"/>
  <c r="AB332" i="1"/>
  <c r="S332" i="1"/>
  <c r="AH331" i="1"/>
  <c r="AG331" i="1"/>
  <c r="AD331" i="1"/>
  <c r="AC331" i="1"/>
  <c r="AB331" i="1"/>
  <c r="S331" i="1"/>
  <c r="AH330" i="1"/>
  <c r="AG330" i="1"/>
  <c r="AD330" i="1"/>
  <c r="AC330" i="1"/>
  <c r="AB330" i="1"/>
  <c r="S330" i="1"/>
  <c r="AH329" i="1"/>
  <c r="AG329" i="1"/>
  <c r="AD329" i="1"/>
  <c r="AC329" i="1"/>
  <c r="AB329" i="1"/>
  <c r="S329" i="1"/>
  <c r="AH328" i="1"/>
  <c r="AG328" i="1"/>
  <c r="AD328" i="1"/>
  <c r="AC328" i="1"/>
  <c r="AB328" i="1"/>
  <c r="S328" i="1"/>
  <c r="AH327" i="1"/>
  <c r="AG327" i="1"/>
  <c r="AD327" i="1"/>
  <c r="AC327" i="1"/>
  <c r="AB327" i="1"/>
  <c r="S327" i="1"/>
  <c r="AH326" i="1"/>
  <c r="AG326" i="1"/>
  <c r="AD326" i="1"/>
  <c r="AC326" i="1"/>
  <c r="AB326" i="1"/>
  <c r="S326" i="1"/>
  <c r="AI325" i="1"/>
  <c r="AG325" i="1"/>
  <c r="AD325" i="1"/>
  <c r="AC325" i="1"/>
  <c r="AB325" i="1"/>
  <c r="S325" i="1"/>
  <c r="AI324" i="1"/>
  <c r="AH324" i="1"/>
  <c r="AD324" i="1"/>
  <c r="AC324" i="1"/>
  <c r="AB324" i="1"/>
  <c r="AE324" i="1" s="1"/>
  <c r="AG324" i="1" s="1"/>
  <c r="S324" i="1"/>
  <c r="AH323" i="1"/>
  <c r="AG323" i="1"/>
  <c r="AD323" i="1"/>
  <c r="AC323" i="1"/>
  <c r="AB323" i="1"/>
  <c r="S323" i="1"/>
  <c r="AH322" i="1"/>
  <c r="AG322" i="1"/>
  <c r="AD322" i="1"/>
  <c r="AC322" i="1"/>
  <c r="AB322" i="1"/>
  <c r="S322" i="1"/>
  <c r="AH321" i="1"/>
  <c r="AG321" i="1"/>
  <c r="AD321" i="1"/>
  <c r="AC321" i="1"/>
  <c r="AB321" i="1"/>
  <c r="S321" i="1"/>
  <c r="AI320" i="1"/>
  <c r="AG320" i="1"/>
  <c r="AD320" i="1"/>
  <c r="AC320" i="1"/>
  <c r="AB320" i="1"/>
  <c r="AE320" i="1" s="1"/>
  <c r="AH320" i="1" s="1"/>
  <c r="S320" i="1"/>
  <c r="AH319" i="1"/>
  <c r="AG319" i="1"/>
  <c r="AD319" i="1"/>
  <c r="AC319" i="1"/>
  <c r="AB319" i="1"/>
  <c r="S319" i="1"/>
  <c r="AI318" i="1"/>
  <c r="AH318" i="1"/>
  <c r="AD318" i="1"/>
  <c r="AC318" i="1"/>
  <c r="AB318" i="1"/>
  <c r="S318" i="1"/>
  <c r="AH317" i="1"/>
  <c r="AG317" i="1"/>
  <c r="AD317" i="1"/>
  <c r="AC317" i="1"/>
  <c r="AB317" i="1"/>
  <c r="S317" i="1"/>
  <c r="AI316" i="1"/>
  <c r="AH316" i="1"/>
  <c r="AG316" i="1"/>
  <c r="AD316" i="1"/>
  <c r="AC316" i="1"/>
  <c r="AB316" i="1"/>
  <c r="S316" i="1"/>
  <c r="AH315" i="1"/>
  <c r="AG315" i="1"/>
  <c r="AD315" i="1"/>
  <c r="AC315" i="1"/>
  <c r="AB315" i="1"/>
  <c r="S315" i="1"/>
  <c r="AH314" i="1"/>
  <c r="AG314" i="1"/>
  <c r="AD314" i="1"/>
  <c r="AC314" i="1"/>
  <c r="AB314" i="1"/>
  <c r="S314" i="1"/>
  <c r="AH313" i="1"/>
  <c r="AG313" i="1"/>
  <c r="AD313" i="1"/>
  <c r="AC313" i="1"/>
  <c r="AB313" i="1"/>
  <c r="S313" i="1"/>
  <c r="AI312" i="1"/>
  <c r="AH312" i="1"/>
  <c r="AD312" i="1"/>
  <c r="AC312" i="1"/>
  <c r="AB312" i="1"/>
  <c r="S312" i="1"/>
  <c r="AH311" i="1"/>
  <c r="AG311" i="1"/>
  <c r="AD311" i="1"/>
  <c r="AC311" i="1"/>
  <c r="AB311" i="1"/>
  <c r="S311" i="1"/>
  <c r="AI310" i="1"/>
  <c r="AH310" i="1"/>
  <c r="AD310" i="1"/>
  <c r="AC310" i="1"/>
  <c r="AB310" i="1"/>
  <c r="AI309" i="1"/>
  <c r="AH309" i="1"/>
  <c r="AG309" i="1"/>
  <c r="AD309" i="1"/>
  <c r="AC309" i="1"/>
  <c r="AB309" i="1"/>
  <c r="AE309" i="1" s="1"/>
  <c r="S309" i="1"/>
  <c r="AH308" i="1"/>
  <c r="AG308" i="1"/>
  <c r="AD308" i="1"/>
  <c r="AC308" i="1"/>
  <c r="AB308" i="1"/>
  <c r="S308" i="1"/>
  <c r="AH307" i="1"/>
  <c r="AG307" i="1"/>
  <c r="AD307" i="1"/>
  <c r="AC307" i="1"/>
  <c r="AB307" i="1"/>
  <c r="S307" i="1"/>
  <c r="AH306" i="1"/>
  <c r="AG306" i="1"/>
  <c r="AD306" i="1"/>
  <c r="AC306" i="1"/>
  <c r="AB306" i="1"/>
  <c r="AH305" i="1"/>
  <c r="AG305" i="1"/>
  <c r="AD305" i="1"/>
  <c r="AC305" i="1"/>
  <c r="AB305" i="1"/>
  <c r="S305" i="1"/>
  <c r="AI304" i="1"/>
  <c r="AH304" i="1"/>
  <c r="AG304" i="1"/>
  <c r="AD304" i="1"/>
  <c r="AC304" i="1"/>
  <c r="AB304" i="1"/>
  <c r="S304" i="1"/>
  <c r="AH303" i="1"/>
  <c r="AG303" i="1"/>
  <c r="AD303" i="1"/>
  <c r="AC303" i="1"/>
  <c r="AB303" i="1"/>
  <c r="AI302" i="1"/>
  <c r="AG302" i="1"/>
  <c r="AD302" i="1"/>
  <c r="AC302" i="1"/>
  <c r="AE302" i="1" s="1"/>
  <c r="AH302" i="1" s="1"/>
  <c r="AB302" i="1"/>
  <c r="S302" i="1"/>
  <c r="AH301" i="1"/>
  <c r="AG301" i="1"/>
  <c r="AD301" i="1"/>
  <c r="AC301" i="1"/>
  <c r="AB301" i="1"/>
  <c r="S301" i="1"/>
  <c r="AH300" i="1"/>
  <c r="AG300" i="1"/>
  <c r="AD300" i="1"/>
  <c r="AC300" i="1"/>
  <c r="AB300" i="1"/>
  <c r="S300" i="1"/>
  <c r="AH299" i="1"/>
  <c r="AG299" i="1"/>
  <c r="AD299" i="1"/>
  <c r="AC299" i="1"/>
  <c r="AB299" i="1"/>
  <c r="S299" i="1"/>
  <c r="AH298" i="1"/>
  <c r="AG298" i="1"/>
  <c r="AD298" i="1"/>
  <c r="AC298" i="1"/>
  <c r="AB298" i="1"/>
  <c r="S298" i="1"/>
  <c r="AH297" i="1"/>
  <c r="AG297" i="1"/>
  <c r="AD297" i="1"/>
  <c r="AC297" i="1"/>
  <c r="AB297" i="1"/>
  <c r="S297" i="1"/>
  <c r="AH296" i="1"/>
  <c r="AG296" i="1"/>
  <c r="AD296" i="1"/>
  <c r="AC296" i="1"/>
  <c r="AB296" i="1"/>
  <c r="S296" i="1"/>
  <c r="AI295" i="1"/>
  <c r="AH295" i="1"/>
  <c r="AD295" i="1"/>
  <c r="AC295" i="1"/>
  <c r="AB295" i="1"/>
  <c r="S295" i="1"/>
  <c r="AH294" i="1"/>
  <c r="AG294" i="1"/>
  <c r="AD294" i="1"/>
  <c r="AC294" i="1"/>
  <c r="AB294" i="1"/>
  <c r="S294" i="1"/>
  <c r="AH291" i="1"/>
  <c r="AG291" i="1"/>
  <c r="AD291" i="1"/>
  <c r="AC291" i="1"/>
  <c r="AB291" i="1"/>
  <c r="S291" i="1"/>
  <c r="AI289" i="1"/>
  <c r="AH289" i="1"/>
  <c r="AD289" i="1"/>
  <c r="AC289" i="1"/>
  <c r="AB289" i="1"/>
  <c r="AI288" i="1"/>
  <c r="AH288" i="1"/>
  <c r="AD288" i="1"/>
  <c r="AC288" i="1"/>
  <c r="AB288" i="1"/>
  <c r="S288" i="1"/>
  <c r="AI287" i="1"/>
  <c r="AH287" i="1"/>
  <c r="AD287" i="1"/>
  <c r="AC287" i="1"/>
  <c r="AB287" i="1"/>
  <c r="AE287" i="1" s="1"/>
  <c r="AG287" i="1" s="1"/>
  <c r="S287" i="1"/>
  <c r="AH286" i="1"/>
  <c r="AG286" i="1"/>
  <c r="AD286" i="1"/>
  <c r="AC286" i="1"/>
  <c r="AB286" i="1"/>
  <c r="S286" i="1"/>
  <c r="AI285" i="1"/>
  <c r="AH285" i="1"/>
  <c r="AD285" i="1"/>
  <c r="AC285" i="1"/>
  <c r="AB285" i="1"/>
  <c r="S285" i="1"/>
  <c r="S284" i="1"/>
  <c r="AH283" i="1"/>
  <c r="AG283" i="1"/>
  <c r="AD283" i="1"/>
  <c r="AC283" i="1"/>
  <c r="AB283" i="1"/>
  <c r="S283" i="1"/>
  <c r="AH282" i="1"/>
  <c r="AG282" i="1"/>
  <c r="AD282" i="1"/>
  <c r="AC282" i="1"/>
  <c r="AB282" i="1"/>
  <c r="AE282" i="1" s="1"/>
  <c r="AI282" i="1" s="1"/>
  <c r="S282" i="1"/>
  <c r="AI281" i="1"/>
  <c r="AG281" i="1"/>
  <c r="AD281" i="1"/>
  <c r="AC281" i="1"/>
  <c r="AB281" i="1"/>
  <c r="S281" i="1"/>
  <c r="AH280" i="1"/>
  <c r="AG280" i="1"/>
  <c r="AD280" i="1"/>
  <c r="AC280" i="1"/>
  <c r="AE280" i="1" s="1"/>
  <c r="AI280" i="1" s="1"/>
  <c r="AB280" i="1"/>
  <c r="S280" i="1"/>
  <c r="AH279" i="1"/>
  <c r="AG279" i="1"/>
  <c r="AD279" i="1"/>
  <c r="AC279" i="1"/>
  <c r="AE279" i="1" s="1"/>
  <c r="AI279" i="1" s="1"/>
  <c r="AB279" i="1"/>
  <c r="S279" i="1"/>
  <c r="AH278" i="1"/>
  <c r="AG278" i="1"/>
  <c r="AD278" i="1"/>
  <c r="AC278" i="1"/>
  <c r="AB278" i="1"/>
  <c r="S278" i="1"/>
  <c r="AH277" i="1"/>
  <c r="AG277" i="1"/>
  <c r="AD277" i="1"/>
  <c r="AC277" i="1"/>
  <c r="AB277" i="1"/>
  <c r="S277" i="1"/>
  <c r="AH276" i="1"/>
  <c r="AG276" i="1"/>
  <c r="AD276" i="1"/>
  <c r="AC276" i="1"/>
  <c r="AE276" i="1" s="1"/>
  <c r="AI276" i="1" s="1"/>
  <c r="AB276" i="1"/>
  <c r="S276" i="1"/>
  <c r="AH275" i="1"/>
  <c r="AG275" i="1"/>
  <c r="AD275" i="1"/>
  <c r="AC275" i="1"/>
  <c r="AE275" i="1" s="1"/>
  <c r="AI275" i="1" s="1"/>
  <c r="AB275" i="1"/>
  <c r="S275" i="1"/>
  <c r="AH274" i="1"/>
  <c r="AG274" i="1"/>
  <c r="AD274" i="1"/>
  <c r="AC274" i="1"/>
  <c r="S274" i="1"/>
  <c r="M274" i="1"/>
  <c r="AB274" i="1" s="1"/>
  <c r="AH273" i="1"/>
  <c r="AG273" i="1"/>
  <c r="AD273" i="1"/>
  <c r="AC273" i="1"/>
  <c r="AB273" i="1"/>
  <c r="S273" i="1"/>
  <c r="AH272" i="1"/>
  <c r="AG272" i="1"/>
  <c r="AD272" i="1"/>
  <c r="AC272" i="1"/>
  <c r="AB272" i="1"/>
  <c r="S272" i="1"/>
  <c r="AI271" i="1"/>
  <c r="AH271" i="1"/>
  <c r="AD271" i="1"/>
  <c r="AC271" i="1"/>
  <c r="AB271" i="1"/>
  <c r="S271" i="1"/>
  <c r="AI270" i="1"/>
  <c r="AH270" i="1"/>
  <c r="AG270" i="1"/>
  <c r="AD270" i="1"/>
  <c r="AC270" i="1"/>
  <c r="AB270" i="1"/>
  <c r="S270" i="1"/>
  <c r="AI269" i="1"/>
  <c r="AH269" i="1"/>
  <c r="AG269" i="1"/>
  <c r="AD269" i="1"/>
  <c r="AC269" i="1"/>
  <c r="AB269" i="1"/>
  <c r="S269" i="1"/>
  <c r="AI268" i="1"/>
  <c r="AH268" i="1"/>
  <c r="AG268" i="1"/>
  <c r="AD268" i="1"/>
  <c r="AC268" i="1"/>
  <c r="AB268" i="1"/>
  <c r="S268" i="1"/>
  <c r="AH267" i="1"/>
  <c r="AG267" i="1"/>
  <c r="AD267" i="1"/>
  <c r="AC267" i="1"/>
  <c r="AB267" i="1"/>
  <c r="S267" i="1"/>
  <c r="AH266" i="1"/>
  <c r="AG266" i="1"/>
  <c r="AD266" i="1"/>
  <c r="AC266" i="1"/>
  <c r="AB266" i="1"/>
  <c r="AE266" i="1" s="1"/>
  <c r="AI266" i="1" s="1"/>
  <c r="S266" i="1"/>
  <c r="AI265" i="1"/>
  <c r="AG265" i="1"/>
  <c r="AD265" i="1"/>
  <c r="AC265" i="1"/>
  <c r="AB265" i="1"/>
  <c r="S265" i="1"/>
  <c r="AH264" i="1"/>
  <c r="AG264" i="1"/>
  <c r="AD264" i="1"/>
  <c r="AC264" i="1"/>
  <c r="AB264" i="1"/>
  <c r="S264" i="1"/>
  <c r="AI263" i="1"/>
  <c r="AG263" i="1"/>
  <c r="AD263" i="1"/>
  <c r="AC263" i="1"/>
  <c r="AB263" i="1"/>
  <c r="S263" i="1"/>
  <c r="AI262" i="1"/>
  <c r="AG262" i="1"/>
  <c r="AD262" i="1"/>
  <c r="AC262" i="1"/>
  <c r="AB262" i="1"/>
  <c r="S262" i="1"/>
  <c r="AH261" i="1"/>
  <c r="AG261" i="1"/>
  <c r="AD261" i="1"/>
  <c r="AC261" i="1"/>
  <c r="AB261" i="1"/>
  <c r="AE261" i="1" s="1"/>
  <c r="AI261" i="1" s="1"/>
  <c r="S261" i="1"/>
  <c r="AH260" i="1"/>
  <c r="AG260" i="1"/>
  <c r="AD260" i="1"/>
  <c r="AC260" i="1"/>
  <c r="AB260" i="1"/>
  <c r="S260" i="1"/>
  <c r="AH259" i="1"/>
  <c r="AG259" i="1"/>
  <c r="AD259" i="1"/>
  <c r="AC259" i="1"/>
  <c r="AB259" i="1"/>
  <c r="S259" i="1"/>
  <c r="AI258" i="1"/>
  <c r="AG258" i="1"/>
  <c r="AD258" i="1"/>
  <c r="AC258" i="1"/>
  <c r="AB258" i="1"/>
  <c r="AE258" i="1" s="1"/>
  <c r="AH258" i="1" s="1"/>
  <c r="S258" i="1"/>
  <c r="AH257" i="1"/>
  <c r="AG257" i="1"/>
  <c r="AD257" i="1"/>
  <c r="AC257" i="1"/>
  <c r="AB257" i="1"/>
  <c r="S257" i="1"/>
  <c r="AH256" i="1"/>
  <c r="AG256" i="1"/>
  <c r="AD256" i="1"/>
  <c r="AC256" i="1"/>
  <c r="AB256" i="1"/>
  <c r="S256" i="1"/>
  <c r="AH255" i="1"/>
  <c r="AG255" i="1"/>
  <c r="AD255" i="1"/>
  <c r="AC255" i="1"/>
  <c r="AB255" i="1"/>
  <c r="S255" i="1"/>
  <c r="AH254" i="1"/>
  <c r="AG254" i="1"/>
  <c r="AD254" i="1"/>
  <c r="AC254" i="1"/>
  <c r="AB254" i="1"/>
  <c r="S254" i="1"/>
  <c r="AH253" i="1"/>
  <c r="AG253" i="1"/>
  <c r="AD253" i="1"/>
  <c r="AC253" i="1"/>
  <c r="AB253" i="1"/>
  <c r="AE253" i="1" s="1"/>
  <c r="AI253" i="1" s="1"/>
  <c r="S253" i="1"/>
  <c r="AH252" i="1"/>
  <c r="AG252" i="1"/>
  <c r="AD252" i="1"/>
  <c r="AC252" i="1"/>
  <c r="AB252" i="1"/>
  <c r="S252" i="1"/>
  <c r="AH251" i="1"/>
  <c r="AG251" i="1"/>
  <c r="AD251" i="1"/>
  <c r="AC251" i="1"/>
  <c r="AB251" i="1"/>
  <c r="S251" i="1"/>
  <c r="AH250" i="1"/>
  <c r="AG250" i="1"/>
  <c r="AD250" i="1"/>
  <c r="AC250" i="1"/>
  <c r="AB250" i="1"/>
  <c r="AE250" i="1" s="1"/>
  <c r="AI250" i="1" s="1"/>
  <c r="S250" i="1"/>
  <c r="AH249" i="1"/>
  <c r="AG249" i="1"/>
  <c r="AD249" i="1"/>
  <c r="AC249" i="1"/>
  <c r="AB249" i="1"/>
  <c r="S249" i="1"/>
  <c r="AI248" i="1"/>
  <c r="AG248" i="1"/>
  <c r="AD248" i="1"/>
  <c r="AC248" i="1"/>
  <c r="AB248" i="1"/>
  <c r="S248" i="1"/>
  <c r="AH247" i="1"/>
  <c r="AG247" i="1"/>
  <c r="AD247" i="1"/>
  <c r="AC247" i="1"/>
  <c r="AB247" i="1"/>
  <c r="S247" i="1"/>
  <c r="AI246" i="1"/>
  <c r="AG246" i="1"/>
  <c r="AD246" i="1"/>
  <c r="AC246" i="1"/>
  <c r="AB246" i="1"/>
  <c r="S246" i="1"/>
  <c r="AI245" i="1"/>
  <c r="AH245" i="1"/>
  <c r="AG245" i="1"/>
  <c r="AD245" i="1"/>
  <c r="AC245" i="1"/>
  <c r="AB245" i="1"/>
  <c r="S245" i="1"/>
  <c r="AH244" i="1"/>
  <c r="AG244" i="1"/>
  <c r="AD244" i="1"/>
  <c r="AC244" i="1"/>
  <c r="AB244" i="1"/>
  <c r="S244" i="1"/>
  <c r="AH243" i="1"/>
  <c r="AG243" i="1"/>
  <c r="AD243" i="1"/>
  <c r="AC243" i="1"/>
  <c r="AB243" i="1"/>
  <c r="S243" i="1"/>
  <c r="AH242" i="1"/>
  <c r="AG242" i="1"/>
  <c r="AD242" i="1"/>
  <c r="AC242" i="1"/>
  <c r="AB242" i="1"/>
  <c r="S242" i="1"/>
  <c r="AI241" i="1"/>
  <c r="AG241" i="1"/>
  <c r="AD241" i="1"/>
  <c r="AC241" i="1"/>
  <c r="AB241" i="1"/>
  <c r="S241" i="1"/>
  <c r="AH240" i="1"/>
  <c r="AG240" i="1"/>
  <c r="AD240" i="1"/>
  <c r="AC240" i="1"/>
  <c r="AB240" i="1"/>
  <c r="S240" i="1"/>
  <c r="AH239" i="1"/>
  <c r="AG239" i="1"/>
  <c r="AD239" i="1"/>
  <c r="AC239" i="1"/>
  <c r="AB239" i="1"/>
  <c r="S239" i="1"/>
  <c r="AH237" i="1"/>
  <c r="AG237" i="1"/>
  <c r="AD237" i="1"/>
  <c r="AC237" i="1"/>
  <c r="AB237" i="1"/>
  <c r="S237" i="1"/>
  <c r="AH236" i="1"/>
  <c r="AG236" i="1"/>
  <c r="AD236" i="1"/>
  <c r="AC236" i="1"/>
  <c r="AB236" i="1"/>
  <c r="S236" i="1"/>
  <c r="AH235" i="1"/>
  <c r="AG235" i="1"/>
  <c r="AD235" i="1"/>
  <c r="AC235" i="1"/>
  <c r="AB235" i="1"/>
  <c r="S235" i="1"/>
  <c r="AI234" i="1"/>
  <c r="AH234" i="1"/>
  <c r="AD234" i="1"/>
  <c r="AC234" i="1"/>
  <c r="AB234" i="1"/>
  <c r="S234" i="1"/>
  <c r="AH233" i="1"/>
  <c r="AG233" i="1"/>
  <c r="AD233" i="1"/>
  <c r="AC233" i="1"/>
  <c r="AB233" i="1"/>
  <c r="S233" i="1"/>
  <c r="AH232" i="1"/>
  <c r="AG232" i="1"/>
  <c r="AD232" i="1"/>
  <c r="AC232" i="1"/>
  <c r="AB232" i="1"/>
  <c r="S232" i="1"/>
  <c r="AH231" i="1"/>
  <c r="AG231" i="1"/>
  <c r="AD231" i="1"/>
  <c r="AC231" i="1"/>
  <c r="AB231" i="1"/>
  <c r="S231" i="1"/>
  <c r="AI230" i="1"/>
  <c r="AH230" i="1"/>
  <c r="AD230" i="1"/>
  <c r="AC230" i="1"/>
  <c r="AB230" i="1"/>
  <c r="S230" i="1"/>
  <c r="AH229" i="1"/>
  <c r="AG229" i="1"/>
  <c r="AD229" i="1"/>
  <c r="AC229" i="1"/>
  <c r="AB229" i="1"/>
  <c r="S229" i="1"/>
  <c r="AI228" i="1"/>
  <c r="AG228" i="1"/>
  <c r="AD228" i="1"/>
  <c r="AC228" i="1"/>
  <c r="AB228" i="1"/>
  <c r="S228" i="1"/>
  <c r="AH227" i="1"/>
  <c r="AG227" i="1"/>
  <c r="AD227" i="1"/>
  <c r="AC227" i="1"/>
  <c r="AB227" i="1"/>
  <c r="S227" i="1"/>
  <c r="AI226" i="1"/>
  <c r="AH226" i="1"/>
  <c r="AD226" i="1"/>
  <c r="AC226" i="1"/>
  <c r="AB226" i="1"/>
  <c r="S226" i="1"/>
  <c r="AI225" i="1"/>
  <c r="AH225" i="1"/>
  <c r="AG225" i="1"/>
  <c r="AD225" i="1"/>
  <c r="AC225" i="1"/>
  <c r="AB225" i="1"/>
  <c r="S225" i="1"/>
  <c r="AH224" i="1"/>
  <c r="AG224" i="1"/>
  <c r="AD224" i="1"/>
  <c r="AC224" i="1"/>
  <c r="AB224" i="1"/>
  <c r="AE224" i="1" s="1"/>
  <c r="AI224" i="1" s="1"/>
  <c r="S224" i="1"/>
  <c r="AI223" i="1"/>
  <c r="AH223" i="1"/>
  <c r="AG223" i="1"/>
  <c r="AD223" i="1"/>
  <c r="AC223" i="1"/>
  <c r="AB223" i="1"/>
  <c r="S223" i="1"/>
  <c r="AH222" i="1"/>
  <c r="AG222" i="1"/>
  <c r="AD222" i="1"/>
  <c r="AC222" i="1"/>
  <c r="AB222" i="1"/>
  <c r="S222" i="1"/>
  <c r="AH221" i="1"/>
  <c r="AG221" i="1"/>
  <c r="AD221" i="1"/>
  <c r="AC221" i="1"/>
  <c r="AB221" i="1"/>
  <c r="S221" i="1"/>
  <c r="AH220" i="1"/>
  <c r="AG220" i="1"/>
  <c r="AD220" i="1"/>
  <c r="AC220" i="1"/>
  <c r="AB220" i="1"/>
  <c r="S220" i="1"/>
  <c r="AH219" i="1"/>
  <c r="AG219" i="1"/>
  <c r="AD219" i="1"/>
  <c r="AC219" i="1"/>
  <c r="AB219" i="1"/>
  <c r="S219" i="1"/>
  <c r="AH218" i="1"/>
  <c r="AG218" i="1"/>
  <c r="AD218" i="1"/>
  <c r="AC218" i="1"/>
  <c r="AB218" i="1"/>
  <c r="S218" i="1"/>
  <c r="AI217" i="1"/>
  <c r="AH217" i="1"/>
  <c r="AG217" i="1"/>
  <c r="AD217" i="1"/>
  <c r="AC217" i="1"/>
  <c r="AB217" i="1"/>
  <c r="S217" i="1"/>
  <c r="AH216" i="1"/>
  <c r="AG216" i="1"/>
  <c r="AD216" i="1"/>
  <c r="AC216" i="1"/>
  <c r="AB216" i="1"/>
  <c r="S216" i="1"/>
  <c r="AH215" i="1"/>
  <c r="AG215" i="1"/>
  <c r="AD215" i="1"/>
  <c r="AC215" i="1"/>
  <c r="AB215" i="1"/>
  <c r="AE215" i="1" s="1"/>
  <c r="AI215" i="1" s="1"/>
  <c r="S215" i="1"/>
  <c r="AH214" i="1"/>
  <c r="AG214" i="1"/>
  <c r="AD214" i="1"/>
  <c r="AC214" i="1"/>
  <c r="AB214" i="1"/>
  <c r="S214" i="1"/>
  <c r="AI213" i="1"/>
  <c r="AH213" i="1"/>
  <c r="AD213" i="1"/>
  <c r="AC213" i="1"/>
  <c r="AB213" i="1"/>
  <c r="S213" i="1"/>
  <c r="AI212" i="1"/>
  <c r="AG212" i="1"/>
  <c r="AD212" i="1"/>
  <c r="AC212" i="1"/>
  <c r="AB212" i="1"/>
  <c r="S212" i="1"/>
  <c r="AI211" i="1"/>
  <c r="AG211" i="1"/>
  <c r="AD211" i="1"/>
  <c r="AC211" i="1"/>
  <c r="AB211" i="1"/>
  <c r="AE211" i="1" s="1"/>
  <c r="AH211" i="1" s="1"/>
  <c r="S211" i="1"/>
  <c r="AH210" i="1"/>
  <c r="AG210" i="1"/>
  <c r="AD210" i="1"/>
  <c r="AC210" i="1"/>
  <c r="AB210" i="1"/>
  <c r="S210" i="1"/>
  <c r="AI209" i="1"/>
  <c r="AH209" i="1"/>
  <c r="AD209" i="1"/>
  <c r="AC209" i="1"/>
  <c r="AB209" i="1"/>
  <c r="S209" i="1"/>
  <c r="AH208" i="1"/>
  <c r="AG208" i="1"/>
  <c r="AD208" i="1"/>
  <c r="AC208" i="1"/>
  <c r="AB208" i="1"/>
  <c r="S208" i="1"/>
  <c r="S207" i="1"/>
  <c r="AH206" i="1"/>
  <c r="AG206" i="1"/>
  <c r="AD206" i="1"/>
  <c r="AC206" i="1"/>
  <c r="AB206" i="1"/>
  <c r="S206" i="1"/>
  <c r="AI205" i="1"/>
  <c r="AG205" i="1"/>
  <c r="AD205" i="1"/>
  <c r="AC205" i="1"/>
  <c r="AE205" i="1" s="1"/>
  <c r="AH205" i="1" s="1"/>
  <c r="AB205" i="1"/>
  <c r="S205" i="1"/>
  <c r="AH204" i="1"/>
  <c r="AG204" i="1"/>
  <c r="AD204" i="1"/>
  <c r="AC204" i="1"/>
  <c r="AB204" i="1"/>
  <c r="S204" i="1"/>
  <c r="AI203" i="1"/>
  <c r="AG203" i="1"/>
  <c r="AD203" i="1"/>
  <c r="AC203" i="1"/>
  <c r="AB203" i="1"/>
  <c r="AE203" i="1" s="1"/>
  <c r="AH203" i="1" s="1"/>
  <c r="S203" i="1"/>
  <c r="AH202" i="1"/>
  <c r="AG202" i="1"/>
  <c r="AD202" i="1"/>
  <c r="AC202" i="1"/>
  <c r="AB202" i="1"/>
  <c r="S202" i="1"/>
  <c r="AH201" i="1"/>
  <c r="AG201" i="1"/>
  <c r="AD201" i="1"/>
  <c r="AC201" i="1"/>
  <c r="AB201" i="1"/>
  <c r="AE201" i="1" s="1"/>
  <c r="AI201" i="1" s="1"/>
  <c r="S201" i="1"/>
  <c r="AH200" i="1"/>
  <c r="AG200" i="1"/>
  <c r="AD200" i="1"/>
  <c r="AC200" i="1"/>
  <c r="AB200" i="1"/>
  <c r="S200" i="1"/>
  <c r="AI199" i="1"/>
  <c r="AG199" i="1"/>
  <c r="AD199" i="1"/>
  <c r="AC199" i="1"/>
  <c r="AE199" i="1" s="1"/>
  <c r="AH199" i="1" s="1"/>
  <c r="AB199" i="1"/>
  <c r="S199" i="1"/>
  <c r="AH198" i="1"/>
  <c r="AG198" i="1"/>
  <c r="AD198" i="1"/>
  <c r="AC198" i="1"/>
  <c r="AB198" i="1"/>
  <c r="S198" i="1"/>
  <c r="AI197" i="1"/>
  <c r="AH197" i="1"/>
  <c r="AG197" i="1"/>
  <c r="AD197" i="1"/>
  <c r="AC197" i="1"/>
  <c r="AB197" i="1"/>
  <c r="S197" i="1"/>
  <c r="AH196" i="1"/>
  <c r="AG196" i="1"/>
  <c r="AD196" i="1"/>
  <c r="AC196" i="1"/>
  <c r="AE196" i="1" s="1"/>
  <c r="AI196" i="1" s="1"/>
  <c r="AB196" i="1"/>
  <c r="S196" i="1"/>
  <c r="AH195" i="1"/>
  <c r="AG195" i="1"/>
  <c r="AD195" i="1"/>
  <c r="AC195" i="1"/>
  <c r="AB195" i="1"/>
  <c r="S195" i="1"/>
  <c r="AI194" i="1"/>
  <c r="AG194" i="1"/>
  <c r="AD194" i="1"/>
  <c r="AC194" i="1"/>
  <c r="AB194" i="1"/>
  <c r="AE194" i="1" s="1"/>
  <c r="AH194" i="1" s="1"/>
  <c r="S194" i="1"/>
  <c r="AH193" i="1"/>
  <c r="AG193" i="1"/>
  <c r="AD193" i="1"/>
  <c r="AC193" i="1"/>
  <c r="AB193" i="1"/>
  <c r="S193" i="1"/>
  <c r="AI192" i="1"/>
  <c r="AH192" i="1"/>
  <c r="AG192" i="1"/>
  <c r="AD192" i="1"/>
  <c r="AC192" i="1"/>
  <c r="AB192" i="1"/>
  <c r="AE192" i="1" s="1"/>
  <c r="S192" i="1"/>
  <c r="AH191" i="1"/>
  <c r="AG191" i="1"/>
  <c r="AD191" i="1"/>
  <c r="AC191" i="1"/>
  <c r="AE191" i="1" s="1"/>
  <c r="AI191" i="1" s="1"/>
  <c r="AB191" i="1"/>
  <c r="S191" i="1"/>
  <c r="AH190" i="1"/>
  <c r="AG190" i="1"/>
  <c r="AD190" i="1"/>
  <c r="AE190" i="1" s="1"/>
  <c r="AI190" i="1" s="1"/>
  <c r="AC190" i="1"/>
  <c r="AB190" i="1"/>
  <c r="S190" i="1"/>
  <c r="AI189" i="1"/>
  <c r="AG189" i="1"/>
  <c r="AD189" i="1"/>
  <c r="AC189" i="1"/>
  <c r="AB189" i="1"/>
  <c r="S189" i="1"/>
  <c r="AI188" i="1"/>
  <c r="AH188" i="1"/>
  <c r="AD188" i="1"/>
  <c r="AC188" i="1"/>
  <c r="AB188" i="1"/>
  <c r="S188" i="1"/>
  <c r="AH187" i="1"/>
  <c r="AG187" i="1"/>
  <c r="AD187" i="1"/>
  <c r="AC187" i="1"/>
  <c r="AE187" i="1" s="1"/>
  <c r="AI187" i="1" s="1"/>
  <c r="AB187" i="1"/>
  <c r="S187" i="1"/>
  <c r="AH186" i="1"/>
  <c r="AG186" i="1"/>
  <c r="AD186" i="1"/>
  <c r="AC186" i="1"/>
  <c r="AB186" i="1"/>
  <c r="S186" i="1"/>
  <c r="AH185" i="1"/>
  <c r="AG185" i="1"/>
  <c r="AD185" i="1"/>
  <c r="AC185" i="1"/>
  <c r="AB185" i="1"/>
  <c r="AE185" i="1" s="1"/>
  <c r="AI185" i="1" s="1"/>
  <c r="S185" i="1"/>
  <c r="AI184" i="1"/>
  <c r="AG184" i="1"/>
  <c r="AD184" i="1"/>
  <c r="AC184" i="1"/>
  <c r="AB184" i="1"/>
  <c r="S184" i="1"/>
  <c r="AH183" i="1"/>
  <c r="AG183" i="1"/>
  <c r="AD183" i="1"/>
  <c r="AC183" i="1"/>
  <c r="AB183" i="1"/>
  <c r="AE183" i="1" s="1"/>
  <c r="AI183" i="1" s="1"/>
  <c r="S183" i="1"/>
  <c r="AH182" i="1"/>
  <c r="AG182" i="1"/>
  <c r="AD182" i="1"/>
  <c r="AC182" i="1"/>
  <c r="AB182" i="1"/>
  <c r="S182" i="1"/>
  <c r="AH181" i="1"/>
  <c r="AG181" i="1"/>
  <c r="AD181" i="1"/>
  <c r="AC181" i="1"/>
  <c r="AB181" i="1"/>
  <c r="S181" i="1"/>
  <c r="AH180" i="1"/>
  <c r="AG180" i="1"/>
  <c r="AD180" i="1"/>
  <c r="AC180" i="1"/>
  <c r="AB180" i="1"/>
  <c r="S180" i="1"/>
  <c r="AI179" i="1"/>
  <c r="AG179" i="1"/>
  <c r="AD179" i="1"/>
  <c r="AC179" i="1"/>
  <c r="AB179" i="1"/>
  <c r="AE179" i="1" s="1"/>
  <c r="AH179" i="1" s="1"/>
  <c r="S179" i="1"/>
  <c r="AI178" i="1"/>
  <c r="AG178" i="1"/>
  <c r="AD178" i="1"/>
  <c r="AC178" i="1"/>
  <c r="AB178" i="1"/>
  <c r="AE178" i="1" s="1"/>
  <c r="AH178" i="1" s="1"/>
  <c r="S178" i="1"/>
  <c r="AH177" i="1"/>
  <c r="AG177" i="1"/>
  <c r="AD177" i="1"/>
  <c r="AC177" i="1"/>
  <c r="AB177" i="1"/>
  <c r="S177" i="1"/>
  <c r="AH176" i="1"/>
  <c r="AG176" i="1"/>
  <c r="AD176" i="1"/>
  <c r="AC176" i="1"/>
  <c r="AB176" i="1"/>
  <c r="S176" i="1"/>
  <c r="AH175" i="1"/>
  <c r="AG175" i="1"/>
  <c r="AD175" i="1"/>
  <c r="AC175" i="1"/>
  <c r="AB175" i="1"/>
  <c r="AE175" i="1" s="1"/>
  <c r="AI175" i="1" s="1"/>
  <c r="S175" i="1"/>
  <c r="AI174" i="1"/>
  <c r="AH174" i="1"/>
  <c r="AD174" i="1"/>
  <c r="AC174" i="1"/>
  <c r="AB174" i="1"/>
  <c r="S174" i="1"/>
  <c r="AI173" i="1"/>
  <c r="AG173" i="1"/>
  <c r="AD173" i="1"/>
  <c r="AC173" i="1"/>
  <c r="AB173" i="1"/>
  <c r="AE173" i="1" s="1"/>
  <c r="AH173" i="1" s="1"/>
  <c r="S173" i="1"/>
  <c r="AH172" i="1"/>
  <c r="AG172" i="1"/>
  <c r="AD172" i="1"/>
  <c r="AC172" i="1"/>
  <c r="AB172" i="1"/>
  <c r="S172" i="1"/>
  <c r="AI171" i="1"/>
  <c r="AG171" i="1"/>
  <c r="AD171" i="1"/>
  <c r="AC171" i="1"/>
  <c r="AB171" i="1"/>
  <c r="S171" i="1"/>
  <c r="AI170" i="1"/>
  <c r="AG170" i="1"/>
  <c r="AD170" i="1"/>
  <c r="AC170" i="1"/>
  <c r="AE170" i="1" s="1"/>
  <c r="AH170" i="1" s="1"/>
  <c r="AB170" i="1"/>
  <c r="S170" i="1"/>
  <c r="AB169" i="1"/>
  <c r="S169" i="1"/>
  <c r="AH168" i="1"/>
  <c r="AG168" i="1"/>
  <c r="AD168" i="1"/>
  <c r="AC168" i="1"/>
  <c r="AB168" i="1"/>
  <c r="S168" i="1"/>
  <c r="AH167" i="1"/>
  <c r="AG167" i="1"/>
  <c r="AD167" i="1"/>
  <c r="AC167" i="1"/>
  <c r="AB167" i="1"/>
  <c r="S167" i="1"/>
  <c r="AH166" i="1"/>
  <c r="AG166" i="1"/>
  <c r="AD166" i="1"/>
  <c r="AC166" i="1"/>
  <c r="AB166" i="1"/>
  <c r="S166" i="1"/>
  <c r="AH165" i="1"/>
  <c r="AG165" i="1"/>
  <c r="AD165" i="1"/>
  <c r="AC165" i="1"/>
  <c r="AB165" i="1"/>
  <c r="S165" i="1"/>
  <c r="AH164" i="1"/>
  <c r="AG164" i="1"/>
  <c r="AD164" i="1"/>
  <c r="AC164" i="1"/>
  <c r="AB164" i="1"/>
  <c r="S164" i="1"/>
  <c r="AI163" i="1"/>
  <c r="AG163" i="1"/>
  <c r="AD163" i="1"/>
  <c r="AC163" i="1"/>
  <c r="AB163" i="1"/>
  <c r="S163" i="1"/>
  <c r="AI162" i="1"/>
  <c r="AH162" i="1"/>
  <c r="AD162" i="1"/>
  <c r="AC162" i="1"/>
  <c r="AB162" i="1"/>
  <c r="AE162" i="1" s="1"/>
  <c r="AG162" i="1" s="1"/>
  <c r="S162" i="1"/>
  <c r="AH161" i="1"/>
  <c r="AG161" i="1"/>
  <c r="AD161" i="1"/>
  <c r="AC161" i="1"/>
  <c r="AB161" i="1"/>
  <c r="S161" i="1"/>
  <c r="AI160" i="1"/>
  <c r="AG160" i="1"/>
  <c r="AD160" i="1"/>
  <c r="AC160" i="1"/>
  <c r="AB160" i="1"/>
  <c r="S160" i="1"/>
  <c r="AH159" i="1"/>
  <c r="AG159" i="1"/>
  <c r="AD159" i="1"/>
  <c r="AC159" i="1"/>
  <c r="AB159" i="1"/>
  <c r="S159" i="1"/>
  <c r="AI158" i="1"/>
  <c r="AH158" i="1"/>
  <c r="AG158" i="1"/>
  <c r="AD158" i="1"/>
  <c r="AC158" i="1"/>
  <c r="AB158" i="1"/>
  <c r="S158" i="1"/>
  <c r="AI157" i="1"/>
  <c r="AH157" i="1"/>
  <c r="AD157" i="1"/>
  <c r="AC157" i="1"/>
  <c r="AB157" i="1"/>
  <c r="S157" i="1"/>
  <c r="AI156" i="1"/>
  <c r="AH156" i="1"/>
  <c r="AG156" i="1"/>
  <c r="AD156" i="1"/>
  <c r="AC156" i="1"/>
  <c r="AB156" i="1"/>
  <c r="S156" i="1"/>
  <c r="AH155" i="1"/>
  <c r="AG155" i="1"/>
  <c r="AD155" i="1"/>
  <c r="AC155" i="1"/>
  <c r="AB155" i="1"/>
  <c r="S155" i="1"/>
  <c r="AI154" i="1"/>
  <c r="AH154" i="1"/>
  <c r="AD154" i="1"/>
  <c r="AC154" i="1"/>
  <c r="AB154" i="1"/>
  <c r="S154" i="1"/>
  <c r="AI153" i="1"/>
  <c r="AH153" i="1"/>
  <c r="AD153" i="1"/>
  <c r="AC153" i="1"/>
  <c r="AB153" i="1"/>
  <c r="AE153" i="1" s="1"/>
  <c r="AG153" i="1" s="1"/>
  <c r="S153" i="1"/>
  <c r="AH152" i="1"/>
  <c r="AG152" i="1"/>
  <c r="AD152" i="1"/>
  <c r="AC152" i="1"/>
  <c r="AB152" i="1"/>
  <c r="S152" i="1"/>
  <c r="AH151" i="1"/>
  <c r="AG151" i="1"/>
  <c r="AD151" i="1"/>
  <c r="AC151" i="1"/>
  <c r="AB151" i="1"/>
  <c r="S151" i="1"/>
  <c r="AI150" i="1"/>
  <c r="AH150" i="1"/>
  <c r="AD150" i="1"/>
  <c r="AC150" i="1"/>
  <c r="AB150" i="1"/>
  <c r="S150" i="1"/>
  <c r="AI149" i="1"/>
  <c r="AG149" i="1"/>
  <c r="AD149" i="1"/>
  <c r="AC149" i="1"/>
  <c r="AB149" i="1"/>
  <c r="S149" i="1"/>
  <c r="AH148" i="1"/>
  <c r="AG148" i="1"/>
  <c r="AD148" i="1"/>
  <c r="AC148" i="1"/>
  <c r="AB148" i="1"/>
  <c r="S148" i="1"/>
  <c r="AH147" i="1"/>
  <c r="AG147" i="1"/>
  <c r="AD147" i="1"/>
  <c r="AC147" i="1"/>
  <c r="AB147" i="1"/>
  <c r="S147" i="1"/>
  <c r="AH146" i="1"/>
  <c r="AG146" i="1"/>
  <c r="AD146" i="1"/>
  <c r="AC146" i="1"/>
  <c r="AB146" i="1"/>
  <c r="S146" i="1"/>
  <c r="AI145" i="1"/>
  <c r="AH145" i="1"/>
  <c r="AD145" i="1"/>
  <c r="AC145" i="1"/>
  <c r="AB145" i="1"/>
  <c r="S145" i="1"/>
  <c r="AI144" i="1"/>
  <c r="AG144" i="1"/>
  <c r="AD144" i="1"/>
  <c r="AC144" i="1"/>
  <c r="AB144" i="1"/>
  <c r="S144" i="1"/>
  <c r="AI143" i="1"/>
  <c r="AG143" i="1"/>
  <c r="AD143" i="1"/>
  <c r="AC143" i="1"/>
  <c r="AB143" i="1"/>
  <c r="S143" i="1"/>
  <c r="AI141" i="1"/>
  <c r="AG141" i="1"/>
  <c r="AD141" i="1"/>
  <c r="AC141" i="1"/>
  <c r="AB141" i="1"/>
  <c r="S141" i="1"/>
  <c r="AH140" i="1"/>
  <c r="AG140" i="1"/>
  <c r="AD140" i="1"/>
  <c r="AC140" i="1"/>
  <c r="AB140" i="1"/>
  <c r="S140" i="1"/>
  <c r="AH139" i="1"/>
  <c r="AG139" i="1"/>
  <c r="AD139" i="1"/>
  <c r="AC139" i="1"/>
  <c r="AB139" i="1"/>
  <c r="S139" i="1"/>
  <c r="AH138" i="1"/>
  <c r="AG138" i="1"/>
  <c r="AD138" i="1"/>
  <c r="AC138" i="1"/>
  <c r="AB138" i="1"/>
  <c r="S138" i="1"/>
  <c r="AH137" i="1"/>
  <c r="AG137" i="1"/>
  <c r="AD137" i="1"/>
  <c r="AC137" i="1"/>
  <c r="AB137" i="1"/>
  <c r="S137" i="1"/>
  <c r="AI136" i="1"/>
  <c r="AG136" i="1"/>
  <c r="AD136" i="1"/>
  <c r="AC136" i="1"/>
  <c r="AB136" i="1"/>
  <c r="S136" i="1"/>
  <c r="AH135" i="1"/>
  <c r="AG135" i="1"/>
  <c r="AD135" i="1"/>
  <c r="AC135" i="1"/>
  <c r="AB135" i="1"/>
  <c r="S135" i="1"/>
  <c r="AI134" i="1"/>
  <c r="AG134" i="1"/>
  <c r="AD134" i="1"/>
  <c r="AC134" i="1"/>
  <c r="AB134" i="1"/>
  <c r="AE134" i="1" s="1"/>
  <c r="AH134" i="1" s="1"/>
  <c r="S134" i="1"/>
  <c r="AI133" i="1"/>
  <c r="AH133" i="1"/>
  <c r="AD133" i="1"/>
  <c r="AC133" i="1"/>
  <c r="AB133" i="1"/>
  <c r="AE133" i="1" s="1"/>
  <c r="AG133" i="1" s="1"/>
  <c r="S133" i="1"/>
  <c r="AH132" i="1"/>
  <c r="AG132" i="1"/>
  <c r="AD132" i="1"/>
  <c r="AC132" i="1"/>
  <c r="AB132" i="1"/>
  <c r="S132" i="1"/>
  <c r="AH131" i="1"/>
  <c r="AG131" i="1"/>
  <c r="AD131" i="1"/>
  <c r="AC131" i="1"/>
  <c r="AB131" i="1"/>
  <c r="S131" i="1"/>
  <c r="AI130" i="1"/>
  <c r="AG130" i="1"/>
  <c r="AD130" i="1"/>
  <c r="AC130" i="1"/>
  <c r="AB130" i="1"/>
  <c r="S130" i="1"/>
  <c r="AH129" i="1"/>
  <c r="AG129" i="1"/>
  <c r="AD129" i="1"/>
  <c r="AC129" i="1"/>
  <c r="AB129" i="1"/>
  <c r="S129" i="1"/>
  <c r="AI128" i="1"/>
  <c r="AH128" i="1"/>
  <c r="AD128" i="1"/>
  <c r="AC128" i="1"/>
  <c r="AB128" i="1"/>
  <c r="S128" i="1"/>
  <c r="AI127" i="1"/>
  <c r="AH127" i="1"/>
  <c r="AD127" i="1"/>
  <c r="AC127" i="1"/>
  <c r="AB127" i="1"/>
  <c r="S127" i="1"/>
  <c r="AH126" i="1"/>
  <c r="AG126" i="1"/>
  <c r="AD126" i="1"/>
  <c r="AC126" i="1"/>
  <c r="AB126" i="1"/>
  <c r="S126" i="1"/>
  <c r="AI125" i="1"/>
  <c r="AH125" i="1"/>
  <c r="AD125" i="1"/>
  <c r="AC125" i="1"/>
  <c r="AB125" i="1"/>
  <c r="S125" i="1"/>
  <c r="AI124" i="1"/>
  <c r="AH124" i="1"/>
  <c r="AD124" i="1"/>
  <c r="AC124" i="1"/>
  <c r="AB124" i="1"/>
  <c r="S124" i="1"/>
  <c r="AI123" i="1"/>
  <c r="AH123" i="1"/>
  <c r="AD123" i="1"/>
  <c r="AC123" i="1"/>
  <c r="AB123" i="1"/>
  <c r="S123" i="1"/>
  <c r="AI122" i="1"/>
  <c r="AG122" i="1"/>
  <c r="AD122" i="1"/>
  <c r="AC122" i="1"/>
  <c r="AB122" i="1"/>
  <c r="S122" i="1"/>
  <c r="S121" i="1"/>
  <c r="AI120" i="1"/>
  <c r="AH120" i="1"/>
  <c r="AG120" i="1"/>
  <c r="AD120" i="1"/>
  <c r="AC120" i="1"/>
  <c r="AB120" i="1"/>
  <c r="S120" i="1"/>
  <c r="AI119" i="1"/>
  <c r="AH119" i="1"/>
  <c r="AG119" i="1"/>
  <c r="AD119" i="1"/>
  <c r="AC119" i="1"/>
  <c r="AE119" i="1" s="1"/>
  <c r="AB119" i="1"/>
  <c r="S119" i="1"/>
  <c r="AH118" i="1"/>
  <c r="AG118" i="1"/>
  <c r="AD118" i="1"/>
  <c r="AC118" i="1"/>
  <c r="AB118" i="1"/>
  <c r="S118" i="1"/>
  <c r="AI117" i="1"/>
  <c r="AH117" i="1"/>
  <c r="AD117" i="1"/>
  <c r="AC117" i="1"/>
  <c r="AB117" i="1"/>
  <c r="S117" i="1"/>
  <c r="AH116" i="1"/>
  <c r="AG116" i="1"/>
  <c r="AD116" i="1"/>
  <c r="AC116" i="1"/>
  <c r="AB116" i="1"/>
  <c r="S116" i="1"/>
  <c r="AH115" i="1"/>
  <c r="AG115" i="1"/>
  <c r="AD115" i="1"/>
  <c r="AC115" i="1"/>
  <c r="AB115" i="1"/>
  <c r="S115" i="1"/>
  <c r="AI114" i="1"/>
  <c r="AH114" i="1"/>
  <c r="AD114" i="1"/>
  <c r="AC114" i="1"/>
  <c r="AB114" i="1"/>
  <c r="S114" i="1"/>
  <c r="AI113" i="1"/>
  <c r="AG113" i="1"/>
  <c r="AD113" i="1"/>
  <c r="AC113" i="1"/>
  <c r="AB113" i="1"/>
  <c r="S113" i="1"/>
  <c r="AI112" i="1"/>
  <c r="AG112" i="1"/>
  <c r="AD112" i="1"/>
  <c r="AC112" i="1"/>
  <c r="AB112" i="1"/>
  <c r="S112" i="1"/>
  <c r="AH111" i="1"/>
  <c r="AG111" i="1"/>
  <c r="AD111" i="1"/>
  <c r="AC111" i="1"/>
  <c r="AB111" i="1"/>
  <c r="S111" i="1"/>
  <c r="AI110" i="1"/>
  <c r="AG110" i="1"/>
  <c r="AD110" i="1"/>
  <c r="AC110" i="1"/>
  <c r="AB110" i="1"/>
  <c r="S110" i="1"/>
  <c r="AI109" i="1"/>
  <c r="AG109" i="1"/>
  <c r="AD109" i="1"/>
  <c r="AC109" i="1"/>
  <c r="AB109" i="1"/>
  <c r="S109" i="1"/>
  <c r="AH108" i="1"/>
  <c r="AG108" i="1"/>
  <c r="AD108" i="1"/>
  <c r="AC108" i="1"/>
  <c r="AB108" i="1"/>
  <c r="S108" i="1"/>
  <c r="AH107" i="1"/>
  <c r="AG107" i="1"/>
  <c r="AD107" i="1"/>
  <c r="AC107" i="1"/>
  <c r="AB107" i="1"/>
  <c r="S107" i="1"/>
  <c r="S106" i="1"/>
  <c r="S105" i="1"/>
  <c r="S104" i="1"/>
  <c r="AI103" i="1"/>
  <c r="AG103" i="1"/>
  <c r="AD103" i="1"/>
  <c r="AC103" i="1"/>
  <c r="AB103" i="1"/>
  <c r="S103" i="1"/>
  <c r="AI102" i="1"/>
  <c r="AH102" i="1"/>
  <c r="AD102" i="1"/>
  <c r="AC102" i="1"/>
  <c r="AB102" i="1"/>
  <c r="S102" i="1"/>
  <c r="AI101" i="1"/>
  <c r="AH101" i="1"/>
  <c r="AG101" i="1"/>
  <c r="AD101" i="1"/>
  <c r="AC101" i="1"/>
  <c r="AB101" i="1"/>
  <c r="S101" i="1"/>
  <c r="AI100" i="1"/>
  <c r="AG100" i="1"/>
  <c r="AD100" i="1"/>
  <c r="AC100" i="1"/>
  <c r="S100" i="1"/>
  <c r="M100" i="1"/>
  <c r="AB100" i="1" s="1"/>
  <c r="AI99" i="1"/>
  <c r="AH99" i="1"/>
  <c r="AD99" i="1"/>
  <c r="AC99" i="1"/>
  <c r="AB99" i="1"/>
  <c r="S99" i="1"/>
  <c r="AH98" i="1"/>
  <c r="AG98" i="1"/>
  <c r="AD98" i="1"/>
  <c r="AC98" i="1"/>
  <c r="AB98" i="1"/>
  <c r="S98" i="1"/>
  <c r="AB97" i="1"/>
  <c r="S97" i="1"/>
  <c r="AH96" i="1"/>
  <c r="AG96" i="1"/>
  <c r="AD96" i="1"/>
  <c r="AC96" i="1"/>
  <c r="AE96" i="1" s="1"/>
  <c r="AI96" i="1" s="1"/>
  <c r="AB96" i="1"/>
  <c r="S96" i="1"/>
  <c r="AI95" i="1"/>
  <c r="AH95" i="1"/>
  <c r="AD95" i="1"/>
  <c r="AC95" i="1"/>
  <c r="AB95" i="1"/>
  <c r="S95" i="1"/>
  <c r="AI94" i="1"/>
  <c r="AH94" i="1"/>
  <c r="AD94" i="1"/>
  <c r="AC94" i="1"/>
  <c r="AB94" i="1"/>
  <c r="S94" i="1"/>
  <c r="AI93" i="1"/>
  <c r="AG93" i="1"/>
  <c r="AD93" i="1"/>
  <c r="AC93" i="1"/>
  <c r="AB93" i="1"/>
  <c r="S93" i="1"/>
  <c r="AI92" i="1"/>
  <c r="AH92" i="1"/>
  <c r="AD92" i="1"/>
  <c r="AC92" i="1"/>
  <c r="AB92" i="1"/>
  <c r="S92" i="1"/>
  <c r="AH91" i="1"/>
  <c r="AG91" i="1"/>
  <c r="AD91" i="1"/>
  <c r="AC91" i="1"/>
  <c r="AB91" i="1"/>
  <c r="S91" i="1"/>
  <c r="AH90" i="1"/>
  <c r="AG90" i="1"/>
  <c r="AD90" i="1"/>
  <c r="AC90" i="1"/>
  <c r="AB90" i="1"/>
  <c r="S90" i="1"/>
  <c r="AH89" i="1"/>
  <c r="AG89" i="1"/>
  <c r="AD89" i="1"/>
  <c r="AC89" i="1"/>
  <c r="AB89" i="1"/>
  <c r="S89" i="1"/>
  <c r="AH88" i="1"/>
  <c r="AG88" i="1"/>
  <c r="AD88" i="1"/>
  <c r="AC88" i="1"/>
  <c r="AB88" i="1"/>
  <c r="S88" i="1"/>
  <c r="AI87" i="1"/>
  <c r="AG87" i="1"/>
  <c r="AD87" i="1"/>
  <c r="AC87" i="1"/>
  <c r="AB87" i="1"/>
  <c r="S87" i="1"/>
  <c r="AI86" i="1"/>
  <c r="AG86" i="1"/>
  <c r="AD86" i="1"/>
  <c r="AC86" i="1"/>
  <c r="AB86" i="1"/>
  <c r="S86" i="1"/>
  <c r="AH85" i="1"/>
  <c r="AG85" i="1"/>
  <c r="AD85" i="1"/>
  <c r="AC85" i="1"/>
  <c r="AB85" i="1"/>
  <c r="S85" i="1"/>
  <c r="AI84" i="1"/>
  <c r="AH84" i="1"/>
  <c r="AG84" i="1"/>
  <c r="AD84" i="1"/>
  <c r="AC84" i="1"/>
  <c r="AB84" i="1"/>
  <c r="S84" i="1"/>
  <c r="AI83" i="1"/>
  <c r="AH83" i="1"/>
  <c r="AD83" i="1"/>
  <c r="AC83" i="1"/>
  <c r="AE83" i="1" s="1"/>
  <c r="AG83" i="1" s="1"/>
  <c r="AB83" i="1"/>
  <c r="S83" i="1"/>
  <c r="AI82" i="1"/>
  <c r="AH82" i="1"/>
  <c r="AD82" i="1"/>
  <c r="AC82" i="1"/>
  <c r="AB82" i="1"/>
  <c r="S82" i="1"/>
  <c r="AB81" i="1"/>
  <c r="S81" i="1"/>
  <c r="AI80" i="1"/>
  <c r="AG80" i="1"/>
  <c r="AD80" i="1"/>
  <c r="AC80" i="1"/>
  <c r="AB80" i="1"/>
  <c r="S80" i="1"/>
  <c r="AB79" i="1"/>
  <c r="S79" i="1"/>
  <c r="AH78" i="1"/>
  <c r="AG78" i="1"/>
  <c r="AD78" i="1"/>
  <c r="AC78" i="1"/>
  <c r="AB78" i="1"/>
  <c r="S78" i="1"/>
  <c r="AH77" i="1"/>
  <c r="AG77" i="1"/>
  <c r="AD77" i="1"/>
  <c r="AC77" i="1"/>
  <c r="AB77" i="1"/>
  <c r="AE77" i="1" s="1"/>
  <c r="AI77" i="1" s="1"/>
  <c r="S77" i="1"/>
  <c r="AH76" i="1"/>
  <c r="AG76" i="1"/>
  <c r="AD76" i="1"/>
  <c r="AC76" i="1"/>
  <c r="AB76" i="1"/>
  <c r="S76" i="1"/>
  <c r="AH75" i="1"/>
  <c r="AG75" i="1"/>
  <c r="AD75" i="1"/>
  <c r="AC75" i="1"/>
  <c r="AE75" i="1" s="1"/>
  <c r="AI75" i="1" s="1"/>
  <c r="AB75" i="1"/>
  <c r="S75" i="1"/>
  <c r="AI74" i="1"/>
  <c r="AH74" i="1"/>
  <c r="AD74" i="1"/>
  <c r="AC74" i="1"/>
  <c r="AB74" i="1"/>
  <c r="W74" i="1"/>
  <c r="S74" i="1"/>
  <c r="AI73" i="1"/>
  <c r="AG73" i="1"/>
  <c r="AD73" i="1"/>
  <c r="AC73" i="1"/>
  <c r="AE73" i="1" s="1"/>
  <c r="AH73" i="1" s="1"/>
  <c r="AB73" i="1"/>
  <c r="S73" i="1"/>
  <c r="AI72" i="1"/>
  <c r="AG72" i="1"/>
  <c r="AD72" i="1"/>
  <c r="AC72" i="1"/>
  <c r="AB72" i="1"/>
  <c r="S72" i="1"/>
  <c r="AB71" i="1"/>
  <c r="S71" i="1"/>
  <c r="AH70" i="1"/>
  <c r="AG70" i="1"/>
  <c r="AD70" i="1"/>
  <c r="AC70" i="1"/>
  <c r="AB70" i="1"/>
  <c r="S70" i="1"/>
  <c r="AH69" i="1"/>
  <c r="AG69" i="1"/>
  <c r="AD69" i="1"/>
  <c r="AC69" i="1"/>
  <c r="AB69" i="1"/>
  <c r="AE69" i="1" s="1"/>
  <c r="AI69" i="1" s="1"/>
  <c r="S69" i="1"/>
  <c r="AI68" i="1"/>
  <c r="AG68" i="1"/>
  <c r="AD68" i="1"/>
  <c r="AC68" i="1"/>
  <c r="AB68" i="1"/>
  <c r="AE68" i="1" s="1"/>
  <c r="AH68" i="1" s="1"/>
  <c r="S68" i="1"/>
  <c r="AH67" i="1"/>
  <c r="AG67" i="1"/>
  <c r="AD67" i="1"/>
  <c r="AC67" i="1"/>
  <c r="AB67" i="1"/>
  <c r="AE67" i="1" s="1"/>
  <c r="AI67" i="1" s="1"/>
  <c r="S67" i="1"/>
  <c r="AI66" i="1"/>
  <c r="AG66" i="1"/>
  <c r="AD66" i="1"/>
  <c r="AC66" i="1"/>
  <c r="AB66" i="1"/>
  <c r="S66" i="1"/>
  <c r="AH65" i="1"/>
  <c r="AG65" i="1"/>
  <c r="AD65" i="1"/>
  <c r="AC65" i="1"/>
  <c r="AE65" i="1" s="1"/>
  <c r="AI65" i="1" s="1"/>
  <c r="AB65" i="1"/>
  <c r="AB64" i="1"/>
  <c r="S64" i="1"/>
  <c r="AI63" i="1"/>
  <c r="AH63" i="1"/>
  <c r="AD63" i="1"/>
  <c r="AC63" i="1"/>
  <c r="AB63" i="1"/>
  <c r="S63" i="1"/>
  <c r="AH62" i="1"/>
  <c r="AG62" i="1"/>
  <c r="AD62" i="1"/>
  <c r="AC62" i="1"/>
  <c r="AB62" i="1"/>
  <c r="S62" i="1"/>
  <c r="AI61" i="1"/>
  <c r="AH61" i="1"/>
  <c r="AD61" i="1"/>
  <c r="AC61" i="1"/>
  <c r="AB61" i="1"/>
  <c r="S61" i="1"/>
  <c r="AI60" i="1"/>
  <c r="AH60" i="1"/>
  <c r="AG60" i="1"/>
  <c r="AD60" i="1"/>
  <c r="AC60" i="1"/>
  <c r="AB60" i="1"/>
  <c r="S60" i="1"/>
  <c r="AI59" i="1"/>
  <c r="AH59" i="1"/>
  <c r="AG59" i="1"/>
  <c r="AD59" i="1"/>
  <c r="AC59" i="1"/>
  <c r="AB59" i="1"/>
  <c r="S59" i="1"/>
  <c r="AI58" i="1"/>
  <c r="AH58" i="1"/>
  <c r="AD58" i="1"/>
  <c r="AC58" i="1"/>
  <c r="AB58" i="1"/>
  <c r="S58" i="1"/>
  <c r="AI57" i="1"/>
  <c r="AH57" i="1"/>
  <c r="AG57" i="1"/>
  <c r="AD57" i="1"/>
  <c r="AC57" i="1"/>
  <c r="AE57" i="1" s="1"/>
  <c r="AB57" i="1"/>
  <c r="AI56" i="1"/>
  <c r="AH56" i="1"/>
  <c r="AG56" i="1"/>
  <c r="AD56" i="1"/>
  <c r="AC56" i="1"/>
  <c r="AB56" i="1"/>
  <c r="AI55" i="1"/>
  <c r="AH55" i="1"/>
  <c r="AD55" i="1"/>
  <c r="AC55" i="1"/>
  <c r="AB55" i="1"/>
  <c r="S55" i="1"/>
  <c r="AI53" i="1"/>
  <c r="AH53" i="1"/>
  <c r="AG53" i="1"/>
  <c r="AD53" i="1"/>
  <c r="AC53" i="1"/>
  <c r="AB53" i="1"/>
  <c r="AH52" i="1"/>
  <c r="AG52" i="1"/>
  <c r="AD52" i="1"/>
  <c r="AC52" i="1"/>
  <c r="AB52" i="1"/>
  <c r="AH51" i="1"/>
  <c r="AG51" i="1"/>
  <c r="AD51" i="1"/>
  <c r="AC51" i="1"/>
  <c r="AB51" i="1"/>
  <c r="AE51" i="1" s="1"/>
  <c r="AI51" i="1" s="1"/>
  <c r="AI50" i="1"/>
  <c r="AH50" i="1"/>
  <c r="AG50" i="1"/>
  <c r="AD50" i="1"/>
  <c r="AC50" i="1"/>
  <c r="AB50" i="1"/>
  <c r="AI49" i="1"/>
  <c r="AG49" i="1"/>
  <c r="AD49" i="1"/>
  <c r="AC49" i="1"/>
  <c r="AB49" i="1"/>
  <c r="AH48" i="1"/>
  <c r="AG48" i="1"/>
  <c r="AD48" i="1"/>
  <c r="AC48" i="1"/>
  <c r="AB48" i="1"/>
  <c r="AE48" i="1" s="1"/>
  <c r="AI48" i="1" s="1"/>
  <c r="AH47" i="1"/>
  <c r="AG47" i="1"/>
  <c r="AD47" i="1"/>
  <c r="AC47" i="1"/>
  <c r="AB47" i="1"/>
  <c r="AI46" i="1"/>
  <c r="AG46" i="1"/>
  <c r="AD46" i="1"/>
  <c r="AC46" i="1"/>
  <c r="AB46" i="1"/>
  <c r="AI45" i="1"/>
  <c r="AH45" i="1"/>
  <c r="AD45" i="1"/>
  <c r="AC45" i="1"/>
  <c r="AB45" i="1"/>
  <c r="AH44" i="1"/>
  <c r="AG44" i="1"/>
  <c r="AD44" i="1"/>
  <c r="AC44" i="1"/>
  <c r="AB44" i="1"/>
  <c r="AH43" i="1"/>
  <c r="AG43" i="1"/>
  <c r="AD43" i="1"/>
  <c r="AC43" i="1"/>
  <c r="AB43" i="1"/>
  <c r="AI42" i="1"/>
  <c r="AH42" i="1"/>
  <c r="AG42" i="1"/>
  <c r="AD42" i="1"/>
  <c r="AC42" i="1"/>
  <c r="AB42" i="1"/>
  <c r="AH41" i="1"/>
  <c r="AG41" i="1"/>
  <c r="AD41" i="1"/>
  <c r="AC41" i="1"/>
  <c r="AB41" i="1"/>
  <c r="AI39" i="1"/>
  <c r="AH39" i="1"/>
  <c r="AD39" i="1"/>
  <c r="AC39" i="1"/>
  <c r="AB39" i="1"/>
  <c r="AI37" i="1"/>
  <c r="AH37" i="1"/>
  <c r="AG37" i="1"/>
  <c r="AD37" i="1"/>
  <c r="AC37" i="1"/>
  <c r="AB37" i="1"/>
  <c r="AI36" i="1"/>
  <c r="AG36" i="1"/>
  <c r="AD36" i="1"/>
  <c r="AC36" i="1"/>
  <c r="AB36" i="1"/>
  <c r="S2" i="1"/>
  <c r="AE37" i="1" l="1"/>
  <c r="AE66" i="1"/>
  <c r="AH66" i="1" s="1"/>
  <c r="AE72" i="1"/>
  <c r="AH72" i="1" s="1"/>
  <c r="AE85" i="1"/>
  <c r="AI85" i="1" s="1"/>
  <c r="AE89" i="1"/>
  <c r="AI89" i="1" s="1"/>
  <c r="AE108" i="1"/>
  <c r="AI108" i="1" s="1"/>
  <c r="AE112" i="1"/>
  <c r="AH112" i="1" s="1"/>
  <c r="AE116" i="1"/>
  <c r="AI116" i="1" s="1"/>
  <c r="AE171" i="1"/>
  <c r="AH171" i="1" s="1"/>
  <c r="AE184" i="1"/>
  <c r="AH184" i="1" s="1"/>
  <c r="AE188" i="1"/>
  <c r="AG188" i="1" s="1"/>
  <c r="AE193" i="1"/>
  <c r="AI193" i="1" s="1"/>
  <c r="AE197" i="1"/>
  <c r="AE202" i="1"/>
  <c r="AI202" i="1" s="1"/>
  <c r="AE206" i="1"/>
  <c r="AI206" i="1" s="1"/>
  <c r="AE286" i="1"/>
  <c r="AI286" i="1" s="1"/>
  <c r="AE297" i="1"/>
  <c r="AI297" i="1" s="1"/>
  <c r="AE304" i="1"/>
  <c r="AE308" i="1"/>
  <c r="AI308" i="1" s="1"/>
  <c r="AE41" i="1"/>
  <c r="AI41" i="1" s="1"/>
  <c r="AE53" i="1"/>
  <c r="AE76" i="1"/>
  <c r="AI76" i="1" s="1"/>
  <c r="AE103" i="1"/>
  <c r="AH103" i="1" s="1"/>
  <c r="AE107" i="1"/>
  <c r="AI107" i="1" s="1"/>
  <c r="AE111" i="1"/>
  <c r="AI111" i="1" s="1"/>
  <c r="AE115" i="1"/>
  <c r="AI115" i="1" s="1"/>
  <c r="AE120" i="1"/>
  <c r="AE285" i="1"/>
  <c r="AG285" i="1" s="1"/>
  <c r="AE289" i="1"/>
  <c r="AG289" i="1" s="1"/>
  <c r="AE307" i="1"/>
  <c r="AI307" i="1" s="1"/>
  <c r="AE315" i="1"/>
  <c r="AI315" i="1" s="1"/>
  <c r="AE274" i="1"/>
  <c r="AI274" i="1" s="1"/>
  <c r="AE380" i="1"/>
  <c r="AG380" i="1" s="1"/>
  <c r="AE52" i="1"/>
  <c r="AI52" i="1" s="1"/>
  <c r="AE56" i="1"/>
  <c r="AE80" i="1"/>
  <c r="AH80" i="1" s="1"/>
  <c r="AE102" i="1"/>
  <c r="AG102" i="1" s="1"/>
  <c r="AE110" i="1"/>
  <c r="AH110" i="1" s="1"/>
  <c r="AE114" i="1"/>
  <c r="AG114" i="1" s="1"/>
  <c r="AE118" i="1"/>
  <c r="AI118" i="1" s="1"/>
  <c r="AE186" i="1"/>
  <c r="AI186" i="1" s="1"/>
  <c r="AE195" i="1"/>
  <c r="AI195" i="1" s="1"/>
  <c r="AE204" i="1"/>
  <c r="AI204" i="1" s="1"/>
  <c r="AE218" i="1"/>
  <c r="AI218" i="1" s="1"/>
  <c r="AE222" i="1"/>
  <c r="AI222" i="1" s="1"/>
  <c r="AE227" i="1"/>
  <c r="AI227" i="1" s="1"/>
  <c r="AE231" i="1"/>
  <c r="AI231" i="1" s="1"/>
  <c r="AE235" i="1"/>
  <c r="AI235" i="1" s="1"/>
  <c r="AE240" i="1"/>
  <c r="AI240" i="1" s="1"/>
  <c r="AE269" i="1"/>
  <c r="AE288" i="1"/>
  <c r="AG288" i="1" s="1"/>
  <c r="AE357" i="1"/>
  <c r="AI357" i="1" s="1"/>
  <c r="AE43" i="1"/>
  <c r="AI43" i="1" s="1"/>
  <c r="AE46" i="1"/>
  <c r="AH46" i="1" s="1"/>
  <c r="AE91" i="1"/>
  <c r="AI91" i="1" s="1"/>
  <c r="AE124" i="1"/>
  <c r="AG124" i="1" s="1"/>
  <c r="AE128" i="1"/>
  <c r="AG128" i="1" s="1"/>
  <c r="AE136" i="1"/>
  <c r="AH136" i="1" s="1"/>
  <c r="AE181" i="1"/>
  <c r="AI181" i="1" s="1"/>
  <c r="AE200" i="1"/>
  <c r="AI200" i="1" s="1"/>
  <c r="AE318" i="1"/>
  <c r="AG318" i="1" s="1"/>
  <c r="AE349" i="1"/>
  <c r="AG349" i="1" s="1"/>
  <c r="AE353" i="1"/>
  <c r="AI353" i="1" s="1"/>
  <c r="AE367" i="1"/>
  <c r="AI367" i="1" s="1"/>
  <c r="AE379" i="1"/>
  <c r="AH379" i="1" s="1"/>
  <c r="AE70" i="1"/>
  <c r="AI70" i="1" s="1"/>
  <c r="AE117" i="1"/>
  <c r="AG117" i="1" s="1"/>
  <c r="AE176" i="1"/>
  <c r="AI176" i="1" s="1"/>
  <c r="AE180" i="1"/>
  <c r="AI180" i="1" s="1"/>
  <c r="AE189" i="1"/>
  <c r="AH189" i="1" s="1"/>
  <c r="AE198" i="1"/>
  <c r="AI198" i="1" s="1"/>
  <c r="AE208" i="1"/>
  <c r="AI208" i="1" s="1"/>
  <c r="AE212" i="1"/>
  <c r="AH212" i="1" s="1"/>
  <c r="AE216" i="1"/>
  <c r="AI216" i="1" s="1"/>
  <c r="AE225" i="1"/>
  <c r="AE251" i="1"/>
  <c r="AI251" i="1" s="1"/>
  <c r="AE259" i="1"/>
  <c r="AI259" i="1" s="1"/>
  <c r="AE267" i="1"/>
  <c r="AI267" i="1" s="1"/>
  <c r="AE277" i="1"/>
  <c r="AI277" i="1" s="1"/>
  <c r="AE281" i="1"/>
  <c r="AH281" i="1" s="1"/>
  <c r="AE317" i="1"/>
  <c r="AI317" i="1" s="1"/>
  <c r="AE321" i="1"/>
  <c r="AI321" i="1" s="1"/>
  <c r="AE352" i="1"/>
  <c r="AI352" i="1" s="1"/>
  <c r="AE61" i="1"/>
  <c r="AG61" i="1" s="1"/>
  <c r="AE88" i="1"/>
  <c r="AI88" i="1" s="1"/>
  <c r="AE94" i="1"/>
  <c r="AG94" i="1" s="1"/>
  <c r="AE101" i="1"/>
  <c r="AE47" i="1"/>
  <c r="AI47" i="1" s="1"/>
  <c r="AE55" i="1"/>
  <c r="AG55" i="1" s="1"/>
  <c r="AE59" i="1"/>
  <c r="AE87" i="1"/>
  <c r="AH87" i="1" s="1"/>
  <c r="AE93" i="1"/>
  <c r="AH93" i="1" s="1"/>
  <c r="AE139" i="1"/>
  <c r="AI139" i="1" s="1"/>
  <c r="AE144" i="1"/>
  <c r="AH144" i="1" s="1"/>
  <c r="AE148" i="1"/>
  <c r="AI148" i="1" s="1"/>
  <c r="AE161" i="1"/>
  <c r="AI161" i="1" s="1"/>
  <c r="AE172" i="1"/>
  <c r="AI172" i="1" s="1"/>
  <c r="AE182" i="1"/>
  <c r="AI182" i="1" s="1"/>
  <c r="AE221" i="1"/>
  <c r="AI221" i="1" s="1"/>
  <c r="AE226" i="1"/>
  <c r="AG226" i="1" s="1"/>
  <c r="AE230" i="1"/>
  <c r="AG230" i="1" s="1"/>
  <c r="AE234" i="1"/>
  <c r="AG234" i="1" s="1"/>
  <c r="AE239" i="1"/>
  <c r="AI239" i="1" s="1"/>
  <c r="AE243" i="1"/>
  <c r="AI243" i="1" s="1"/>
  <c r="AE273" i="1"/>
  <c r="AI273" i="1" s="1"/>
  <c r="AE327" i="1"/>
  <c r="AI327" i="1" s="1"/>
  <c r="AE331" i="1"/>
  <c r="AI331" i="1" s="1"/>
  <c r="AE335" i="1"/>
  <c r="AI335" i="1" s="1"/>
  <c r="AE339" i="1"/>
  <c r="AI339" i="1" s="1"/>
  <c r="AE343" i="1"/>
  <c r="AI343" i="1" s="1"/>
  <c r="AE366" i="1"/>
  <c r="AI366" i="1" s="1"/>
  <c r="AE370" i="1"/>
  <c r="AI370" i="1" s="1"/>
  <c r="AE372" i="1"/>
  <c r="AI372" i="1" s="1"/>
  <c r="AE49" i="1"/>
  <c r="AH49" i="1" s="1"/>
  <c r="AE58" i="1"/>
  <c r="AG58" i="1" s="1"/>
  <c r="AE63" i="1"/>
  <c r="AG63" i="1" s="1"/>
  <c r="AE74" i="1"/>
  <c r="AG74" i="1" s="1"/>
  <c r="AE86" i="1"/>
  <c r="AH86" i="1" s="1"/>
  <c r="AE92" i="1"/>
  <c r="AG92" i="1" s="1"/>
  <c r="AE138" i="1"/>
  <c r="AI138" i="1" s="1"/>
  <c r="AE143" i="1"/>
  <c r="AH143" i="1" s="1"/>
  <c r="AE147" i="1"/>
  <c r="AI147" i="1" s="1"/>
  <c r="AE164" i="1"/>
  <c r="AI164" i="1" s="1"/>
  <c r="AE168" i="1"/>
  <c r="AI168" i="1" s="1"/>
  <c r="AE242" i="1"/>
  <c r="AI242" i="1" s="1"/>
  <c r="AE272" i="1"/>
  <c r="AI272" i="1" s="1"/>
  <c r="AE296" i="1"/>
  <c r="AI296" i="1" s="1"/>
  <c r="AE301" i="1"/>
  <c r="AI301" i="1" s="1"/>
  <c r="AE326" i="1"/>
  <c r="AI326" i="1" s="1"/>
  <c r="AE330" i="1"/>
  <c r="AI330" i="1" s="1"/>
  <c r="AE334" i="1"/>
  <c r="AI334" i="1" s="1"/>
  <c r="AE338" i="1"/>
  <c r="AI338" i="1" s="1"/>
  <c r="AE342" i="1"/>
  <c r="AI342" i="1" s="1"/>
  <c r="AE358" i="1"/>
  <c r="AI358" i="1" s="1"/>
  <c r="AE363" i="1"/>
  <c r="AI363" i="1" s="1"/>
  <c r="AE365" i="1"/>
  <c r="AI365" i="1" s="1"/>
  <c r="AE369" i="1"/>
  <c r="AH369" i="1" s="1"/>
  <c r="AE376" i="1"/>
  <c r="AI376" i="1" s="1"/>
  <c r="AE62" i="1"/>
  <c r="AI62" i="1" s="1"/>
  <c r="AE78" i="1"/>
  <c r="AI78" i="1" s="1"/>
  <c r="AE84" i="1"/>
  <c r="AE90" i="1"/>
  <c r="AI90" i="1" s="1"/>
  <c r="AE95" i="1"/>
  <c r="AG95" i="1" s="1"/>
  <c r="AE150" i="1"/>
  <c r="AG150" i="1" s="1"/>
  <c r="AE154" i="1"/>
  <c r="AG154" i="1" s="1"/>
  <c r="AE159" i="1"/>
  <c r="AI159" i="1" s="1"/>
  <c r="AE167" i="1"/>
  <c r="AI167" i="1" s="1"/>
  <c r="AE245" i="1"/>
  <c r="AE295" i="1"/>
  <c r="AG295" i="1" s="1"/>
  <c r="AE300" i="1"/>
  <c r="AI300" i="1" s="1"/>
  <c r="AE312" i="1"/>
  <c r="AG312" i="1" s="1"/>
  <c r="AE316" i="1"/>
  <c r="AE368" i="1"/>
  <c r="AG368" i="1" s="1"/>
  <c r="AE174" i="1"/>
  <c r="AG174" i="1" s="1"/>
  <c r="AE45" i="1"/>
  <c r="AG45" i="1" s="1"/>
  <c r="AE82" i="1"/>
  <c r="AG82" i="1" s="1"/>
  <c r="AE283" i="1"/>
  <c r="AI283" i="1" s="1"/>
  <c r="AE294" i="1"/>
  <c r="AI294" i="1" s="1"/>
  <c r="AE299" i="1"/>
  <c r="AI299" i="1" s="1"/>
  <c r="AE100" i="1"/>
  <c r="AH100" i="1" s="1"/>
  <c r="AE44" i="1"/>
  <c r="AI44" i="1" s="1"/>
  <c r="AE60" i="1"/>
  <c r="AE109" i="1"/>
  <c r="AH109" i="1" s="1"/>
  <c r="AE113" i="1"/>
  <c r="AH113" i="1" s="1"/>
  <c r="AE127" i="1"/>
  <c r="AG127" i="1" s="1"/>
  <c r="AE157" i="1"/>
  <c r="AG157" i="1" s="1"/>
  <c r="AE177" i="1"/>
  <c r="AI177" i="1" s="1"/>
  <c r="AE248" i="1"/>
  <c r="AH248" i="1" s="1"/>
  <c r="AE256" i="1"/>
  <c r="AI256" i="1" s="1"/>
  <c r="AE264" i="1"/>
  <c r="AI264" i="1" s="1"/>
  <c r="AE278" i="1"/>
  <c r="AI278" i="1" s="1"/>
  <c r="AE291" i="1"/>
  <c r="AI291" i="1" s="1"/>
  <c r="AE298" i="1"/>
  <c r="AI298" i="1" s="1"/>
  <c r="AE306" i="1"/>
  <c r="AI306" i="1" s="1"/>
  <c r="AE310" i="1"/>
  <c r="AG310" i="1" s="1"/>
  <c r="AE351" i="1"/>
  <c r="AG351" i="1" s="1"/>
  <c r="AE355" i="1"/>
  <c r="AH355" i="1" s="1"/>
  <c r="AE373" i="1"/>
  <c r="AI373" i="1" s="1"/>
  <c r="AC385" i="1"/>
  <c r="AC386" i="1"/>
  <c r="AE99" i="1"/>
  <c r="AG99" i="1" s="1"/>
  <c r="AE132" i="1"/>
  <c r="AI132" i="1" s="1"/>
  <c r="AE137" i="1"/>
  <c r="AI137" i="1" s="1"/>
  <c r="AE141" i="1"/>
  <c r="AH141" i="1" s="1"/>
  <c r="AE152" i="1"/>
  <c r="AI152" i="1" s="1"/>
  <c r="AE156" i="1"/>
  <c r="AE166" i="1"/>
  <c r="AI166" i="1" s="1"/>
  <c r="AE209" i="1"/>
  <c r="AG209" i="1" s="1"/>
  <c r="AE42" i="1"/>
  <c r="AE98" i="1"/>
  <c r="AI98" i="1" s="1"/>
  <c r="AE131" i="1"/>
  <c r="AI131" i="1" s="1"/>
  <c r="AE160" i="1"/>
  <c r="AH160" i="1" s="1"/>
  <c r="AE50" i="1"/>
  <c r="AE122" i="1"/>
  <c r="AH122" i="1" s="1"/>
  <c r="AE140" i="1"/>
  <c r="AI140" i="1" s="1"/>
  <c r="AE151" i="1"/>
  <c r="AI151" i="1" s="1"/>
  <c r="AE155" i="1"/>
  <c r="AI155" i="1" s="1"/>
  <c r="AE165" i="1"/>
  <c r="AI165" i="1" s="1"/>
  <c r="AE36" i="1"/>
  <c r="AE390" i="1"/>
  <c r="AE389" i="1"/>
  <c r="AE126" i="1"/>
  <c r="AI126" i="1" s="1"/>
  <c r="AE130" i="1"/>
  <c r="AH130" i="1" s="1"/>
  <c r="AE135" i="1"/>
  <c r="AI135" i="1" s="1"/>
  <c r="AE146" i="1"/>
  <c r="AI146" i="1" s="1"/>
  <c r="AE220" i="1"/>
  <c r="AI220" i="1" s="1"/>
  <c r="AE229" i="1"/>
  <c r="AI229" i="1" s="1"/>
  <c r="AE233" i="1"/>
  <c r="AI233" i="1" s="1"/>
  <c r="AE237" i="1"/>
  <c r="AI237" i="1" s="1"/>
  <c r="AE39" i="1"/>
  <c r="AG39" i="1" s="1"/>
  <c r="AE125" i="1"/>
  <c r="AG125" i="1" s="1"/>
  <c r="AE129" i="1"/>
  <c r="AI129" i="1" s="1"/>
  <c r="AE145" i="1"/>
  <c r="AG145" i="1" s="1"/>
  <c r="AE149" i="1"/>
  <c r="AH149" i="1" s="1"/>
  <c r="AE158" i="1"/>
  <c r="AE163" i="1"/>
  <c r="AH163" i="1" s="1"/>
  <c r="AE219" i="1"/>
  <c r="AI219" i="1" s="1"/>
  <c r="AE223" i="1"/>
  <c r="AE228" i="1"/>
  <c r="AH228" i="1" s="1"/>
  <c r="AE232" i="1"/>
  <c r="AI232" i="1" s="1"/>
  <c r="AE236" i="1"/>
  <c r="AI236" i="1" s="1"/>
  <c r="AE241" i="1"/>
  <c r="AH241" i="1" s="1"/>
  <c r="AE210" i="1"/>
  <c r="AI210" i="1" s="1"/>
  <c r="AE214" i="1"/>
  <c r="AI214" i="1" s="1"/>
  <c r="AE213" i="1"/>
  <c r="AG213" i="1" s="1"/>
  <c r="AE217" i="1"/>
  <c r="AD385" i="1"/>
  <c r="AD386" i="1"/>
  <c r="AE385" i="1"/>
  <c r="AE386" i="1"/>
  <c r="AE314" i="1"/>
  <c r="AI314" i="1" s="1"/>
  <c r="AE319" i="1"/>
  <c r="AI319" i="1" s="1"/>
  <c r="AE323" i="1"/>
  <c r="AI323" i="1" s="1"/>
  <c r="AE361" i="1"/>
  <c r="AI361" i="1" s="1"/>
  <c r="AE249" i="1"/>
  <c r="AI249" i="1" s="1"/>
  <c r="AE257" i="1"/>
  <c r="AI257" i="1" s="1"/>
  <c r="AE265" i="1"/>
  <c r="AH265" i="1" s="1"/>
  <c r="AE305" i="1"/>
  <c r="AI305" i="1" s="1"/>
  <c r="AE313" i="1"/>
  <c r="AI313" i="1" s="1"/>
  <c r="AE322" i="1"/>
  <c r="AI322" i="1" s="1"/>
  <c r="AE359" i="1"/>
  <c r="AH359" i="1" s="1"/>
  <c r="AE247" i="1"/>
  <c r="AI247" i="1" s="1"/>
  <c r="AE255" i="1"/>
  <c r="AI255" i="1" s="1"/>
  <c r="AE263" i="1"/>
  <c r="AH263" i="1" s="1"/>
  <c r="AE271" i="1"/>
  <c r="AG271" i="1" s="1"/>
  <c r="AC390" i="1"/>
  <c r="AC389" i="1"/>
  <c r="AD389" i="1"/>
  <c r="AD390" i="1"/>
  <c r="AE246" i="1"/>
  <c r="AH246" i="1" s="1"/>
  <c r="AE254" i="1"/>
  <c r="AI254" i="1" s="1"/>
  <c r="AE262" i="1"/>
  <c r="AH262" i="1" s="1"/>
  <c r="AE270" i="1"/>
  <c r="AE303" i="1"/>
  <c r="AI303" i="1" s="1"/>
  <c r="AE311" i="1"/>
  <c r="AI311" i="1" s="1"/>
  <c r="AE325" i="1"/>
  <c r="AH325" i="1" s="1"/>
  <c r="AE329" i="1"/>
  <c r="AI329" i="1" s="1"/>
  <c r="AE333" i="1"/>
  <c r="AI333" i="1" s="1"/>
  <c r="AE337" i="1"/>
  <c r="AI337" i="1" s="1"/>
  <c r="AE341" i="1"/>
  <c r="AI341" i="1" s="1"/>
  <c r="AE345" i="1"/>
  <c r="AI345" i="1" s="1"/>
  <c r="AE123" i="1"/>
  <c r="AE244" i="1"/>
  <c r="AI244" i="1" s="1"/>
  <c r="AE252" i="1"/>
  <c r="AI252" i="1" s="1"/>
  <c r="AE260" i="1"/>
  <c r="AI260" i="1" s="1"/>
  <c r="AE268" i="1"/>
  <c r="AE328" i="1"/>
  <c r="AI328" i="1" s="1"/>
  <c r="AE332" i="1"/>
  <c r="AI332" i="1" s="1"/>
  <c r="AE336" i="1"/>
  <c r="AI336" i="1" s="1"/>
  <c r="AE340" i="1"/>
  <c r="AI340" i="1" s="1"/>
  <c r="AE344" i="1"/>
  <c r="AI344" i="1" s="1"/>
  <c r="AE362" i="1"/>
  <c r="AI362" i="1" s="1"/>
  <c r="L392" i="1"/>
  <c r="AJ386" i="1" l="1"/>
  <c r="AF389" i="1"/>
  <c r="AF390" i="1"/>
  <c r="AG123" i="1"/>
  <c r="AJ385" i="1"/>
  <c r="AF386" i="1"/>
  <c r="AF385" i="1"/>
  <c r="AH36" i="1"/>
  <c r="AH386" i="1" l="1"/>
  <c r="AH385" i="1"/>
  <c r="AI385" i="1"/>
  <c r="AI386" i="1"/>
</calcChain>
</file>

<file path=xl/sharedStrings.xml><?xml version="1.0" encoding="utf-8"?>
<sst xmlns="http://schemas.openxmlformats.org/spreadsheetml/2006/main" count="2946" uniqueCount="1142">
  <si>
    <t>ICOLD Incident Classifications</t>
  </si>
  <si>
    <t>Magnitude Index Scores ( act/ ref decade average)</t>
  </si>
  <si>
    <t>INDEX BY SEVERITY CODE</t>
  </si>
  <si>
    <t>SEVERITY CODE</t>
  </si>
  <si>
    <t>MINE/PROJECT &amp; LOCATION</t>
  </si>
  <si>
    <t>ORE TYPE</t>
  </si>
  <si>
    <t>DAM TYPE</t>
  </si>
  <si>
    <t>DAM FILL MATERIAL</t>
  </si>
  <si>
    <t>DAM HEIGHT (meters)</t>
  </si>
  <si>
    <t>STORAGE VOLUME
(cu. meters)</t>
  </si>
  <si>
    <t>Type Number</t>
  </si>
  <si>
    <t>Type Key</t>
  </si>
  <si>
    <t>Type Cause</t>
  </si>
  <si>
    <t>INCIDENT YEAR</t>
  </si>
  <si>
    <t>INCIDENT DATE</t>
  </si>
  <si>
    <t>RELEASE
(cu. meters)</t>
  </si>
  <si>
    <t>RUNOUT (km)</t>
  </si>
  <si>
    <t>DEATHS</t>
  </si>
  <si>
    <t>SOURCES</t>
  </si>
  <si>
    <t>NOTES</t>
  </si>
  <si>
    <t>DEPOSIT TYPE</t>
  </si>
  <si>
    <t>Est. Size (resource)  Mtonnes</t>
  </si>
  <si>
    <t>Cu, %</t>
  </si>
  <si>
    <t>Au, ppm</t>
  </si>
  <si>
    <t>CuEq, %</t>
  </si>
  <si>
    <t>1st Prod</t>
  </si>
  <si>
    <t>Est. Mill through-put to event, Mtonnes</t>
  </si>
  <si>
    <t>Adverse Minerals</t>
  </si>
  <si>
    <t>Release</t>
  </si>
  <si>
    <t>Runout</t>
  </si>
  <si>
    <t>Deaths</t>
  </si>
  <si>
    <t>Overall</t>
  </si>
  <si>
    <t>vser</t>
  </si>
  <si>
    <t>ser</t>
  </si>
  <si>
    <t>minor</t>
  </si>
  <si>
    <t>ORE DEPOSIT DATA</t>
  </si>
  <si>
    <t>P/PRAVG</t>
  </si>
  <si>
    <t>Q/QRAVG</t>
  </si>
  <si>
    <t>R/RRAVG</t>
  </si>
  <si>
    <t>SUM AH:AJ</t>
  </si>
  <si>
    <t>raw</t>
  </si>
  <si>
    <t>Lone Khin, Hpakant, Kachin, Myanmar (111 Jade Mining Co. - Kyaukmyet Shwe Pyi Company)</t>
  </si>
  <si>
    <t>Jade</t>
  </si>
  <si>
    <t>WISE, https://eos.org/thelandslideblog/myanmar-1</t>
  </si>
  <si>
    <t>The location is [25.6821, 96.3366]. It appears that there was a lower basin that has intercepted the mine waste, preventing further escape of the material.</t>
  </si>
  <si>
    <t>Williamson Mine, Mwadui Lohumbo, Kishapu District, Shinyanga Province, Tanzania (Petra Diamonds-75% and the Government of Tanzania-25%)</t>
  </si>
  <si>
    <t>Diamonds</t>
  </si>
  <si>
    <t>Modified CL</t>
  </si>
  <si>
    <t>Sand</t>
  </si>
  <si>
    <t>A</t>
  </si>
  <si>
    <t>SI</t>
  </si>
  <si>
    <t>AGU Blog, WISE, Sharecast News, CoE-Tailings-Safety-Disclosure-Response-Petra-Diamonds-All-Mines-June-2020</t>
  </si>
  <si>
    <t>The failure mechanism was subsidence of a portion of the east wall of the tailings storage facility by around 1.5 metres, that enabled the water to crest the wall, initiating the breach. The plume is over 8 km long and has a width of about 1.2 km. A small community was heavily affected by the waste. A total area of 3.57 square kilometres was covered with the material on Williamson’s mine lease area, with 1.52 square kilometres outside the mine lease area. A total of 13 dwellings and farmland.were affected. Three injuries have been reported. About 115 citizens of Ngw'wanholo village have been severely affected.</t>
  </si>
  <si>
    <t>Jagersfontein, South Africa (De Beers, a unit of Anglo American)</t>
  </si>
  <si>
    <t>ST</t>
  </si>
  <si>
    <t>WISE, Preliminary Survey Report for Jagersfontein, Sam Rivet, PhotoSat Information Ltd, 20Jan23</t>
  </si>
  <si>
    <t>De Beers sold the Jagersfontein mine and tailings in 2010 to a consortium, which was reprocessing the tailings waste in the hopes of finding diamonds that were missed during initial mining. Jagersfontein had produced some of the world’s largest gems when operating between 1870 and 1971. Homes and vehicles were swept away when the dam collapsed. (also see https://www.miningweekly.com/article/new-study-shows-jagersfontein-dam-deviated-from-best-practice-2023-04-12)</t>
  </si>
  <si>
    <t>Agua Dulce, Potosí, Bolivia (Federación Departamental de Cooperativas Mineras de Potosí (Fedecomín))</t>
  </si>
  <si>
    <t>Ag, Zn</t>
  </si>
  <si>
    <t>WISE</t>
  </si>
  <si>
    <t xml:space="preserve">A mud wave with unrecovered minerals and chemical elements reached the river of la Rivera, as well as the Quebrada de Tarapaya, which connects with the Pilcomayo River. Argentina's Salta province has issued an order forbidding the use of the Pilcomayo River water. </t>
  </si>
  <si>
    <t xml:space="preserve">Shanxi Daoer Aluminum Co, Wenquan Township Jiaokou County, Shanxi Province, China </t>
  </si>
  <si>
    <t>Al</t>
  </si>
  <si>
    <t>https://blogs.agu.org/landslideblog/2022/04/06/wenquan-township-tailings-1/</t>
  </si>
  <si>
    <t>Tailings pond was put into use around 2018.  7.5 mu of arbor forest land to be buried, more than 200 meters of seasonal ditches and rural roads were blocked, and part of the surrounding walls of adjacent enterprises were washed away. No casualties</t>
  </si>
  <si>
    <t>QMM Mandena Mine (QIT Madagascar Minerals / Rio Tinto)</t>
  </si>
  <si>
    <t>Ti</t>
  </si>
  <si>
    <t>OT</t>
  </si>
  <si>
    <t>https://theecologist.org/2022/mar/25/dead-fish-found-mine-dumps-water</t>
  </si>
  <si>
    <t>The basin has overflowed because there is no protective wall to retain the water. The incident lasted an hour. The spill potentially affected drinking water for Fort-Dauphin.  Subsequent to this incident, QMM released an additional one million cubic meters of wastewater, which led to a significant fish kill.</t>
  </si>
  <si>
    <t>Thelkoloi, in Odisha, India (JSW Bhushan Power and Steel Limited)</t>
  </si>
  <si>
    <t>Fe</t>
  </si>
  <si>
    <t>AGU Blog, WISE</t>
  </si>
  <si>
    <t>Breach of tailings pond wall holding iron slurry generated from beneficiation plant.   20-30 acres of farmland submerged under the iron ore slurry at Banjhiberana village. (https://www.hindustantimes.com/india-news/farmland-in-odisha-s-sambalpur-contaminated-by-breach-in-slurry-pond-101642794038816.html)  Two ponds were contaminated, causing a fish kill; a security guard is reported missing. (WISE)</t>
  </si>
  <si>
    <t>MMK Chrome smetler, (MMK - Metallurgy Industry Trade and Port Management Inc), Toroslar district of Mersin, Turkey</t>
  </si>
  <si>
    <t>Cr</t>
  </si>
  <si>
    <t>https://gazetesokak.com/toroslarda-cevre-felaketi-yasandi-video/</t>
  </si>
  <si>
    <t>A leak in the impoundment had been noted for 20 days.  The spill into the Deliçay Stream sent toxic wastes through the Taurus Mountains into the Meditterrean Sea. The smelter was opened in 2013.</t>
  </si>
  <si>
    <t>Pau Branco mine, Quadrilátero Ferrífero region, Brazll (Vallourec)</t>
  </si>
  <si>
    <t>https://blogs.agu.org/landslideblog/2022/01/11/pau-branco-1/, https://www.earthisland.org/journal/index.php/articles/entry/an-unfolding-disaster-in-brazil/</t>
  </si>
  <si>
    <t>The waste pile was a co-disposal stack of waste rock and tailings, and was registered as a tailings dam with the ANM. The overflow flooded a major highway, sweeping away cars and leading to a two-day road closure. It also forced the evacuation of a staff member and 400 animals that the Wild Animal Rehabilitation Center located below the mine. Brazilian regulators fined the company $51.6M USD for the spill and suspended operations at the mine.  The most likely cause of failure is a improperly maintained drainage system (Strange geometric order: weaknesses and limitations of monitoring the waste/tailings pile at Vallourec, in Nova Lima (MG), Bruno Milanez, Discussion Papers PoEMAS, 6(2), 1-34, June 2022, ISSN: 2526-9658)</t>
  </si>
  <si>
    <t>Zululand Anthracite Colliery (ZAC) coal mine, KwaZulu-Natal, South Africa</t>
  </si>
  <si>
    <t>Coal</t>
  </si>
  <si>
    <t>https://www.dailymaverick.co.za/article/2022-01-11-river-turns-black-after-coal-mine-dam-collapse-next-to-rural-communities-and-hluhluwe-imfolozi-game-reserve/, WISE</t>
  </si>
  <si>
    <t xml:space="preserve">Caol slurry dam collapsed during heavy rains.  The incident happened on 24 December 2021, at around 2pm,  The slurry pond end wall was newly installed, following the loading out of the dry slurry during November 2021. Heavy rain fall four days prior to the failure – 66mm. Extensive pollution of the Black Umfolozi River inside the wilderness zone of the 96,000ha Hluhluwe-iMfolozi Park. </t>
  </si>
  <si>
    <t>San Antonio de María mine, Ananea Puno Mineria, La Rinconada, Ananea district, Peru</t>
  </si>
  <si>
    <t>Au</t>
  </si>
  <si>
    <t>WISE, AGU Blog, and https://larepublica.pe/sociedad/2021/11/27/puno-relaves-mineros-inunden-calles-de-ananea-tras-falla-en-infraestructura-vial-lrsd/</t>
  </si>
  <si>
    <t>In the foothills of the Andes, the overflow of mining tailings ponds due to the constant rains in the jurisdiction of the Ananea district, caused vehicles to be swept away, flooded streets and destroyed roads.  The tailings wave destroyed approx. 400 meters of the national road that goes to the La Rinconada town center and spilled into three residential areas (Progreso, Central and Santiago).  The overflow occurred at 8:30 in the morning, apparently from one of the sedimentation ponds of the San Antonio mining cooperative, located on the Q’oñiunu hill.</t>
  </si>
  <si>
    <t>Nesko Madencilik AŞ (Yıldızlar Holdings) Şebinkarahisar district, Giresun Province, Turkey</t>
  </si>
  <si>
    <t>Cu, Pb, Zn</t>
  </si>
  <si>
    <t>&gt; 4,500</t>
  </si>
  <si>
    <t>https://www.duvarenglish.com/tailings-pond-breach-in-turkeys-north-creates-environmental-disaster-news-59786</t>
  </si>
  <si>
    <t>The ponds in the flotation facility belonging to Yıldızlar Holding's Nesko Mining collapsed on Nov.19 and the waste poured into the rivers nearby in the Şebinkarahisar district. The cyanide waste has also reached the Kılıçkaya Dam in the region. The accident occurred during the rehabilitation of the old tailings dam (#2). Old dam's body collapsed and the tailings spilled to the new dam (#3) causing this dam to overspill. Thousands of tons of heavy chemicals poured into the Darabul river reaching to Kılıçkaya dam,  It was at a closed mine that was hit by Hurricane Pamela and owned by Rio Panusco SA de CV.</t>
  </si>
  <si>
    <t>Rio Panusco SA de CV, municipality of Concordia, Sinaloa State, Mexico</t>
  </si>
  <si>
    <t>Ag, Cu, Pb, Zn</t>
  </si>
  <si>
    <t>B</t>
  </si>
  <si>
    <t>https://sonplayas.com/comunidad/denuncian-derrame-de-jales-mineros-en-afluente-del-rio-panuco-concordia/</t>
  </si>
  <si>
    <t>Highly toxic mining tailings were spilled into the Florido stream, a tributary of the Pánuco river, in the municipality of Concordia, Sinaloa.  The overflow of mining waste could have originated from the effect of the rains generated by Hurricane Pamela that touched Sinaloa territory on October 13. The compnay responsible for the spill has not been identified.</t>
  </si>
  <si>
    <t>Catoca Mine, Angola (Angolan state diamond company Endiama-41% and Russia’s Alrosa-41%)</t>
  </si>
  <si>
    <t>OT?</t>
  </si>
  <si>
    <t>WISE, https://theafricanmirror.africa/news/drc-wants-angola-to-pay-for-deaths/</t>
  </si>
  <si>
    <t xml:space="preserve">After a "breach in a spillway for the mine waste dam", the Tshikapa river across the border in DR Congo turned red killing hippos, fish, and other animals. The leak killed at least 12 people and left 4,500 sick, a minister in neighbouring Democratic Republic of Congo says.  </t>
  </si>
  <si>
    <t>Aurizona mine, Maranhão, Brazil (Equinox Gold)</t>
  </si>
  <si>
    <t>https://yubanet.com/world/no-relief-for-4000-people-affected-by-brazil-mine-spill/, https://vision6.excelplas.com/ch/38100/6w3zs/2962306/Bt4wuxrf1AvFKR3xHAPrmRnz7Bf0u4GWgdGNndo6.pdf</t>
  </si>
  <si>
    <t>The failure of the Lagoa do Pirocáua dam at the Equinox Gold Aurizona mine on the Atlantic coast of Maranhão State, northeast Brazil, on March 25, 2021, at 4:00 am local time, contaminated the water supply of the village of Aurizona. The purpose of the 7-meter high earthen dam was to capture sediments from the open pits and to store water for use in the mining operation. The failure was caused by overtopping of the dam, which resulted from 426 mm of rain over March 23-24, corresponding to a 10,000-year precipitation event.  The dam did not hold tailings.</t>
  </si>
  <si>
    <t>Sasa Tailings Storage Facility 4, central Macedonia (Central Asia Metals)</t>
  </si>
  <si>
    <t>Pb, Zn, Ag</t>
  </si>
  <si>
    <t>https://polaris.brighterir.com/public/central_asia_metals_plc/news/rns/story/x5og98r, https://polaris.brighterir.com/public/central_asia_metals_plc/news/rns/story/w68zpkr</t>
  </si>
  <si>
    <t>Central Asia Metals reported ".. short-term leakage of tailings from Sasa's TSF4 into the local river."  (14Sep20)  And,  "… structural dam repairs that are underway, the causes of the incident must be fully understood in order to implement any necessary engineering solutions for the future ahead of the facility reopening." (17Sep20)</t>
  </si>
  <si>
    <t>Levikhinsky mine, Sverdlovsk Oblast, western Siberia</t>
  </si>
  <si>
    <t>Cu</t>
  </si>
  <si>
    <t>https://www.e1.ru/news/spool/news_id-69366844.html;
https://www.reuters.com/article/us-russia-mine-acid-spill/streams-of-acid-from-abandoned-russian-mine-burn-mountains-yellow-and-red-idUSKCN24O1YM</t>
  </si>
  <si>
    <t>Underflow/overflow point is heading to the Tagil River.  https://goo.gl/maps/1zWwFg5QQreZKYxJA  In January, the environmental prosecutor's office reported that there were no signs of destruction or uncontrolled overflow of water. But now they are conducting a new check after a wave of publications in the media - experts went to the mine on July 13.  In January, the environmental prosecutor's office reported that there were no signs of destruction or uncontrolled overflow of water. But now they are conducting a new check after a wave of publications in the media - experts went to the mine on July 13.</t>
  </si>
  <si>
    <t>Hpakant, Kachin state, Myanmar</t>
  </si>
  <si>
    <t>K2fly 2021</t>
  </si>
  <si>
    <t>Following heavy rain, mining waste collapsed into a lake, triggering a 6.1-meter (20 ft) wave of mud and water that buried many workers. At least 174 people were killed and 100 missing.</t>
  </si>
  <si>
    <t>Ponce Enríquez, Azuay Province, Equador (Austro Gold)</t>
  </si>
  <si>
    <t>Reuters</t>
  </si>
  <si>
    <t>A small tailings dam breached in the southern Azuay province, releasing about 50 tonnes of pollutants into the Tenguel river, killing fish.</t>
  </si>
  <si>
    <t>San José de Los Manzanos, Canelas, Durango, Mexico (Exportaciones de Minerales de Topia SA - EMITSA)</t>
  </si>
  <si>
    <t>Pb, Zn</t>
  </si>
  <si>
    <t>Tailings spilled on a nearby road and 8,000 m2 of land, reaching the San Bernabé stream after 5 km and the town of the same name (https://www.gob.mx/profepa/prensa/clausura-profepa-a-empresa-minera-que-sufrio-derrame-de-casi-6-mil-metros-cubicos-de-jales-en-durango)</t>
  </si>
  <si>
    <t>Sasan Ultra Mega Power Project, Harrahva in Singrauli district of Madhya Pradesh, India (Reliance Company)</t>
  </si>
  <si>
    <t>Ash</t>
  </si>
  <si>
    <t>https://sandrp.in/2020/04/12/singruali-fly-ash-dam-breach-who-regulates-these-dams-in-india/, Rana</t>
  </si>
  <si>
    <t>A fly ash Dam of Sasan Ultra Mega Power Project of Reliance Company has breached[i] in the evening of April 10, 2020, near village Harrahva in Singrauli district of Madhya Pradesh, killing six people and destroying downstream river and fields.  Following the breach there was massive flash flood of coal ash mixed sludge reportedly affecting hundreds of villages and destroying crops on thousands of acres. The liquid fly ash in huge volume has reached the river and Rihind reservoir located downstream in close proximity. According to Amar Ujala report the incident had destroyed crops[ix] on 200 acres of land and flash flood affected several villages and debris flow entered many houses in the area.</t>
  </si>
  <si>
    <t>Yichun Luming Mining, Heilongjiang Province, China (China Railway Resources Group)</t>
  </si>
  <si>
    <t>Mo</t>
  </si>
  <si>
    <t>US</t>
  </si>
  <si>
    <t>Rueters, WISE, AGU, Decipher</t>
  </si>
  <si>
    <t>Water and tailings flowed through the surrounding area, reaching Yijimi river after 3km, threatening the drinking water of 68,000 people in Tieli City. By 4 April 2020, the pollution reached 208km downstream.  "No. 4 overflow well" [?] of the tailings dam tilted, resulting in the release of supernatant water and tailings (WISE).  Testing of water in the Hulan river some 110 km southwest of the mining site in Yichun showed the molybdenum content was 2.8 times higher than standard levels.  AGU Blogoshpere proposed two hypotheses - (1) that this was a decant tower, a structure constructed to dewater the tailings; and, (2) this is a reclaim system.  (I favor the first explanation - DMC)</t>
  </si>
  <si>
    <t>Nossa Senhora do Livramento, Mato Grosso, Brazil (VM Mineração e Construção, Cuiabá)</t>
  </si>
  <si>
    <t>WISE, AGU, RISKOPE</t>
  </si>
  <si>
    <t xml:space="preserve">Tailings flowed 1-2 km, disrupting a power line </t>
  </si>
  <si>
    <t>Cobriza mine, San Pedro de Coris district, Churcampa province, Huancavelica region, Peru (Doe Run Perú S.R.L)</t>
  </si>
  <si>
    <t>WISE, AGU, Rana</t>
  </si>
  <si>
    <t xml:space="preserve">tailings covered an area of 41,574 m2 and reached Mantaro River. The tailings runout has reportedly generated a serious pollution incident in the Rio Mantaro.  There are fears that a stretch of the river extending for 375 km has been contaminated with cyanide.  </t>
  </si>
  <si>
    <t>Hpakant, Kachin state, Myanmar (Shwe Nagar Koe Kaung Gems Co. Ltd., Myanmar Thura Gems Co. Ltd.)</t>
  </si>
  <si>
    <t>wase heap failure 3 dead 54 missing</t>
  </si>
  <si>
    <t>Muri, Jharkhand, India (Hindalco Industries Limited)</t>
  </si>
  <si>
    <t>Spill of red mud over 35 acres and a nearby railway line, number of casualties still unclear. The boundary wall of the caustic pond created by Hindalco Ltd collapsed thus leading to a landslide like situation in Muri near the railway tracks.  Appears to be the result of stacking dry tailngs too high.</t>
  </si>
  <si>
    <t>Machadinho d'Oeste, Oriente Novo, Rondônia, Brazil (Metalmig Mineração Indústria e Comércio S/A)</t>
  </si>
  <si>
    <t>Sn</t>
  </si>
  <si>
    <t>Failure of inactive tailings dam after heavy rain. Tailings spill damaged seven bridges, leaving 50 families isolated. No deaths or injuries reported.  A number of photos of the accident aftermath were reviewed, and from the photos it is apparent the spill release is large enough to warrant a Severtiy Code rating of 2.</t>
  </si>
  <si>
    <t>Brumadinho, Mina Córrego do Feijão, Minas Gerais, Brazil (Vale)</t>
  </si>
  <si>
    <t>T</t>
  </si>
  <si>
    <t>Quelopana, 2019, www.worldminetailingsfailures.org</t>
  </si>
  <si>
    <t>The tailings wave devastated the mine's loading station and its administrative area. It then traveled approx. downhill until reaching Rio Paraopeba, destroying a railway bridge, and spreading to parts of the local community Vila Ferteco. 259 confirmed deaths + 11 missing (Feb20)</t>
  </si>
  <si>
    <t>Duke Energy, L.V. Sutton Power Station, Wilmington, North Carolina.</t>
  </si>
  <si>
    <t>https://www.nytimes.com/2018/09/21/climate/florences-floodwaters-breach-defenses-at-power-plant-prompting-shutdown.html</t>
  </si>
  <si>
    <t>The dam imperils two unlined coal ash ponds on site, which contain a combined 2.1 million cubic yards of coal ash.  During Hurricane Florence the ponds were overtopped.</t>
  </si>
  <si>
    <t>Duke Energy, HF Lee Power Plant, Goldsboro, North Carolina</t>
  </si>
  <si>
    <t>https://www.wral.com/after-florence-coal-ash-sites-near-goldsboro-completely-underwater-/17860975/</t>
  </si>
  <si>
    <t xml:space="preserve">Three older inactive storage sites, covered by soil and vegetation, including tall trees, were submerged by Hurrican Florence. They hold 1.3 million tons of ash. </t>
  </si>
  <si>
    <t>Cieneguita mine, Urique municipality, Chihuahua, Mexico 
(Minera Rio Tinto and Pan American Goldfields)</t>
  </si>
  <si>
    <t>Au Ag</t>
  </si>
  <si>
    <t>http://www.mining.com/five-bodies-rescued-collapsed-mine-mexico/, Rana</t>
  </si>
  <si>
    <t>Dam failure results in tailings release in Cañitas creek for 26 km. Seven workers reported missing.</t>
  </si>
  <si>
    <t>Hpakant Jade Mines, Myanmar</t>
  </si>
  <si>
    <t>U</t>
  </si>
  <si>
    <t>https://www.mmtimes.com/news/death-toll-hpakant-landslide-rises-20.html</t>
  </si>
  <si>
    <t>Failure of waste rock pile for Jade mining.</t>
  </si>
  <si>
    <t>Hector Mine Pit Pond, MN, USA</t>
  </si>
  <si>
    <t>ASDSO</t>
  </si>
  <si>
    <t>Tributary stream meandered into abandoned mine pit during spring snowmelt causing partially filled mine pit to completely fill and overtop natural earth embankment.  Embankment failed, draining pit into the Embarass River and causing damage to utilities and water quality issues on Embarass Lake.  There is question about whether the embankment that failed was man-made or natural.</t>
  </si>
  <si>
    <t>Cadia, New South Wales (Newcrest Mining)</t>
  </si>
  <si>
    <t>Cu Au</t>
  </si>
  <si>
    <t>DS / US</t>
  </si>
  <si>
    <t>MW</t>
  </si>
  <si>
    <t>FN</t>
  </si>
  <si>
    <t>WISE, Newcrest Release, Report on NTSF Embankment Failure, Cadia Valley Operations, for Ashurst Australia, by Independent Technical Review Board, Rana</t>
  </si>
  <si>
    <t>A central mechanism in how the embankment failure developed was load redistribution within the dam and its foundation as zones became over-stressed. A section of the northern dam wall collapsed into the southern tailings dam. The upstream embankment raises that had extended onto the tailings surface became unstable when static liquefaction was triggered by foundation deformation along a brittle layer. Two earthquakes were recorded in the area, ten seconds apart and just over two kilometres from the mine the day before the failure. The earthquake had a magnitude of 2.7 with 0.15g loading that did affect the failure.</t>
  </si>
  <si>
    <t>Huancapatí, Recuay province, Áncash region, Peru (Compañía Minera Lincuna SA, Grupo Picasso)</t>
  </si>
  <si>
    <t>Au, Cu</t>
  </si>
  <si>
    <t>WISE, Decipher</t>
  </si>
  <si>
    <t>Collapse of embankment of tailings dam No. 2 after heavy rain.  The incident contaminated crops, the Sipchoc creek and the Santa river.</t>
  </si>
  <si>
    <t>Barcarena, Pará, Brazil , Alunorte 
(Hydro Alu Norte/Norsk Hydro ASA)</t>
  </si>
  <si>
    <t>https://news.mongabay.com/2018/02/norsk-hydro-accused-of-amazon-toxic-spill-admits-clandestine-pipeline/</t>
  </si>
  <si>
    <t>High levels of lead, aluminum, sodium and other toxins have been detected in drinking water up to two kilometers away from the Norsk Hydro property, according to the Ministry of Health. The pH recorded in the waters was 10. The company denied the spill on its website.</t>
  </si>
  <si>
    <t>https://www.efe.com/efe/english/portada/6-killed-in-landslide-abandoned-jade-mine-myanmar/50000260-3484590</t>
  </si>
  <si>
    <t>Hernic PGM Project, South Africa (Jubilee Metals Group)</t>
  </si>
  <si>
    <t>Reuters 5Jan18</t>
  </si>
  <si>
    <t>V-shaped failure of the side wall of compartment 2 of the tailings dam. The failure in the wall was resealed the same day by Hernic. The spillage was contained on the adjacent property, which was previously used as an opencast mining area.</t>
  </si>
  <si>
    <t>Kokoya mine, Liberia (MNG Gold-Liberia)</t>
  </si>
  <si>
    <t>Liberian Observer (https://www.liberianobserver.com/news/epa-provides-updates-on-mng-gold-mine-incident/)</t>
  </si>
  <si>
    <t>A section of the geo-membrane layer of the tailing storage dam at the MNG Gold mines in Kokoya Bong County ruptured and resulted into uncontrollable discharged of slurry containing cyanide from the dam into the Sien Creek. 34 persons were reportedly affected and admitted at major medical centers. The TSF holds about 300,000 cubic meters of water, and theamount spilled was 3 million gallons (11,356 m3, https://frontpageafricaonline.com/news/liberia-investigation-into-cyanide-spillage-finds-mng-gold-liable-of-polluting-bong-county/).</t>
  </si>
  <si>
    <t>Vedanta Aluminium Limited Smelter Ash Pond, Jharsuguda, India</t>
  </si>
  <si>
    <t>https://www.telegraphindia.com/1170908/jsp/odisha/story_171460.jsp</t>
  </si>
  <si>
    <t>115 acres of agricultural land had been covered by ash layered around 0.5 metres to 3 metres. The officials have also found evidence of severe water pollution in the Bheden river.</t>
  </si>
  <si>
    <t>Mishor Rotem, Israel (Rotem Amfert Negev Ltd.,Israel Chemicals (ICL))</t>
  </si>
  <si>
    <t>P</t>
  </si>
  <si>
    <t>Reuters 2Jul17, Rana</t>
  </si>
  <si>
    <t>ICL reported that on June 30 a dike partially collapsed at Pool 3, which is used for the accumulation of phosphogypsum water. 100,000 cubic meters (26.4 million gallons) of highly acidic wastewater surged through a dry Ashalim riverbed in southern Israel left a wake of ecological destruction more than 20 km (12 miles) long.</t>
  </si>
  <si>
    <t>Husab, Namibia (Swakop Uranium (Taurus Minerals))</t>
  </si>
  <si>
    <t>https://www.namibian.com.na/166987/archive-read/Husab-tailings-facility-leaked-due-to-pump-failure</t>
  </si>
  <si>
    <t>Pump failure in commissioning caused overtopping initially denied by miner. Fully contained near perimter.  No release onto unlined area</t>
  </si>
  <si>
    <t>Highland Valley Copper, British Columbia, Canada (Teck Resources)</t>
  </si>
  <si>
    <t>ER</t>
  </si>
  <si>
    <t>https://www.castanet.net/news/Kamloops/194524/225K-gallon-spill-at-mine</t>
  </si>
  <si>
    <t>A 4.5-metre deep and six-metre wide trench down the face of the 140-metre high dam. Contaminated water collected in containment system at the base of the dam.  Water pipeline leak wasn't noticed for three hours.</t>
  </si>
  <si>
    <t>Tonglvshan Mine, Hubei Province, China (China Daye Ltd.)</t>
  </si>
  <si>
    <t>Cu Au Ag Fe</t>
  </si>
  <si>
    <t>, RanaWISE</t>
  </si>
  <si>
    <t xml:space="preserve">A partial dam failure occurred at the northwestern corner of the tailings pond, which flooded a fish pond downstream of approx. 27 hectares. Two persons were reported dead and one was reported missing. </t>
  </si>
  <si>
    <t>Hpakant Jade Mines, Myanmar (Jade Palace Company)</t>
  </si>
  <si>
    <t>Antamok, Baguio, Philippines (Philex)</t>
  </si>
  <si>
    <t>Antamok leak under control, Baguio Midland Courier Website, 6Nov16</t>
  </si>
  <si>
    <t>50,000 metric tons of tailings material leaked into Liang River during the onslaught of Super Typhoon.</t>
  </si>
  <si>
    <t>Duke Energy Coal Ash, Goldsboro, North Carolina</t>
  </si>
  <si>
    <t>http://www.ecowatch.com/coal-ash-duke-energy-2053607683.html</t>
  </si>
  <si>
    <t>Coal ash pond flooded by Hurricane Matthew. The leaked tailings flowed into Liang, Ambalanga and Agno rivers.Fly ash coated tree branches as much as seven feet above the river surface.</t>
  </si>
  <si>
    <t>New Wales plant, Polk County, Mulberry, Florida (Mosaic Co)</t>
  </si>
  <si>
    <t>WISE, WFLA.com</t>
  </si>
  <si>
    <t>14 metre-wide sinkhole appeared in a phosphogypsum stack, opening a pathway for contamined liquid into the underground; the liquid reached the Floridan Aquifer, a major drinking water resource.</t>
  </si>
  <si>
    <t>Kazzinc Mining &amp; Metallurgical Company (Glencore) - Concentrator TSF, Ridder (once called Leninogorsk), Kazakhstan</t>
  </si>
  <si>
    <t>Pb Zn</t>
  </si>
  <si>
    <t>~100</t>
  </si>
  <si>
    <t>http://siberiantimes.com/ecology/others/news/n0671-stinking-poisoned-water-flows-towards-siberia-from-mining-city-ridder-in-kazakhstan/
https://earthworks.org/blog/mine_disaster_in_siberia/
https://www.glencore.com/media-and-insights/news/kazzinc-environmental-incident</t>
  </si>
  <si>
    <t>On 22 May 2016, inert tailing slurry was discharged via a previously discontinued and sealed water discharge collector system into the Filippovka River from Talovsky Tailings Management Facility (TMF). The discharge occurred due to the failure of a water collector that, prior to 1979, was used to regulate the amount of water on the surface of the tailings dam. Talovsky TMF is part of the Ridder Ore Concentrator at our Kazzinc operation in the town of Ridder, Kazakhstan. Pollution spilled into the Ulba and Filippovka rivers, which flows near the Kazakhstan-Russian border, and headed toward the Siberian city of Omsk. Pictures of the polluted river look like freshwater was replaced by wet concrete. Reports from local partners say the waste contained cyanide and excess minerals such as zinc, lead copper and manganese, though mining and government officials downplayed the severity of the spill and presence of toxins. The ore from Tishinsky, Shubinsky and Ridder-Sokolny mines and gold-bearing tailings accumulated in the abandoned TSF are treated at the Ridder Concentrator.</t>
  </si>
  <si>
    <t>Dahegou Village, Luoyang, Henan Province, China (Luoyang Xiangjiang Wanji Aluminium Co., Ltd.)</t>
  </si>
  <si>
    <t>Back analyses of the August 2016 Luoyang red mud tailings facility failure, David Reid and Andy Fourie, Tailings and Mine Waste 2017 Conference, Banff, AB, 6-8Nov17</t>
  </si>
  <si>
    <t>The southwest corner of its red-mud dam body was unsound, threatening a red-mud slide.  Around 7pm on 8th of August, Xiangjiang Wanji Aluminium’s red mud storage had a landslide accident. It has been reported that the dam held about 2 million cubic meters of red mud and was about 1.5km in length. (http://blogs.agu.org/landslideblog/2016/08/15/luoyang-1/) Xiangjiang Wanji Aluminium is a private alumina refinery ... established in 2005 ... annual capacity is 1.2 million tonnes of alumina. (http://az-china.com/archives/7980#)</t>
  </si>
  <si>
    <t>Hpakant Jade Mines, Lamaungkone, Kachin state, Myanmar (Tun Tauk Zabu jade mining company)</t>
  </si>
  <si>
    <t>1 worker killed, approximately 20 others missing.</t>
  </si>
  <si>
    <t>Hpakant Jade Mines, San Kat Kuu, Kachin state, Myanmar</t>
  </si>
  <si>
    <t>https://www.rfa.org/english/news/myanmar/landslide-05042018180440.html</t>
  </si>
  <si>
    <t>Fundao-Santarem (Germano), Minas Gerais, Brazil (Samarco = Vale &amp; BHP)</t>
  </si>
  <si>
    <t>Report on the Immediate Causes of the Failure of the Fundão Dam, August 25, 2016; SAMARCO Biennial (Sustainability) Report 2015-2016</t>
  </si>
  <si>
    <t>The Fundão dam breached and its tailings impacted the nearby Santarém dam and caused a partial erosion of its right shoulder.  The Selinha dike, one of the side walls of the Germano dam, was also damaged.  19 people killed, including 14 working on the dams at the time.  Waste discharge reached the Atlantic Ocean.</t>
  </si>
  <si>
    <t>Gold King Mine, near Silverton, Colorado</t>
  </si>
  <si>
    <t>N/A</t>
  </si>
  <si>
    <t>USEPA</t>
  </si>
  <si>
    <t>Summary Report, EPA Internal Review of the August 5, 2015 Gold King Mine Blowout, August 24, 2015.  On August 5, 2015, there was a release of approximately 3,000,000 gallons of mine wastewater from the Gold King Mine near Silverton, CO.</t>
  </si>
  <si>
    <t>Yellow Giant Mine, Banks Island, British Columbia, Canada</t>
  </si>
  <si>
    <t>Vancouver Sun</t>
  </si>
  <si>
    <t>Effluent and mine waste leaked from a pair of underground mine sites, including from a “non-engineered” containment berm and a concrete plug at an old underground site. Discharge reached the ocean through a creek, several beaver-dam-created wetlands and Banks Lake before entering the ocean at Surrey Bay. (Vancouver Sun, 27Jul15) ("Pollution spill at Yellow Giant gold mine sparks investigation by Environment Canada," Hoekstra, Vancouver 29Jul15)</t>
  </si>
  <si>
    <t>Herculano Iron Mine, Itabirite, Minas Gerais, Brazil</t>
  </si>
  <si>
    <t>WISE, Larrauri</t>
  </si>
  <si>
    <t>A large amount of waste was released on top of vehicles and workers. A truck driver, a bulldozer with operator and a Fiat Uno with the driver were all buried. "Tailings dam failure kills three workers," Mining.com, September 12, 2014.</t>
  </si>
  <si>
    <t>Buenavista del Cobre mine, Cananea, Sonora, Mexico (Grupo Mexico)</t>
  </si>
  <si>
    <t>WISE, CDC 2017</t>
  </si>
  <si>
    <t>Southern Copper Corp. (Grupo México) Flow into the 420km-long Bacanuchi river waterway, a tributary of the Sonora River, directly affecting 800,000 people</t>
  </si>
  <si>
    <t>PCD</t>
  </si>
  <si>
    <t>Py</t>
  </si>
  <si>
    <t>Imperial Metals, Mt Polley, British Columbia, Canada</t>
  </si>
  <si>
    <t>Expert Panel Report</t>
  </si>
  <si>
    <t>Report on Mount Polley Tailings Storage Facility Breach, Independent Expert Engineering Investigation and Review Panel, Province of British Columbia, January 30, 2015; Imperial Metals 2015 Annual Report</t>
  </si>
  <si>
    <t>Stolice mine, Northwestern Serbia (Farmakom MB)</t>
  </si>
  <si>
    <t>Sb</t>
  </si>
  <si>
    <t>1,200,000 tonnes</t>
  </si>
  <si>
    <t>https://www.miningsee.eu/mine-waste-failures-and-tailing-spills-in-serbia/</t>
  </si>
  <si>
    <t>When the 2014 rains hit, the Stolice tailings dams contained an estimated 1.2 million tons of mine waste. The heavy rains triggered a landslide that damaged parts of the drainage system and rain accumulated inside one of the tailings dams, pushing it beyond capacity. A site review carried out by the Serbian water management agency, Srbijavode, showed the, “ existing tailings dumps do not have an adequate level of protection. They are not protected from external waters, which drain uncontrollably and wash away tailings’’. One hundred thousand cubic meters of tailings were released into the Kostajnik River, creating a wave downstream that was 50 to 75 m wide and left everything in its path covered in a layer of toxic mud 5-10 cm thick. After another storm on July 17, tailings again spilled out of the damaged dam and into the Kostajnik.</t>
  </si>
  <si>
    <t>Queensland Nickel, Yabulu Refnery, Townsville, Australia</t>
  </si>
  <si>
    <t xml:space="preserve">NI </t>
  </si>
  <si>
    <t>https://www.townsvillebulletin.com.au/news/qni-fined-for-tailing-dam-spill/news-story/8276196b4f8f9d7b45b6dac23cece120</t>
  </si>
  <si>
    <t>Release 56,000 - 105,000 cu yds.  Several days of unautghorized uncntrlled releases warned of inadequate capacity in 2012 &amp; ignored, complex fnancial background maintenance deferedl under BHP before transfer to Palmer in liquidation Gov't footing cleanup bill.</t>
  </si>
  <si>
    <t>Ni U</t>
  </si>
  <si>
    <t>Dan River Steam Station, North Carolina (Duke Energy)</t>
  </si>
  <si>
    <t>WISE, Caldwell 2014</t>
  </si>
  <si>
    <t>Collapse of an old drainage pipe under a 27-acre ash waste pond.  Ash flowing through drainage pipe into Dan River. Tailings Facility Failures in 2013/2014, Caldwell, 4Nov14</t>
  </si>
  <si>
    <t>Kajaran, Syunik Province, Armenia (Zangezur Copper Molybdenum Combine)</t>
  </si>
  <si>
    <t>Cu Mo</t>
  </si>
  <si>
    <t>WISE, Green Program</t>
  </si>
  <si>
    <t>Cronimet Mining AG. Tailings pipeline damage, tailings flowing into Norashenik River for several days (http://www.thegreenprogram.org/slopedoc2.html)</t>
  </si>
  <si>
    <t>Obed Mountain Coal Mine Alberta, Canada</t>
  </si>
  <si>
    <t>WISE; Caldwell, 2014</t>
  </si>
  <si>
    <t>Sherritt International. Breach of wall in containment pond. Plume of slurry containing fine coal particles, clay and heavy metals into the Apetowun und Plate creeks and eventually the Athabasca River. $52.2 million Set aside by Sheritt for cleanup (2013 Annual Report).  Tailings Facility Failures in 2013/2014, Caldwell, 4Nov14 undocumented description of plume 113 miles away.</t>
  </si>
  <si>
    <t>Coalmont Energy Corporation, Basin Coal Mine</t>
  </si>
  <si>
    <t>https://globalnews.ca/news/805234/coalmont-villagers-fuming-over-black-river/</t>
  </si>
  <si>
    <t>The coal processing plant malfunctioned Saturday, forcing plant water to be drained into a detention pond. The tailings then overflowed into an emergency pond with the material entering the Tulameen river .</t>
  </si>
  <si>
    <t>Casa Berardi Mine, La Sarre, Abitibi region, Quebec (Hecla Mining Company)</t>
  </si>
  <si>
    <t>Caldwell 2014</t>
  </si>
  <si>
    <t>Breach of an internal tailings dyke which resulted in a surge of liquids and suspended solids over the external tailings dyke. Tailings Facility Failures in 2013/2014, Caldwell, 4Nov14</t>
  </si>
  <si>
    <t>El Herrero mine, Otáez, Barrancas province, Durango state, Mexico (Grupo Minero Bacís, Durango, Mexico)</t>
  </si>
  <si>
    <t>Four people killed and one injured; Los Remedios river in Durango, San Lorenzo river and El Comedero reservoir in Sinaloa contaminated, fish killed in Los Remedios river 130 km downstream; 300 families lost their incomes from a tilapia fish farm</t>
  </si>
  <si>
    <t>Gullbridge Mine, Newfoundland, Canada</t>
  </si>
  <si>
    <t>DS</t>
  </si>
  <si>
    <t>E</t>
  </si>
  <si>
    <t>WISE, Caldwell 2013, CDC 2017, Rana</t>
  </si>
  <si>
    <t>At 7:45 am on Monday December 17, the tailings dam at the former Gullbridge copper mine, central Newfoundland failed while work was under way to stabilize it. The failure resulted in a breach of the 7 m high dam approximately 25 m wide. The dam was impounding mine tailings that were partially covered by water forming a tailings pond.</t>
  </si>
  <si>
    <t>Sotkamo, Kainuu Province, Finland (Talvivaara)</t>
  </si>
  <si>
    <t>SE</t>
  </si>
  <si>
    <t>Talvivaara Mining Company Plc  Leak from gypsum pond through a "funnel-shaped hole." Nickel and zinc concentrations in nearby Snow River exceeded the values that are harmful to organisms tenfold or even a hundredfold, uranium concentrations more than tenfold. Heap-leach operation; leakage form gypsum pond also occured in 8 April 2013 (4th leak since 2008); after restarting operations, the gypsum leaked again on 21 May 2013</t>
  </si>
  <si>
    <t>Padcal No 3, Benquet Philippines (Philex)</t>
  </si>
  <si>
    <t>Au Cu</t>
  </si>
  <si>
    <t>NASSA &amp; CCCP, Larauri</t>
  </si>
  <si>
    <t>20.6 million tonnes released due to heavy rains.  The Balog and Agno River are heavily polluted. "CSOs release results of independent investigation on Philex's tailings spill," NASSA &amp; CCCP press release, 2 October 2012</t>
  </si>
  <si>
    <t>Hudson Bay (HB) Mine, Salmo, British Columbia (Regional District of Central Kootenay &amp; Teck)</t>
  </si>
  <si>
    <t>Nelson Star, 9Jul12, Larrauri</t>
  </si>
  <si>
    <t>A sinkhole in the dam at the HB mine site south of Salmo has been determined as the primary cause of the slough that threatened the stability of the tailings pond last week.  Heavy rainfall throughout the month of June was a contributing factor to some seepage and the initial slough. The Regional District of Central Kootenay purchased the six-hectare tailings area in 1998 as part of their central landfill area. "Sinkhole to blame for slough at mine site near Salmo," Nelson Star, 9Jul12.</t>
  </si>
  <si>
    <t>Johson Gold Mining Corporation at Baranggay Bangong-Bayan</t>
  </si>
  <si>
    <t>Mambulaoans Worldwide Buzz, 2012</t>
  </si>
  <si>
    <t>Cyanide-laden mine tailings destroyed 10 houses. (http://mambulaoansworldwidebuzz.blogspot.com/2012/04/friday-13th-disaster-gold-miners_21.html)</t>
  </si>
  <si>
    <t>Mineracao Serra Grande Tailings Dam, State of Goias, Brazil (Anglo Ashanti)</t>
  </si>
  <si>
    <t>CL</t>
  </si>
  <si>
    <t>2012 Operational Profile, Serra Grande, Brazil, AngloGold Ashanti, 13Jun13</t>
  </si>
  <si>
    <t>Due to torrential rain, the lake’s level in the tailings dam rose. An overflow of up to 900m³ of rainwater, mixed with effluent, entered the Vermelho River via a channel (drainage system).</t>
  </si>
  <si>
    <t>Mianyang City, Songpan County, Sichuan Province, China</t>
  </si>
  <si>
    <t>Mn</t>
  </si>
  <si>
    <t>Future Directions Intl.</t>
  </si>
  <si>
    <t>Heavy rain on July 20 led the managers of the electrolytic manganese metal plant to release water from its tailing dams into the Fujiang River, which provides drinking water to Sichuan’s second largest city - (http://www.futuredirections.org.au/publications/food-and-water-crises/28-global-food-and-water-crises-swa/176-chinese-city-of-4-million-left-dry-as-pollution-contaminates-water.html)</t>
  </si>
  <si>
    <t>Ray Mine, Hayden, AZ, USA (Asarco)</t>
  </si>
  <si>
    <t>National Response Center, Incident No. 975013</t>
  </si>
  <si>
    <t>6000-8000 tons of copper ore tailing released from one of the tailing ponds due to a breach in the dike.</t>
  </si>
  <si>
    <t>Bloom Lake, Newfoundland, Canada (Cleveland Cliffs)</t>
  </si>
  <si>
    <t>Globe and Mail, December 25, 2014</t>
  </si>
  <si>
    <t>Cliffs' Bloom Lake mine hit with record $7.5-million environmental fine</t>
  </si>
  <si>
    <t>Kayakari, Japan</t>
  </si>
  <si>
    <t>EQ</t>
  </si>
  <si>
    <t>Rana</t>
  </si>
  <si>
    <t>Ajka Alumina Plant, Kolontár, Hungary (MAL Magyar Aluminum)</t>
  </si>
  <si>
    <t>Compacted Fly Ash</t>
  </si>
  <si>
    <t>Kolontár Report, WISE, Zanbak 2010, Quelopana, 2019</t>
  </si>
  <si>
    <t>The Kolontar Report (https://www.google.com/?gws_rd=ssl#q=kolontar+hungary+disaster), 10 people dead and almost 150 injured, about 1,000 acres of polluted land.  8 square kilometres flooded, including several towns.  Failure Mechanism and Kinematics of the Ajka Tailings Pond, Hungary, C. Zanbak, 10 December 2010</t>
  </si>
  <si>
    <t>Zijin Mining, Xinyi Yinyan Tin Mine, Guangdong Province, China</t>
  </si>
  <si>
    <t>Zijin Mining Group;  Fry et al, 2012</t>
  </si>
  <si>
    <t>Gaoqiling tailing pool dam at Qianpai Town, Xinyi City, Guangdong. Yinyan Tin Mine Dam Failure, Zijin Mining Group, 27Dec10, (https://www.regjeringen.no/contentassets/e7016c9a7430498e8c583a533dd1ca15/rec_zijin_2012_eng.pdf, http://www.facing-finance.org/en/database/cases/zijin-mining-collapse-of-tailing-dam-kills-22-destroys-houses/)</t>
  </si>
  <si>
    <t>Zijin Mining, Zijinshan Gold &amp; Copper Mine, (Ting River)</t>
  </si>
  <si>
    <t>Zijin Mining Group</t>
  </si>
  <si>
    <t>Transfer tank used to dispose waste water for heap leach emergency leaked, Progress relating to the environmental incident concerning a sudden leakage of the waste water pond at the Zijinshan Copper Mine hydro-metallurgical plant, Zijin Mining Group, 16Jul10 (https://www.regjeringen.no/contentassets/e7016c9a7430498e8c583a533dd1ca15/rec_zijin_2012_eng.pdf)</t>
  </si>
  <si>
    <t>Heap Leach pond break, Social Responsibility Report of 2010, Zijin Mining Group Co., Ltd., Department of Investment Securities of Zijin Mining Group, 31Mar11 (https://www.regjeringen.no/contentassets/e7016c9a7430498e8c583a533dd1ca15/rec_zijin_2012_eng.pdf);</t>
  </si>
  <si>
    <t>Huancavelica, Peru, Unidad Minera Caudalosa Chica</t>
  </si>
  <si>
    <t>WISE, Wood 2012, McLemore et al, 2014</t>
  </si>
  <si>
    <t>Contamination of río Escalera and río Opamayo 110 km downstream.</t>
  </si>
  <si>
    <t>Las Palmas, Pencahue, VII Region, Maule, Chile (COMINOR)</t>
  </si>
  <si>
    <t>CST</t>
  </si>
  <si>
    <t>Villavicencio, Quelopana, 2019</t>
  </si>
  <si>
    <t>Intraplate earthquake Mw = 8.8, 80% of total volume estimated lost, overtopping with ﬂow failure</t>
  </si>
  <si>
    <t>Veta del Agua Tranque No. 5, Nogales, V Region, Valparaíso, Chile</t>
  </si>
  <si>
    <t>Intraplate earthquake Mw = 8.8, slope 1.4:1, slope instability with seismically induced deformations</t>
  </si>
  <si>
    <t>Tranque Adosado Planta Alhué, Alhué, Region Metropolitana, Chile</t>
  </si>
  <si>
    <t>Villavicencio</t>
  </si>
  <si>
    <t>Intraplate earthquake Mw = 8.8, R = 252 km, slope 4.5:1, slope instability with seismically induced deformations</t>
  </si>
  <si>
    <t>Tranque Planta Chacón, Cachapoal, VI Region, Rancagua, Chile</t>
  </si>
  <si>
    <t>Intraplate earthquake Mw = 8.8, slope 1.8:1, slope instability with seismically induced deformations</t>
  </si>
  <si>
    <t>Tranque Adosado Planta Alhué, Alhué, Region Metropolitana, Chile (Florida Mining)</t>
  </si>
  <si>
    <t>Intraplate earthquake Mw = 8.8, 80% of total volume estimated lost, slope 1.2:1, slope instability with seismically induced deformations</t>
  </si>
  <si>
    <t>Karamken, Magadan Region, Russia (cyanide-leach processing facility of gold mines in the region)</t>
  </si>
  <si>
    <t>WISE, MACE, Glotov 2018</t>
  </si>
  <si>
    <t>11 houses lost, 1 death (Karamken Update - MACE 2012-02-10); shutdown in 1990s; bad design, bad construction, no maintenance led to groundwater contamination prior to failure. (see Goltov 2018. Causes and Environmental Impact of the Gold-Tailings Dam Failure at Karamken, the Russian Far East, Vladimir E. Glotov, Jiri Chlachula, Ludmila. P. Glotova, Edward Little, engineering Geology (draft), Feb18)</t>
  </si>
  <si>
    <t>Vein</t>
  </si>
  <si>
    <t>Huayuan County, Xiangxi Autonomous Prefecture, Hunan Province, China</t>
  </si>
  <si>
    <t>The landslide set off by the tailings dam failure destroyed a home, killing three and injuring four people.</t>
  </si>
  <si>
    <t>Kingston fossil plant, Harriman, Tennessee, USA (TVA)</t>
  </si>
  <si>
    <t>WISE, Rana</t>
  </si>
  <si>
    <t>5.4 million cubic yards (1.09 billion gallons) of fly ash was released (http://www.sourcewatch.org/index.php?title=TVA_Kingston_Fossil_Plant_coal_ash_spill#TVA_Reaction)</t>
  </si>
  <si>
    <t>Strat</t>
  </si>
  <si>
    <t>Taoshi, Linfen City, Xiangfen county, Shanxi province, China (Tahsan Mining Co.)</t>
  </si>
  <si>
    <t>WR</t>
  </si>
  <si>
    <t>WISE, Larrauri &amp; Lall 2018</t>
  </si>
  <si>
    <t>A mudslide several metres high flowed 2.5 km downstream, buried a market, several homes and a three-storey building. 277 people are killed and 33 injured.  Mine not operating - claimed that state-owned company "sealed" TSF</t>
  </si>
  <si>
    <t>Ekati Mine, Northwest Territories, CA (BHP Billiton)</t>
  </si>
  <si>
    <t>Technical Report 2008-09, Independent Environmental Monitoring Agency, Yellowknife, Northwest Territories, 31Mar09</t>
  </si>
  <si>
    <t>Overtopping? 4.5 million litres of processed kimberlite tailings and treated sewage flowed over the Long Lake Containment Facility, spilling onto the tundra and onto nearby Fay Lake, which was frozen at the time.</t>
  </si>
  <si>
    <t>Bernburg, Germany (Solvay)</t>
  </si>
  <si>
    <t>Limestone</t>
  </si>
  <si>
    <t>Vanden Berghe et al 2009</t>
  </si>
  <si>
    <t>In February 2007, a tailings dam used as sedimentation pond of lime particles failed. As a result, an estimated volume of 150,000m3 of
tailings flowed from the breach in the dam slope.</t>
  </si>
  <si>
    <t>Glebe Mines, Cavendish Mill, UK</t>
  </si>
  <si>
    <t>F</t>
  </si>
  <si>
    <t>HSE Report, Rana</t>
  </si>
  <si>
    <t>Flourspar mine.  Initial Report of the HSE investigation into the Glebe Mines Stony Middleton dam failure 2007, HSE Central Division - Nottingham, UK, 23Feb07</t>
  </si>
  <si>
    <t>Mineracao Rio Pomba Cataguases, Mirai, Minas Gerais, Brazil, Mineração (Industrias Quimicas Cataguases)</t>
  </si>
  <si>
    <t xml:space="preserve">The mud flow left about 4000 residents of the cities of Miraí and Muriaé in the Zona da Mata homeless. Crops and pastures were destroyed and the water supply was compromised in cities in the states of Minas Gerais and Rio de Janeiro. </t>
  </si>
  <si>
    <t>Laterite (Bauxite)</t>
  </si>
  <si>
    <t>Fonte Santa ,Freixia De Espado a Cinta, Potugal</t>
  </si>
  <si>
    <t>?</t>
  </si>
  <si>
    <t>Franca et al 2007, Duque 2011</t>
  </si>
  <si>
    <t>On the 24th November 2006, an extraordinary rainfall occurred in the region. The continuous feeding of the reservoir for three days, combined with the clogging of the spillway, lead to the overtopping of the Fonte Santa dam crest originating breaching and subsequent total failure. Duque 2011 estimated the runout at 17.5 km.</t>
  </si>
  <si>
    <t>Nchanga, Chingola, Zambia (Konkola Copper Mines - Vedanta)</t>
  </si>
  <si>
    <t>Konkola Copper Mines Plc (51% Vedanta Resources plc)  Failure of tailings slurry pipeline from Nchanga tailings leaching plant to Muntimpa tailings dumps. Release of highly acidic tailings into Kafue river; high concentrations of copper, manganese, cobalt in river water; drinking water supply of downstream communities shut down.</t>
  </si>
  <si>
    <t>SSC</t>
  </si>
  <si>
    <t>Co</t>
  </si>
  <si>
    <t>Miliang, Zhen'an County, Shangluo, Shaanxi Province, China</t>
  </si>
  <si>
    <t xml:space="preserve">The landslide buried about 40 rooms of nine households, leaving 17 residents missing. Five injured people were taken to hospital. More than 130 local residents have been evacuated. Toxic potassium cyanide was released into the Huashui river, contaminating it approx. 5 km downstream. </t>
  </si>
  <si>
    <t>Brazil Magazine</t>
  </si>
  <si>
    <t>In March 2006, a leaking (sic) let 400 million liters (400,000 m3) of muddy water escape making its way to Rio de Janeiro. "Brazilian Rains Kill Dozens and Broken Dam Leaves, Thousands Without Shelter ," José Wilson Miranda , Brazzil Magazine, 11 January 2007  The mud flow left about 4000 residents of the cities of Miraí and Muriaé in the Zona da Mata homeless. Crops and pastures were destroyed and the water supply was compromised in cities in the states of Minas Gerais and Rio de Janeiro; company was cited for a TSF infraction in 2006</t>
  </si>
  <si>
    <t>Lafayette Mining Polymetallic, Rapu Rapu Island, Albay, Philippines</t>
  </si>
  <si>
    <t>https://www.bulatlat.com/2005/11/26/lafayette-mining-deliberately-leaked-cyanide-says-fact-finding-mission-2/</t>
  </si>
  <si>
    <t xml:space="preserve">After an independent fact-finding mission revealed that the fish kill in the nearby waters of Rapu-Rapu Island in Albay (about 600 km. from Manila) was allegedly due to a deliberate cyanide leakage.  Two mine spills on Oct. 11 and 31 allegedly caused cyanide contamination and fish kill in nearby waters.  Mine workers told the fact-finding team that they were allegedly instructed by Lafayette officials to dig canals and lay down new pipes to redirect the mine’s waste and tailings directly to the sea. </t>
  </si>
  <si>
    <t>Tailings Dam, USA</t>
  </si>
  <si>
    <t>CDA 2017</t>
  </si>
  <si>
    <t>Excessive seepage and breaching the dyke by erosion. Loss of confinement resulted in the liquefaction and flow of the tailings</t>
  </si>
  <si>
    <t>Captains Flat Dump No 3, Australia</t>
  </si>
  <si>
    <t>Bangs Lake, Jackson County, Mississippi, USA (Mississippi Phosphates Corp)</t>
  </si>
  <si>
    <t>WISE, https://semspub.epa.gov/work/04/11095514.pdf</t>
  </si>
  <si>
    <t>A breach occurred in the levee surrounding the retaining ponds at a fertilizer manufacturing company located west of Bangs Lake. Approximately 17.5 million gallons of polluted water were released from the ponds.  Mississippi Phosphates Corp. Phosphogypsum stack failure, because the company was trying to increase the capacity of the pond at a faster rate than normal, according to Officials with the Mississippi Department of Environmental Quality (the company has blamed the spill on unusually heavy rainfall, though). Liquid poured into adjacent marsh lands, causing vegetation to die.</t>
  </si>
  <si>
    <t>Pinchi Lake, BC, Canada (Teck Cominco Ltd.)</t>
  </si>
  <si>
    <t>Hg</t>
  </si>
  <si>
    <t>Mercury contaminated tailings into Pinchi Lake; operated 1940-43 and 1968-1975 by Cominco. Release 6,000-8 ,000 cu meters.</t>
  </si>
  <si>
    <t>Vein-Strat</t>
  </si>
  <si>
    <t>Riverview, Florida (Cargill)</t>
  </si>
  <si>
    <t>A dike at the top of a 100-foot-high gypsum stack holding 150-million gallons of polluted water broke after waves driven by Hurricane Frances bashed the dike's southwest corner. Liquid spilled into Archie Creek that leads to Hillsborough Bay.</t>
  </si>
  <si>
    <t>Partizansk, Primorski Krai, Russia (Dalenergo)</t>
  </si>
  <si>
    <t>Ring</t>
  </si>
  <si>
    <t>A ring dike, enclosing an area of roughly 1 km2 and holding roughly 20 million cubic meters of coal ash, broke. The break left a hole roughly 50 meter wide in the dam. The ash flowed through a drainage canal into a tributary to the Partizanskaya River which empties in to Nahodka Bay in Primorski Krai (east of Vladivostok).  For details download Sept. 2004 report by Paul Robinson, SRIC.</t>
  </si>
  <si>
    <t>Malvési, Aude, France (Comurhex, Cogéma/Areva)</t>
  </si>
  <si>
    <t>Uranium slurries elevated nitrate in river. Decantation and evaporation pond of uranium conversion plant dam failure after heavy rain in preceding year. the release led to elevated nitrate concentrations of up to 170 mg/L in the canal of Tauran for several weeks.</t>
  </si>
  <si>
    <t>Cerro Negro, Petorca Province, Quinta region, Chile (Cia Minera Cerro Negro), (5 of 5)</t>
  </si>
  <si>
    <t>WISE, Villavicencio</t>
  </si>
  <si>
    <t>Tailings flowed 20 kilometers downstream the río La Ligua.</t>
  </si>
  <si>
    <t>Sasa Mine, Macedonia</t>
  </si>
  <si>
    <t>Vrhovnik et al, 2011; Vrhovnik et al, 2013; Peck, 2007, Rana</t>
  </si>
  <si>
    <t>Culvert failure under Sasa Mine Tailings Dam. (Avoiding tailings dam failures, Good practice in prevention, Philip Peck, UNEP GRID Arendal and IIIEE at Lund University, Workshop on the safety of Tailings Management Facilities, November 12, 2007, Yerevan, Armenia); Tailings dam break with waste flowing into Lake Kalimanci 12 km from mine. (http://www.geologija-revija.si/dokument.aspx?id=1229); The Occurrence of Heavy Metals and Metalloids in Surficial Lake Sediments before and after a Tailings Dam Failure, Petra Vrhovnik, Tadej Dolenec, Todor Serafimovski, Matej Dolenec, Nastja Rogan Šmuc, Pol. J. Environ. Stud. Vol. 22, No. 5 (2013), 1525-1538 (http://www.pjoes.com/pdf/22.5/Pol.J.Environ.Stud.Vol.22.No.5.1525-1538.pdf)  Release 70,000-100,000 cu meters.</t>
  </si>
  <si>
    <t>1.2 billion liters (1.2 million m3) of toxic water was poured out into the Pomba and Paraíba do Sul rivers. "Brazilian Rains Kill Dozens and Broken Dam Leaves, Thousands Without Shelter ," José Wilson Miranda , Brazzil Magazine, 11 January 2007</t>
  </si>
  <si>
    <t>El Cobre, Chile - El Soldado (Exxon)</t>
  </si>
  <si>
    <t>Strong rains and overﬂow</t>
  </si>
  <si>
    <t>HT Manto</t>
  </si>
  <si>
    <t>19th c</t>
  </si>
  <si>
    <t>El Cobre, Chile, 2, 3, 4, 5 (Exxon)</t>
  </si>
  <si>
    <t>San Marcelino Zambales, Philippines, Bayarong dam (Benguet Corp-Dizon Copper-Silver Mines Inc)</t>
  </si>
  <si>
    <t>WISE, Piplinks</t>
  </si>
  <si>
    <t>Dizon Copper Silver Mines Inc. Spillway of Bayarong tailings dam collapsed and Camalca tailings dam damaged during heavy rain. Low lying villages flooded with mine waste; 250 families evacuated; mined ceased operations in 1997</t>
  </si>
  <si>
    <t>San Marcelino Zambales, Philippines, Camalca dam (Benguet Corp-Dizon Copper-Silver Mines)</t>
  </si>
  <si>
    <t xml:space="preserve">Heavy rains impounded water on the Bayarong tailings dam and Camalca silt dam, and spillways, eroding these and eventually causing leak. Some tailings spilled into Mapanuepe Lake and eventually into the Sto. Tomas River.  </t>
  </si>
  <si>
    <t>Thalanga  Mine, Queensland Australia</t>
  </si>
  <si>
    <t>Cu Pb Zn</t>
  </si>
  <si>
    <t>UTSD</t>
  </si>
  <si>
    <t>-</t>
  </si>
  <si>
    <t>--</t>
  </si>
  <si>
    <t>MS</t>
  </si>
  <si>
    <t>https://www.imwa.info/docs/imwa_2004/IMWA2004_12_Thienenkamp.pdf</t>
  </si>
  <si>
    <t>Bulkheads retaining tailings inunerground workings failed under pressures from groundwater recharge from -450 at closure in 1998 to -35 in 2002.</t>
  </si>
  <si>
    <t>VMS</t>
  </si>
  <si>
    <t>Tarkwa, Ghana (Goldfields)</t>
  </si>
  <si>
    <t>Environmental New Service</t>
  </si>
  <si>
    <t>http://www.corpwatch.org/article.php?id=744  (accessed 1Jul16)  A joint in the main pipe which carries the cyanide wastewater to the tailings dam was dislodged after a heavy downpour allowing the cyanide solution to spew onto the ground. Chlorine was added to the river to neutralize the toxicity of the cyanide.  There was a large fish kill associated with the accident.</t>
  </si>
  <si>
    <t>Cuajone mine, Torata water supply dam, Peru</t>
  </si>
  <si>
    <t>none</t>
  </si>
  <si>
    <t>Effects from the 26Jun01 Peruvian earthquake.  Effects at the dam site included minor cracking and joint separation in the concrete face near the left abutment, and densification cracking in the uncompacted portion of the downstream rockfill.</t>
  </si>
  <si>
    <t>Sebastião das Águas Claras, Nova Lima district, Minas Gerais, Brazil</t>
  </si>
  <si>
    <t>2 killed, 3 missing. Taililngs 8 km downstream the Córrego Taquaras stream, mud affected an area of 30 hectares</t>
  </si>
  <si>
    <t>Nandan Tin mine, Dachang, Guangxi Province, China</t>
  </si>
  <si>
    <t>Wei, WISE</t>
  </si>
  <si>
    <t>WISE:15 killed, 100 missing, 100 houses destroyed</t>
  </si>
  <si>
    <t>Py, Asp, Ga</t>
  </si>
  <si>
    <t>Inez, Martin County, Kentucky, USA (Massey Energy subsidiary Martin Co. Coal Corp)</t>
  </si>
  <si>
    <t>ICOLD, WISE, Wood 2012</t>
  </si>
  <si>
    <t>Estimated 250 million gallons (950,000 m3) of water and 155,000 cubic yards (118,500 m3) of coal waste into local streams 80' deep over a 15-18' crown pillar; $46M for cleanup, $3.5M in state fines; since this event, 22 impoundment spills attributed to Massey-operated sites through2010 (Wheeling Jesuit Univ.)</t>
  </si>
  <si>
    <t>Aitik mine, near Gällivare, Sweden (Boliden Ltd)</t>
  </si>
  <si>
    <t>MW &amp; E</t>
  </si>
  <si>
    <t>ICOLD, WISE</t>
  </si>
  <si>
    <t>Failure at containment wall separating tailings pond from decant pond, which caused a 1.3m rise I nwater level. Discharge was controlled and only increase in suspended solids in the Leipojoki and Sakajoki Rivers was reported. https://pure.ltu.se/portal/files/96533586/Numerical_analysis_of_staged_construction_of_an_upstream_tailings_dam.pdf</t>
  </si>
  <si>
    <t>Borsa, Romania (Remin S.A - govt)</t>
  </si>
  <si>
    <t>22,000 t of heavy-metal contaminated tailings, contamination of the Vaser stream, tributary of the Tisza River. Company: Remin SA</t>
  </si>
  <si>
    <t>Baia Mare, Romania (Aurul S.A,.Esmeralda Exploration)</t>
  </si>
  <si>
    <t>DS then US</t>
  </si>
  <si>
    <t>ICOLD, WISE, Rico</t>
  </si>
  <si>
    <t>(Aurul SA-Esmeralda Exploration, Australia (50%), Remin S.A. (44.8%))  Killed tonnes of fish and poisoned drinking water of more than 2 million people in Hungary; retreating old tailings (mining there for over 2,000 years) with cyanide; high snowfall led to water rise and overtopping causing a breach 25m wide and 2.5m deep (livebettermagazine.com)</t>
  </si>
  <si>
    <t>Tailings</t>
  </si>
  <si>
    <t>St, Bi, Py, Ga</t>
  </si>
  <si>
    <t>Toledo City, Philippines (Atlas Con Mining Corp)</t>
  </si>
  <si>
    <t>Piplinks</t>
  </si>
  <si>
    <t>Drainage tunnel blowout</t>
  </si>
  <si>
    <t>Red Mountain, BC</t>
  </si>
  <si>
    <t>Jumbo</t>
  </si>
  <si>
    <t>Mt Polley Expert Panel 2015, App. I</t>
  </si>
  <si>
    <t>Failure of the surface water diversion culvert beneath the facility. Discharge of tailings into the water reclaim pond downstream of the impoundment and into Little Sheep Creek.</t>
  </si>
  <si>
    <t>Surigao Del Norte Placer, Philippines (3 of 3) Manila Mining Corp</t>
  </si>
  <si>
    <t>ICOLD, Piplinks</t>
  </si>
  <si>
    <t>Manila Mining Corp.  Tailings spill from damaged concrete pipe.  17 homes buried, 51 hectares of riceland swamped. Release 700,000 t (ICOLD)</t>
  </si>
  <si>
    <t>Placer</t>
  </si>
  <si>
    <t>Huelva, Spain (Fertiberia, Foret)</t>
  </si>
  <si>
    <t>Fertiberia phosphate mine.  Release of wastewater between 50,000 - 400,000m3 of acidic and toxic water (Wood 2012).  Dam constructed in 1997.</t>
  </si>
  <si>
    <t>Zamboanga Del Norte, Sibutad Gold Project (Philex Mining Corp)</t>
  </si>
  <si>
    <t>Philex Gold Philippines Inc. Heavy rain resulted in overflowing of silt dam at the Sibutad gold project</t>
  </si>
  <si>
    <t>Los Frailes, near Seville, Spain (Boliden Ltd.)</t>
  </si>
  <si>
    <t>Modern mining started in 1876 at nearby Aznalcollar; Andaluza de Piritas started open pit in 1979 after delineating recently-discovered mineralization; Boliden purchased company in 1987.</t>
  </si>
  <si>
    <t>PY</t>
  </si>
  <si>
    <t>Mulberry Phosphate, Polk County, Florida, USA (Mulberry Phosphate)</t>
  </si>
  <si>
    <t>WISE; Beavers 2013.</t>
  </si>
  <si>
    <t>Phosphogypsum stack failure. Biota in the Alafia River eliminated (WISE). Mulberry Phosphate had a gypsum stack dam break that resulted in the release of approximately 50 million gallons of waters into adjacent marshes and ponds. Acidic water eventually traveled down the Alafia toward Tampa Bay. Estimates of fish killed ranged from 50,000 to 3,000,000 (Beavers 2013).</t>
  </si>
  <si>
    <t>Philex Gold Philippines Inc. Heavy rain caused mudflow and rockslide into silt dam at Lalab. Flashfloods damaged nearby houses and rice fields.</t>
  </si>
  <si>
    <t>Pinto Valley, Arizona, USA (BHP Copper)</t>
  </si>
  <si>
    <t>ICOLD, WISE, Rana</t>
  </si>
  <si>
    <t>Tailings dam slope failure. Tailings flow covers 16 hectares.</t>
  </si>
  <si>
    <t>Tranque Antiguo Planta La Cocinera, IV Region, Vallenar, Chile</t>
  </si>
  <si>
    <t>US/CL</t>
  </si>
  <si>
    <t>Intraplate earthquake Ms = 7.0, R = 80 km, dam slope 1.7:1; deaths in 1943 failure after 7.9 magnitude eartquake</t>
  </si>
  <si>
    <t>Algarrobo, IV Region, Vallenar, Chile</t>
  </si>
  <si>
    <t>Intraplate earthquake Ms = 7.0, R = 100 km, dam slope 1.5:1</t>
  </si>
  <si>
    <t>Magmatic</t>
  </si>
  <si>
    <t>Intraplate earthquake Ms = 7.0, R = 80 km, dam slope 1.5:1</t>
  </si>
  <si>
    <t>Maitén, IV Region, Vallenar, Chile</t>
  </si>
  <si>
    <t>Intraplate earthquake Ms = 7.0, R = 120 km, dam slope 1.5:1</t>
  </si>
  <si>
    <t>Amatista, Peru</t>
  </si>
  <si>
    <t>WISE, Oldecop &amp; Rodríguez 2007</t>
  </si>
  <si>
    <t>Liquefaction failure of upstream-type tailings dam during M 7.5 Nazca earthquake. Flow runout of about 600 meters, spill into river, croplands contaminated. Contamination, damming Acarí river with 600 thousand m3 of tailings</t>
  </si>
  <si>
    <t>Caravelí, Peru</t>
  </si>
  <si>
    <t>Oldecop &amp; Rodríguez 2007</t>
  </si>
  <si>
    <t>M 7.5 Nazca earthquake</t>
  </si>
  <si>
    <t>El Porco, Bolivia (Comsur-62%, Rio Tinto-33%)</t>
  </si>
  <si>
    <t>400,000 tonnes released, 300 km of Pilcomayo river contaminated</t>
  </si>
  <si>
    <t>Sgurigrad, Bulgaria</t>
  </si>
  <si>
    <t>ICOLD, Rico</t>
  </si>
  <si>
    <t>Marcopper, Marinduque Island, Philippines (2 of 2) (Placer Dome and President Marcos)</t>
  </si>
  <si>
    <t>Open Pit</t>
  </si>
  <si>
    <t>ICOLD, WISE, Piplinks, Rana</t>
  </si>
  <si>
    <t>Drainage tunnel plug failed. 26 km of the Makulaquit and Boac river systems filled with tailings rendering them unusable; US$ 80 million in damage; no production after this event</t>
  </si>
  <si>
    <t>Laisvall (Boliden), Sweden</t>
  </si>
  <si>
    <t>Pb,Zn, Ag</t>
  </si>
  <si>
    <t>Unk</t>
  </si>
  <si>
    <t>tailings &amp; moraine</t>
  </si>
  <si>
    <t>http://ec.europa.eu/environment/waste/mining/pdf/mining_dams_seminar.pdf</t>
  </si>
  <si>
    <t>Uncontrolled erosion at an internal dam due to earth works resulted in high flows into the clarification pond.</t>
  </si>
  <si>
    <t>Negros Occidental, Bulawan Mine Sipalay River, Philippines (Philex Mining Corp)</t>
  </si>
  <si>
    <t>Pressure exerted by impounded tailings caused leak in decant tower of tailings pond 1 at the Bulawan gold mine. This was the 4th discharge in this area (1st was in 1982);  mine reactivated by Philex in 1996 and decommissioned in 2002 after which tailings dried up causing a dust problem as far as 5km from site</t>
  </si>
  <si>
    <t>Golden Cross, Waitekauri Valley, New Zealand (Coeur d'Alène Mines)</t>
  </si>
  <si>
    <t>R</t>
  </si>
  <si>
    <t>25-30</t>
  </si>
  <si>
    <t>ICOLD</t>
  </si>
  <si>
    <t>Movement of dam</t>
  </si>
  <si>
    <t>Surigao del Norte Placer, Philippines (2 of 3) (Manila Mining Corp)</t>
  </si>
  <si>
    <t xml:space="preserve">12 people killed, coastal pollution </t>
  </si>
  <si>
    <t>Omai Mine, Tailings dam No 1, 2, Guyana (Cambior)</t>
  </si>
  <si>
    <t>Cambior Inc., Canada (65%), Golden Star Resources Inc., Colorado, USA (30%) 80 km of Essequibo River declared environmental disaster zone.</t>
  </si>
  <si>
    <t>Middle Arm, Launceston, Tasmania</t>
  </si>
  <si>
    <t>Riltec, Mathinna, Tasmania</t>
  </si>
  <si>
    <t>Hopewell Mine, Hillsborough County, Florida, USA (IMC-Agrico)</t>
  </si>
  <si>
    <t>Water from a clay settling pond spilled into nearby wetlands and the Alafia River, Keysville flooded.</t>
  </si>
  <si>
    <t>Payne Creek Mine, Polk County, Florida, USA (IMC-Agrico)</t>
  </si>
  <si>
    <t>Majority of spill contained on adjacent mining area; 500,000 m3 released into Hickey Branch, a tributary of Payne Creek.</t>
  </si>
  <si>
    <t>Fort Meade Phosphate, Florida, USA (Cargill)</t>
  </si>
  <si>
    <t>Phosphogypsum process (?) water. Spill into Peace River near Fort Meade.</t>
  </si>
  <si>
    <t>IMC-Agrico Phosphate, Florida, USA</t>
  </si>
  <si>
    <t>Sinkhole opens in phosphogypsum stack.</t>
  </si>
  <si>
    <t>Merriespruit, near Virginia, South Africa (Harmony) - No 4A Tailings Complex</t>
  </si>
  <si>
    <t>US paddock</t>
  </si>
  <si>
    <t>Dam wall breach following heavy rain, tailings traveled 4 km downstream, 17 people killed, extensive damage to residential township; No 4 TSF started in 1978 and was only 320m from nearest houses</t>
  </si>
  <si>
    <t>WITS</t>
  </si>
  <si>
    <t>Olympic Dam, Roxby Downs, South Australia</t>
  </si>
  <si>
    <t>Cu U</t>
  </si>
  <si>
    <t>Designed groundwater leakage from unlined tailings impoundment into groundwater.  Up to 5 million m3 of contaminated water into the subsoil.</t>
  </si>
  <si>
    <t>Minera Sera Grande: Crixas, Goias, Brazil</t>
  </si>
  <si>
    <t>Slip from rise in phreatic surface.caused by poorly constructed ineffectual drains.no release operations halted for 3 weeks lost revenue.</t>
  </si>
  <si>
    <t>Tapo Canyon, Northbridge, California</t>
  </si>
  <si>
    <t>Aggregate</t>
  </si>
  <si>
    <t>Harder&amp;Stewart 1996</t>
  </si>
  <si>
    <t>The failure involved a 60-m-wide breach of a tailings dam with a maximum height of 24 m, and 60 and 90 m downstream displacements of two sections of the dam. The failure resulted from liquefaction of the impounded tailings and possibly of the embankment materials.</t>
  </si>
  <si>
    <t>Fort Meade, Florida, Cargill phosphate (3 of 3)</t>
  </si>
  <si>
    <t>Longjiaoshan, Daye Iron Ore mine, Hubei</t>
  </si>
  <si>
    <t>Wei</t>
  </si>
  <si>
    <t>Marcopper, Marinduque Island, Mogpog Philippines(12/6) (1 of 2) (Placer Dome-President Marcos)</t>
  </si>
  <si>
    <t>Siltation (tailings) dam failure. Mogpog River and Mogpog town flooded. The dam was completed in 1992.</t>
  </si>
  <si>
    <t>Gibsonton, Florida, USA (Cargill)</t>
  </si>
  <si>
    <t xml:space="preserve">Fish killed when acidic water spilled into Archie Creek (WISE). </t>
  </si>
  <si>
    <t>TD 7, Chingola, Zambia</t>
  </si>
  <si>
    <t>T&amp;E</t>
  </si>
  <si>
    <t>Itogon-Suyoc, Baguio gold district, Luzon, Philippines (Benguet Corp)</t>
  </si>
  <si>
    <t>Itogon-Suyoc Mines.  Overtopping at the dam of the Itogon-Suyoc gold and silver mines occurred during a typhoon when the dam’s penstock and diversion tunnel were blocked. Siltation of the adjoining river. No production after this event.</t>
  </si>
  <si>
    <t>&gt;50</t>
  </si>
  <si>
    <t>Saaiplaas, South Africa, failure on south ring dyke (22Mar93)</t>
  </si>
  <si>
    <t>Blight, ICOLD</t>
  </si>
  <si>
    <t xml:space="preserve">Slope Stability in Surface Mining, W. A. Hustrulid, M. Kim McCarter, Dirk J. A. Van Zyl, 2001, Chapter 42, Management and Operational Background to the Three Tailings Dam Failures in South Africa, G Blight, p. 386.  Three separate events within 4 days.  </t>
  </si>
  <si>
    <t>Wits</t>
  </si>
  <si>
    <t>Saaiplaas, South Africa, 2 failures on west ring dyke (18-19Mar93)</t>
  </si>
  <si>
    <t xml:space="preserve">Magma Copper Company Pinto Valley Division Pinto Valley Operations, Arizona </t>
  </si>
  <si>
    <t>cu</t>
  </si>
  <si>
    <t>Jan/Feb-93</t>
  </si>
  <si>
    <t>EPA 1998</t>
  </si>
  <si>
    <t xml:space="preserve">In January and February 1993 heavy precipitation contributed to an overtopping of the No 1 Tailings Dam berm resulting in an erosional event on the face of the dam Approximately 54.1 million gallons of storm water and process water and 90,000 cubic yards of tailings were released </t>
  </si>
  <si>
    <t>Ray Complex, Pinal County, Arizona, AB-BA Impoundment</t>
  </si>
  <si>
    <t>EPA 1997</t>
  </si>
  <si>
    <t>Swollen out of its banks by the heavy rains, the Gila River breached the AB-BC tailings impoundment containment dike on the night of January 9, 1993.  Continued flooding over the next several days resulted in a total of 13 separate breaches of the dike, three of which eroded through the dike and into the toe of the tailings pile.</t>
  </si>
  <si>
    <t>Marsa, Peru (Marsa Mining Corp)</t>
  </si>
  <si>
    <t>Dam failure from overtopping.</t>
  </si>
  <si>
    <t>Kojkovac, Montenegro</t>
  </si>
  <si>
    <t>Maritsa Istok 1, Bulgaria</t>
  </si>
  <si>
    <t>Dam failure from inundation of the beach.</t>
  </si>
  <si>
    <t>Tubu, Benguet, No.2 Tailings Pond, Luzon, Philippines - Padcal (Philex)</t>
  </si>
  <si>
    <t>Piplinks, Larrauri</t>
  </si>
  <si>
    <t>Philex Mining Corp. Collapse of dam wall (foundation failure). 80,000,000 tonnes released, siltation affected government irrigation system; the 2nd of 3 dams that Philex controls failed in 1994 and a 3rd breached in 2001; Benguet Corp and Lepanto mines have built 5 TSFs each and no longer operate their mines; Itogon-Suyac;s TSF collapsed in 1994 (from UN report (2007))</t>
  </si>
  <si>
    <t>Ajka Alumina Plant, Kolontár, Hungary</t>
  </si>
  <si>
    <t>Kolontár Report, Larrauri</t>
  </si>
  <si>
    <t>The Kolontar Report (https://www.google.com/?gws_rd=ssl#q=kolontar+hungary+disaster)  Dam break occurred during the construction of Reservoir 10 resulting in alkaline (pH = 10-11) slag water escaping, polluting the rivers Marcal and Rába through the Torna stream to a traceable extent.</t>
  </si>
  <si>
    <t>Iron Dyke, Sullivan Mine, Kimberley, BC, Canada (Cominco, Inc)</t>
  </si>
  <si>
    <t>ICOLD, WISE, Mt Polley Expert Panel 2015, App I</t>
  </si>
  <si>
    <t>Dam failure (liquefaction in old tailings foundation during construction of incremental raise), material was contained in an adjacent pond.</t>
  </si>
  <si>
    <t>Magma Mine Tailings Dam #3</t>
  </si>
  <si>
    <t>On January 4, 1991, the face of Tailings Dam No. 3 failed, allowing 150 to 250 tons of tailings to enter Pinto Creek. The tailings discharge was accompanied by approximately two million gallons of water which were released over a period of 16 hours.</t>
  </si>
  <si>
    <t>Brewer Gold Mine Jefferson South Carolina</t>
  </si>
  <si>
    <t>NWF, 2012</t>
  </si>
  <si>
    <t>The spill killed 11,000 fish and decimated 50 miles of the Lynches River. (Protecting America's Waters from Irresponsible Mining, National Wildlife Federation, February, 2012)</t>
  </si>
  <si>
    <t>Matachewan Mines, Kirtland Lake, Ontario</t>
  </si>
  <si>
    <t>Pb</t>
  </si>
  <si>
    <t>Proceedings of Canadian dam safety conference, Niagara Falls (Canada), Oct 1996; Ontario Environment, 1990</t>
  </si>
  <si>
    <t>Proceedings: Failure of the dam in 1990, when it discharged 190,000 cu m of tailings into Davidson Creek and the Montreal River. The contaminant plume was observed as far away as Lake Temiskaming, some 168 km downstream. (https://www.etde.org/etdeweb/details.jsp?query_id=1&amp;page=0&amp;osti_id=415194); Ontario Environment (https://archive.org/details/matachewanmineta00ontauoft)</t>
  </si>
  <si>
    <t>Soda Lake, California, USA</t>
  </si>
  <si>
    <t>Na</t>
  </si>
  <si>
    <t>Stancil, Maryland, USA</t>
  </si>
  <si>
    <t>ICOLD, Rico, WISE</t>
  </si>
  <si>
    <t>Silver King, Idaho, USA</t>
  </si>
  <si>
    <t>Ag Pb</t>
  </si>
  <si>
    <t>Southern Clay, Tennessee, USA</t>
  </si>
  <si>
    <t>Clay</t>
  </si>
  <si>
    <t>Little Bay Mine (Atlantic Coast Copper Co), Little Bay, Newfoundland and Labrador, Canada</t>
  </si>
  <si>
    <t>https://www.researchgate.net/publication/10589756_State_of_the_marine_environment_at_Little_Bay_Arm_Newfoundland_and_Labrador_Canada_10_years_after_a_do_nothing_response_to_a_mine_tailings_spill</t>
  </si>
  <si>
    <t>In 1989, the tailings pond dam at the site of a former copper mine near Little Bay, Newfoundland and Labrador, Canada, ruptured and tailings spilled into Little Bay Arm. As a result, the marine environment around Little Bay Arm has become contaminated with heavy metals from the tailings.</t>
  </si>
  <si>
    <t>Big Four, Florida, USA</t>
  </si>
  <si>
    <t>Thompson Creek, Idaho, USA (Cyprus)</t>
  </si>
  <si>
    <t>Unidentified, Hernando, County, Florida, USA #2</t>
  </si>
  <si>
    <t>Jinduicheng, Shaanxi Province., China</t>
  </si>
  <si>
    <t>Consolidated Coal No.1, Tennessee, USA,</t>
  </si>
  <si>
    <t>Riverview, Hillsborough County, Florida (Gardiner/Cargill)</t>
  </si>
  <si>
    <t>A breach at a Riverview phosphogypsum stack caused the release of 65,000 gallons of process water into Hillsborough Bay, impacting coastal ecosystems, including sea grasses and mangroves. Acidic spill. Thousands of fish killed at mouth of Alafia River. (An Overview of Phosphate Mining and Reclamation in Florida, Casey Beavers, University of Florida thesis, April 2013)</t>
  </si>
  <si>
    <t>Unidentified, Hernando, County, Florida, USA #1</t>
  </si>
  <si>
    <t>Rain Starter Dam, Elko, Nevada, USA</t>
  </si>
  <si>
    <t>Surigao Del Norte Placer, Philippines (1 of 3) (Manila Mining Corp)</t>
  </si>
  <si>
    <t>Montcoal No.7, Raleigh County, West Virginia, USA</t>
  </si>
  <si>
    <t>tailings flow 80 km downstream</t>
  </si>
  <si>
    <t>Bekovsky, Western Siberia</t>
  </si>
  <si>
    <t>Argillite, aleurolite</t>
  </si>
  <si>
    <t>7th dyke was being placed over a frozen beach, to raise dam height to 53m. Rotational slip 15m high x 250m long lowered crest 3m and bottom of slip moved 3m downstream. Caused by high rate of filling (260,000 cu m during 2 ½ months).</t>
  </si>
  <si>
    <t>Xishimen, China</t>
  </si>
  <si>
    <t>Montana Tunnels, MT, USA (Pegasus Gold)</t>
  </si>
  <si>
    <t>When tailings deposition resumed following liner repairs, routine groundwater monitoring detected elevated levels of process solution immediately downstream from the embankment.  Impoundment seepage was estimated as 450 to 650 gpm.  A recovery system of pumpback wells was installed downstream from the embankment.</t>
  </si>
  <si>
    <t>Marianna Mine #58, PA</t>
  </si>
  <si>
    <t>A slide occurred in the upstream slope as a raise was being constructed of clayey fill over the fine coal refuse (tailings)beach.  The cause was undrained shear failure due to rapid loading.</t>
  </si>
  <si>
    <t>Mankayan District, Luzon, Phillippines, No.3 Tailings Pond (Benguet Corp subsidiary Lepanto Con Mining Co)</t>
  </si>
  <si>
    <t>Lepanto Consolidated Mining Corporation. Collapse of tailings pond 3 due to weakened dam embankment caused by additional loading. Siltation of the Abra River which affected 9 municipalities</t>
  </si>
  <si>
    <t>Pico de Sao Luis, Gerais, Brazil</t>
  </si>
  <si>
    <t xml:space="preserve">Fe </t>
  </si>
  <si>
    <t>Story’s Creek, Tasmania</t>
  </si>
  <si>
    <t>Valley side</t>
  </si>
  <si>
    <t>Dam built in 1931 in an uncontrolled manner, mainly of tailings, with crest width of 1m and downstream slope 1:1.  Overtopped during 1 in 100 year flood.  Dam failed, spillway shifted; slimes released; pipeline washed out causing further pollution of waterway. Minimal release of tailings.</t>
  </si>
  <si>
    <t>Rossarden, Tasmania</t>
  </si>
  <si>
    <t>Itabirito, Minas Gerais, Brazil (Itaminos Comercio de Minerios)</t>
  </si>
  <si>
    <t>Gravity</t>
  </si>
  <si>
    <t>Masonry</t>
  </si>
  <si>
    <t>Dam of masonry construction using bricks made from clay and iron ore tailings burst, it is said, due to saturation of the brickwork.</t>
  </si>
  <si>
    <t>Mineral King, BC, Canada</t>
  </si>
  <si>
    <t>Small</t>
  </si>
  <si>
    <t>ICOLD, MT Polley Expert Panel 2015, App I</t>
  </si>
  <si>
    <t>Tailings spilt out through dam but were almost completely contained by the emergency pond downstream of the dam.</t>
  </si>
  <si>
    <t>Huangmeishan, China</t>
  </si>
  <si>
    <t>Spring Creek Plant, Borger, Texas, USA</t>
  </si>
  <si>
    <t>Niujiaolong tailings pond, China</t>
  </si>
  <si>
    <t>CEC 2017</t>
  </si>
  <si>
    <t>Bonsal, North Carolina, USA</t>
  </si>
  <si>
    <t>Prestavel Mine - Stava, North Italy, 2, 3 (Prealpi Mineraria)</t>
  </si>
  <si>
    <t>ICOLD, WISE, Rico, Luino &amp; De Graff 2012</t>
  </si>
  <si>
    <t>Damage valued at Euro133M; razed 20 buildings in Stava and flowed in to Avisio River; mining of argentiferous galena since 16th c.; fluorite mining commenced in 1934 and throughput increased from 30tpd to 200tpd in 1961; 1st TSF in use by 1962, 2nd by 1970</t>
  </si>
  <si>
    <t>La Belle, Pennsylvania, USA</t>
  </si>
  <si>
    <t>Cerro Negro No. (4 of 5)</t>
  </si>
  <si>
    <t>ICOLD WISE, Rico</t>
  </si>
  <si>
    <t>Veta de Agua No. 1, Chile</t>
  </si>
  <si>
    <t>WISE, Rico</t>
  </si>
  <si>
    <t>The dam was constructed using both upstream and centerline methods with downstream slopes of 1.5:1.  During the M7.8 earthquake of March 3, 1985, the dam failed by liquefaction.</t>
  </si>
  <si>
    <t>Niujiaolong, Hunan (Shizhuyuan Non-ferrous Metals Co.)</t>
  </si>
  <si>
    <t>Wei, Quelopana, 2019</t>
  </si>
  <si>
    <t>Olinghouse, Nevada, USA</t>
  </si>
  <si>
    <t>With no engineering supervision during construction, the dam fill was essentially uncompacted (less than 80% maximum dry density).  Collapse of the fill occurred as saturation developed resulting in loss of freeboard, slumping of the slope, and breach of the dam.</t>
  </si>
  <si>
    <t>El Cobre No. 4 - El Soldado (Exxon)</t>
  </si>
  <si>
    <t>Cycloned sands received some compaction during spreading with a bulldozer. During the M7.8 earthquake of March 3, 1985, minor damage occurred in the form of a sloughing of sands in the upper part of the downstream slope and shallow slides in the upper 6 ft of the unsubmerged upstream slope.</t>
  </si>
  <si>
    <t>Marga, Chile - El Teniente (Codelco)</t>
  </si>
  <si>
    <t>The cross-valley abandoned dam had a decant structure but no abandonment spillway. Overtopping failure occurred due to insufficient decant capacity for routing streamflows through the impoundment.</t>
  </si>
  <si>
    <t>Quintette, MaËmot, BC, Canada</t>
  </si>
  <si>
    <t>Blight &amp; Fourie, 2004</t>
  </si>
  <si>
    <t>Waste dump failure - pore pressure resulting from collapse settlement. River valley filled with waste for 2.5km. (Blight &amp; Fourie, 2004)</t>
  </si>
  <si>
    <t>Texasgulf 4B Pond, Beaufort, Co., North Carolina, USA</t>
  </si>
  <si>
    <t>A 200-ft long shallow slide occurred on the downstream slope of this slimes dam at the point of transition where the slope flattened from 3H:1V to 6H:1V.</t>
  </si>
  <si>
    <t>Mirolubovka, Southern Ukraine</t>
  </si>
  <si>
    <t>E&amp;T</t>
  </si>
  <si>
    <t>Phreatic surface allowed to rise and ditch cut in crest of starter dam to collect seepage.  Starter dam became saturated. Rotational slip developed, said to be caused by incompatibility between real and design values for shear characteristics of foundation soil. Stabilized by toe weighting with rockfill.</t>
  </si>
  <si>
    <t>Battle Mt. Gold, Nevada,</t>
  </si>
  <si>
    <t>Instability of the downstream slope was caused by poor compaction of fill.</t>
  </si>
  <si>
    <t>Virginia Vermiculite, Louisa County, Virginia, USA</t>
  </si>
  <si>
    <t>Vermiculite</t>
  </si>
  <si>
    <t>A pipe spillway through the clay-shale embankment collapsed and caused the dam to fail A downstream impoundment contained the tailings released.</t>
  </si>
  <si>
    <t>Clayton Mine, Idaho, USA</t>
  </si>
  <si>
    <t>A tailings pipeline on the dam crest broke during the night, eroding a gully 2-3 ft wide and 5-6 ft deep on the downstream face of the embankment. No impounded tailings were released.</t>
  </si>
  <si>
    <t>Golden Sunlight, MT, USA</t>
  </si>
  <si>
    <t>It is estimated that 160,000 gal.  of cyanide-bearing effluent leaked past the slurry cutoff between April 1983 and June, 1984, with average concentrations of 1.5 mg/l total and 0.3 mg/l free cyanide.  The reason for the leakage is presumed to be an undetected landslide-related discontinuity in the impermeable stratum that was not penetrated by the cutoff.</t>
  </si>
  <si>
    <t>Vallenar 1 and 2</t>
  </si>
  <si>
    <t>The two abandoned dams contained cross-valley impoundments in series, and incorporated only decant structures with no abandonment spillways. Overtopping caused failure of the upper dam and cascade failure of the lower dam.</t>
  </si>
  <si>
    <t>Grey Eagle, California, USA</t>
  </si>
  <si>
    <t>Seepage through/under the dam was higher than expected, and contained high levels of cynaide. A treatment system for the seepage had to be installed.</t>
  </si>
  <si>
    <t>Sipalay, Phillippines, No.3 Tailings Pond (Maricalum Mining Corp)</t>
  </si>
  <si>
    <t>ICOLD, WISE, Piplinks</t>
  </si>
  <si>
    <t>Dam failure, due to slippage of foundations on clayey soils.  Widespread inundation of agricultural land up to 1.5 m high; 1st of 4 discharges reported in this area (4th in 1995); mine reactivated by Philex in 1996 and decommissioned in 2002 after which tailings dried up causing a dust problem as far as 5km from site.</t>
  </si>
  <si>
    <t>Royster, Florida, USA</t>
  </si>
  <si>
    <t>Gypsum</t>
  </si>
  <si>
    <t>The gypsum embankment was built on soft phosphatic clay slimes, which caused a 900-ft section of the embankment slope to fail.  An unknown quantity of low-pH process water was released.</t>
  </si>
  <si>
    <t>Ages, Harlan County, Kentucky, USA</t>
  </si>
  <si>
    <t>Dixie Mine, Colorado, USA</t>
  </si>
  <si>
    <t>Ceased operations in 1954. No additional details available.</t>
  </si>
  <si>
    <t>Py Ga</t>
  </si>
  <si>
    <t>Balka Chuficheva, Russia</t>
  </si>
  <si>
    <t>Texasgulf No. 1 Pond, Beaufort Co., North Carolina, USA</t>
  </si>
  <si>
    <t>Veta de Aqua A</t>
  </si>
  <si>
    <t>Veta de Agua B</t>
  </si>
  <si>
    <t>Tyrone, New Mexico (Phelps Dodge)</t>
  </si>
  <si>
    <t>The failure is attributed to a rapid raising rate and insufficient dissipation of pore pressures in the embankment.</t>
  </si>
  <si>
    <t>Sweeney Tailings Dam, Longmont, Colorado, USA</t>
  </si>
  <si>
    <t>Marga, Sewell, VI Region, Rancagua, Chile - El Teniente (Codelco)</t>
  </si>
  <si>
    <t>Arena, Sewell, VI Region, Rancagua, Chile - El Teniente (Codelco)</t>
  </si>
  <si>
    <t>San Nicolas, Peru</t>
  </si>
  <si>
    <t>Pollution Tingo river, damage to agriculture</t>
  </si>
  <si>
    <t>Kyanite Mining, Virginia, USA</t>
  </si>
  <si>
    <t>Kyanite</t>
  </si>
  <si>
    <t>Churchill Copper, BC</t>
  </si>
  <si>
    <t>Seepage and piping with release of 10,000,000 gallons of supernatant.</t>
  </si>
  <si>
    <t>Churchrock, New Mexico, United Nuclear</t>
  </si>
  <si>
    <t>ICOLD, Wikipedia, Rico</t>
  </si>
  <si>
    <t>Mined closed in 1982; basic surface remediation and tailings pumped into undergorund mine; high radium levels proximal to and on site; EPA program in progress</t>
  </si>
  <si>
    <t>Union Carbide, Uravan, Colorado, USA</t>
  </si>
  <si>
    <t>Two slides occurred on the 1.5:1 embankment slope due to snowmelt and internal seepage.  Both were shallow, measuring 30-80 ft top width, 150-200 ft base width, and 80-100 ft length.</t>
  </si>
  <si>
    <t xml:space="preserve">Unidentified, British Columbia, Canada </t>
  </si>
  <si>
    <t xml:space="preserve">Piping in the sand beach of the tailings dam </t>
  </si>
  <si>
    <t>Suncor E-W Dike, Alberta, Canada</t>
  </si>
  <si>
    <t>Oil Sands</t>
  </si>
  <si>
    <t>Slope instability occurred during construction of the dam.</t>
  </si>
  <si>
    <t>Incident No. 1, Elliot, Ontario, Canada</t>
  </si>
  <si>
    <t>Measures to reduce seepage were undertaken in conjunction with abandonment and closure of the impoundment.  These included an embankment buttress with an internal synthetic impervious membrane, and cement-bentonite grouting of selected zones of the rock foundation.</t>
  </si>
  <si>
    <t>Arcturus, Zimbabwe</t>
  </si>
  <si>
    <t>Following continuous rain over several days (seasonal total rainfall above average), a breach 55m wide suddenly developed, releasing a flow slide of tailings, blocking and contaminating public waterway.  Minor damage to local village.  One child killed and another injured.</t>
  </si>
  <si>
    <t>Asp, Py</t>
  </si>
  <si>
    <t>Mochikoshi No. 2, Japan (2 of 2)</t>
  </si>
  <si>
    <t>ICOLD, Rico, Quelopana 2019, CDA 2017</t>
  </si>
  <si>
    <t>dam failure due to aftershock</t>
  </si>
  <si>
    <t>Mochikoshi No. 1, Japan (1 of 2)</t>
  </si>
  <si>
    <t>ICOLD, WISE, Rico, Ishihara 1984</t>
  </si>
  <si>
    <t>Dam failure due to earthquake</t>
  </si>
  <si>
    <t>Norosawa, Japan</t>
  </si>
  <si>
    <t>ICOLD, Ishihara 1984</t>
  </si>
  <si>
    <t>Hirayama, Japan</t>
  </si>
  <si>
    <t>Syncrude, Alberta, Canada</t>
  </si>
  <si>
    <t>The embankment is founded on pre-sheared clay shales of low residual strength.  Measured foundation movements indicated the potential for foundation instability, and portions of the embankment were re-designed with slopes as flat as 9:1.</t>
  </si>
  <si>
    <t>Madison, Missouri, USA</t>
  </si>
  <si>
    <t>The dam overtopped during an intense 6-inch rainfall due to inadequate spillway capacity.  Tailings were eroded by the impounded water flowing through the breach.  These tailings were subsequently deposited throughout the city of Fredricktown.</t>
  </si>
  <si>
    <t>Grants, Milan, New Mexico, USA mill site (Homestake Mining)</t>
  </si>
  <si>
    <t>Dam failure, due to rupture of plugged slurry pipeline; mill decommissioned in 1993</t>
  </si>
  <si>
    <t>n.a.</t>
  </si>
  <si>
    <t>Western Nuclear, Jeffrey City, Wyoming, USA #2</t>
  </si>
  <si>
    <t>Melting of snow incorporated into the dam fill caused sufficient slumping to allow overtopping to occur.  About 2.3 million gallons of effluent was released along with a small quantity of tailings, but no offsite contamination occurred.</t>
  </si>
  <si>
    <t>Pit No. 2, Western</t>
  </si>
  <si>
    <t>REE</t>
  </si>
  <si>
    <t>An initial localized dike failure in 1976 was attributed to a high phreatic surface in the dike resulting from rainfall and high pond operating levels.  A larger failure one year later showed evidence of upthrusting at the toe of the pit, block-type downslope movement of tailings and sand boils within the failed mass.</t>
  </si>
  <si>
    <t>Unidentified, Hernando, County, Florida, USA</t>
  </si>
  <si>
    <t>Concentrated seepage and piping in karstic foundation limestone occurred at the embankment toe.  A small ring dike was constructed around the area, and water within it was allowed to rise until pressure head balanced seepage exit pressures.  No further piping occurred.</t>
  </si>
  <si>
    <t>Kerr-McGee, Churchrock, New Mexico, USA</t>
  </si>
  <si>
    <t>Differential settlement of foundation soils caused embankment cracking and piping failure. A minor quantity of effluent was released.</t>
  </si>
  <si>
    <t>Zlevoto No. 4, Yugoslavia</t>
  </si>
  <si>
    <t>Dam failure due to high phreatic surface and seepage breakout on the embankment face.  Tailings flow reached and polluted nearby river</t>
  </si>
  <si>
    <t>Dashihe, China</t>
  </si>
  <si>
    <t>The area experienced a M7.8 main shock, a M7.1 shock 15 days later, and numerous aftershocks of magnitude greater than 5.  Damage consisted of cracks on the downstream embankment face and tailings beach, accompanied by boils and fissures near the ponded water.  The dam did not fail and remained in service.</t>
  </si>
  <si>
    <t>Unidentified, Idaho, USA</t>
  </si>
  <si>
    <t>During the spring thaw, severe sloughing on the downstream face of the dam occurred, accompanied by extensive downslope creep of heavily saturated fill containing blocks of frozen soil.</t>
  </si>
  <si>
    <t>Cadet No. 2, Montana,</t>
  </si>
  <si>
    <t>Barite</t>
  </si>
  <si>
    <t>During initial raising of the starter dike, sand and gravel mill reject with excessive fines content was used as fill in the downstream portion of the raise.  This did not provide sufficient drainage, and a slide resulted due to the high phreatic surface.</t>
  </si>
  <si>
    <t>Silverton, Colorado, USA</t>
  </si>
  <si>
    <t xml:space="preserve">Tailings flow slide polluted nearly 100 miles (160 km) of the Animas river and its tributaries; severe property damage; no injuries </t>
  </si>
  <si>
    <t>Madjarevo, Bulgaria</t>
  </si>
  <si>
    <t>Rising of tailings above design level caused overloading of the decant tower and collectors, resulting in structural failure.  Tailings flowed through tower and collector into river and backwater of a water retention downstream.</t>
  </si>
  <si>
    <t>Carr Fork, Utah, USA (Anaconda)</t>
  </si>
  <si>
    <t>Adjacent to Bingham Canyon open pit; underground mine operated form 1979-1982 and re-opened in 1984. The embankment breached due to overtopping when a slide blocked the spillway structure.</t>
  </si>
  <si>
    <t>Skarn</t>
  </si>
  <si>
    <t>Mike Horse, Montana, USA (Asarco)</t>
  </si>
  <si>
    <t>During extreme runoff from a rain-on-snow event, the slopes of a sidehill diversion ditch became saturated and failed, directing the diverted streamflow into the abandoned impoundment.  The decant capacity was insufficient to discharge the inflow, and the embankment was breached by overtopping.</t>
  </si>
  <si>
    <t>Py, En, Ga</t>
  </si>
  <si>
    <t>Dresser No. 4, Montana,</t>
  </si>
  <si>
    <t>The apparent cause of failure was embankment sliding along residual and alluvial foundation soils. The tailings flowslide reached a nearby drainage and from there entered a creek.</t>
  </si>
  <si>
    <t>Keystone Mine, Crested Butte, Colorado, USA</t>
  </si>
  <si>
    <t>Now known as the Mt Emmons mine.</t>
  </si>
  <si>
    <t>Heath Steele main dam, Brunswick, Canada (American Metals)</t>
  </si>
  <si>
    <t>R,E</t>
  </si>
  <si>
    <t>Leakage of water containing copper and zinc. Dam built on fractured bedrock, with no liner or grouting.</t>
  </si>
  <si>
    <t>PY Ga</t>
  </si>
  <si>
    <t>PCS Rocanville, Saskatchewan, Canada</t>
  </si>
  <si>
    <t>K</t>
  </si>
  <si>
    <t>During operation, leakage of brine into the shallow aquifer was detected.</t>
  </si>
  <si>
    <t>Unidentified, Green River, Wyoming, USA</t>
  </si>
  <si>
    <t>Trona</t>
  </si>
  <si>
    <t>Foundation conditions consisted of highly fractured rock with open joints, and the dam initially incorporated a
nominal cutoff. Seepage containing high salt concentrations emerged on the surface downstream from the dam.</t>
  </si>
  <si>
    <t>Bafokeng, South Africa</t>
  </si>
  <si>
    <t>Pt</t>
  </si>
  <si>
    <t>ICOLD, WISE, Rico, Quelopana, 2019</t>
  </si>
  <si>
    <t>https://books.google.com/books?id=mDgarPrQ1_YC&amp;pg=PA383&amp;lpg=PA383&amp;dq=Bafokeng+tailings&amp;source=bl&amp;ots=rgKF0PG8jS&amp;sig=ZHuhBXlzouXT6uMa4exSS0DC96U&amp;hl=en&amp;sa=X&amp;ved=0ahUKEwjKj4OnguLMAhUMcj4KHaBwAc0Q6AEIMDAD#v=onepage&amp;q=Bafokeng%20tailings&amp;f=false (copied 9Jun16)</t>
  </si>
  <si>
    <t>Golden Gilpin Mine, Colorado, USA</t>
  </si>
  <si>
    <t>Deneen Mica Yancey County, North Carolina, USA</t>
  </si>
  <si>
    <t>Mica</t>
  </si>
  <si>
    <t>During a heavy rain, the dam overtopped and deep gullies were eroded into the embankment face.  This loss of support caused sliding of the downstream slope over its full height and over a width of 200 ft.  Slimes were released to an adjacent river.</t>
  </si>
  <si>
    <t>Ag</t>
  </si>
  <si>
    <t>Rain on heavy snowpack caused the impoundment to fill to capacity, and emergency pumping was insufficient to prevent overtopping with the loss of 2 million gallons of water and about 20% of the impounded tailings.</t>
  </si>
  <si>
    <t>Galena Mine, Idaho, USA (ASARCO) (2 of 2)</t>
  </si>
  <si>
    <t xml:space="preserve">Three tailings impoundments in a sidehill configuration adjoined each other within a narrow valley with a creek at their toe.  During a rain-on-snow event, flooding on the creek reached estimated 100-yr recurrence interval flows.  A culvert in the creek upstream from the impoundments became blocked by debris, diverting a large portion of the streamflow into the uppermost impoundment.  Lacking sufficient decant spillway capacity for these flows the uppermost embankment breached by overtopping, resulting in cascade failure of all three impoundments.  Tailings released in the failure covered about 5 acres, including a short section of highway and railroad track. </t>
  </si>
  <si>
    <t>Berrien, France</t>
  </si>
  <si>
    <t>The starter dike for an upstream embankment partially breached due to seepage and piping after heavy rains.</t>
  </si>
  <si>
    <t>GCOS, Alberta, Canada</t>
  </si>
  <si>
    <t>Several episodes of instability occurred within compacted fill that was being placed over spigotted beach sand tailings during construction of upstream raises.</t>
  </si>
  <si>
    <t>Unidentified, Mississippi, USA #2</t>
  </si>
  <si>
    <t>When the embankment reached a height of 65 feet, slope instability occurred due to undrained shearing in soft foundation clays that had reached normally-consolidated conditions under the applied embankment loading.  Further raising was discontinued, and the impoundment was subsequently abandoned.</t>
  </si>
  <si>
    <t>Unidentified, Canaca, Mexico</t>
  </si>
  <si>
    <t>Overtopping resulted in breach of the embankment, loss of impounded water, and erosional-type gullying of tailings within the impoundment.  Flow sliding of the tailings mass, however, did not occur.</t>
  </si>
  <si>
    <t>Ray Mine, Arizona, USA #2 (Kennecott)</t>
  </si>
  <si>
    <t>Instability occurred along a small section of the embankment near the location where embankment failure had previously occurred on Dec. 2, 1972. No tailings were released. An earlier failure due to "perched seepage conditions along a slimes layer".</t>
  </si>
  <si>
    <t>(unidentified), Southwestern USA</t>
  </si>
  <si>
    <t>The dam included a 60 foot high zoned earthfill starter dike.  Prior to failure, two 15-foot high upstream raises had been added using perimeter dikes of uncompacted clayey soils derived from weathered shales.  A third raise of cycloned sand tailings was under construction when the uncompacted shale dikes slumped from increased load and pore pressure.  The resulting embankment breach took the form of a narrow gulley down to the level of the starter dike crest, and released about one-third of the impoundment contents in the form of a tailings flowslide. Tailings reached streams and rivers as far as 15 miles away.</t>
  </si>
  <si>
    <t>Earth Resources, N M,</t>
  </si>
  <si>
    <t>Improper operation and inadequate tailings beach deposition allowed ponded water to encroach on the embankment crest and overtopping failure to occur.</t>
  </si>
  <si>
    <t>Ray Mine, Arizona, USA</t>
  </si>
  <si>
    <t>Slope instability along a 500-ft section of the embankment caused failure to occur.  Instability is believed to have been related to saturation and perched seepage conditions along a layer of slimes deposited within the embankment 20 years earlier.  Released tailings covered a small section of an adjacent railroad.</t>
  </si>
  <si>
    <t>Brunita Mine, Caragena, Spain (SMM Penaroya)</t>
  </si>
  <si>
    <t>Zn, Pb, Cu</t>
  </si>
  <si>
    <t>Martín-Crespo et al 2017, Rodríguez et al. 2011, WISE</t>
  </si>
  <si>
    <t>In October 1972, an extremely intense rainfall event caused instability in the Brunita mine pond. A flash flood of the tailings killed one person and caused serious material damage.</t>
  </si>
  <si>
    <t>Buffalo Creek, West Virginia, USA (Pittson Coal Co.)</t>
  </si>
  <si>
    <t>ICOLD, WISE, Rico, CDA 2017</t>
  </si>
  <si>
    <t>Tailings traveled 27 km downstream, 125 people lost their lives, 500 homes were destroyed. Property and highway damage exceeded $65 million</t>
  </si>
  <si>
    <t>Galena Mine, Idaho, USA (ASARCO) (1 of 2)</t>
  </si>
  <si>
    <t>Flooding on the stream adjacent to the toe of four sidehill type impoundments caused erosion damage to the embankments.</t>
  </si>
  <si>
    <t>Cities Service, Fort Meade, Florida,  phosphate</t>
  </si>
  <si>
    <t>WISE, Rico, CDA 2017</t>
  </si>
  <si>
    <t>Breach of the dam allowed the phosphatic clay slimes to enter the Peace River, where they were carried in suspension for 120 km. The cause of the failure is unknown, although the dam was observed to have been intact and with no signs of distress 15 minutes before the failure occurred.</t>
  </si>
  <si>
    <t>Certej gold mine, Romania</t>
  </si>
  <si>
    <t>Mining Watch Romania, 30Oct14;  Adevărul, 14Oct10, Rana</t>
  </si>
  <si>
    <t>43 years since the Certej gold mine dam failure, Mining Watch Romania, October 30, 2014; Certej 1971 forgotten tragedy of 89 lives buried under 300 thousand cubic meters of mud, Adevărul, October 14, 2010</t>
  </si>
  <si>
    <t>Chungar, Peru</t>
  </si>
  <si>
    <t>yes</t>
  </si>
  <si>
    <t>Rudolph &amp; Coldewey 2008</t>
  </si>
  <si>
    <t>M 4.8 earthquake caused a landslide that broke the tailings dam.  Tailings mud destroyed the surface facilities of the mine and flew into the shafts. Only 25 miners survived. (used average for deaths for severity score)</t>
  </si>
  <si>
    <t>Ticapampa, Peru</t>
  </si>
  <si>
    <t>3 dead, 1 destroyed house, interruption of little Lima highway-Huaraz.</t>
  </si>
  <si>
    <t>Pinchi Lake, BC, Canada</t>
  </si>
  <si>
    <t>Water decanted from the impoundment flowed in an unlined channel parallel to the downstream toe of the dam.  Erosion of the unlined channel produced downcutting of as much as 12 feet.  This triggered cracking and deformation of the downstream embankment slope, with movements seated within lacustrine foundation sediments at a depth coincident with the eroded channel bottom.</t>
  </si>
  <si>
    <t>Atacocha, Peru (Compañía Minera Atacocha)</t>
  </si>
  <si>
    <t>St</t>
  </si>
  <si>
    <t>Pollution of Huallaga river and damage to road infrastructure</t>
  </si>
  <si>
    <t>Quiruvilca mine, Almivirca tailings dam, Peru (2 of 2)</t>
  </si>
  <si>
    <t>Cu, Ag, Pb, Zn</t>
  </si>
  <si>
    <t>Pollution of San Felipe river</t>
  </si>
  <si>
    <t>Western Nuclear, Jeffrey City, Wyoming, USA</t>
  </si>
  <si>
    <t>A break in the tailings discharge line caused the dike to breach and tailings to flow for a period of 2 hours.  No offsite contamination occurred.</t>
  </si>
  <si>
    <t>Mufulira, Zambia (Roan Consolidated Mines)</t>
  </si>
  <si>
    <t>Saturated slime tailings deposited in a TSF #3 over subsidence feature flowed into an underground mine killing 89 miners.</t>
  </si>
  <si>
    <t>Maggie Pye, United Kingdom, clay</t>
  </si>
  <si>
    <t>Slope failure occurred immediately after completion of a perimeter dike to raise the embankment and following a period of heavy rainfall.</t>
  </si>
  <si>
    <t>Park, United Kingdom</t>
  </si>
  <si>
    <t>Overtopping failure occurred due to ice blockage of a decant structure.</t>
  </si>
  <si>
    <t>Portworthy, United Kingdom</t>
  </si>
  <si>
    <t>Dam breach occurred due to structural failure of a decant conduit.</t>
  </si>
  <si>
    <t>Unidentified, Mississippi, USA</t>
  </si>
  <si>
    <t>Overtopping occurred due to accumulation of water in the impoundment from hurricane rainfall.  The embankment breached and water was released, but flow failure of the tailings did not develop.</t>
  </si>
  <si>
    <t>Williamsport Washer, Maury County, Tennessee, USA</t>
  </si>
  <si>
    <t>No details provided.</t>
  </si>
  <si>
    <t>Phoenix Copper, BC</t>
  </si>
  <si>
    <t>Piping failure occurred 25 years after closure with a release of 9 million gallons of tailings and supernatant.</t>
  </si>
  <si>
    <t>Bilbao, Spain</t>
  </si>
  <si>
    <t>Sloughing of the rockfill dam following heavy rains caused large strains in the saturated tailings deposit that induced liquefaction and tailings flowsliding, with major downstream damage and loss of life.</t>
  </si>
  <si>
    <t>Buenaventura, Peru</t>
  </si>
  <si>
    <t>Gill 2011, Oldecop &amp; Rodríguez 2007</t>
  </si>
  <si>
    <t>"Damage to the agriculture of Huachocolpa, pollution" (not enough information for a higher Severity Code) (http://www.acingenieros.com/descargas/pdfs/Articulo_03_Parte_03.pdf)</t>
  </si>
  <si>
    <t>Monsanto Dike 15, TN,</t>
  </si>
  <si>
    <t xml:space="preserve">Excessive seepage through the dam occurred during the first few years of operation. No loss of tailings, or damage to dam.  </t>
  </si>
  <si>
    <t>Stoney Middleton, UK</t>
  </si>
  <si>
    <t>The retaining dam of a settling pond burst and there was damage to property and roads.</t>
  </si>
  <si>
    <t>Yauli-Yacu, Peru</t>
  </si>
  <si>
    <t xml:space="preserve">Gill 2011, Oldecop &amp; Rodríguez 2007  </t>
  </si>
  <si>
    <t>Interruption of the central road and pollution of the Rimac River (not enough information for a higher Severity Code).</t>
  </si>
  <si>
    <t>Hokkaido, Japan</t>
  </si>
  <si>
    <t>The embankment failed by liquefaction during the M7.8 Tokachi-Oki earthquake, and the resulting flowslide reached and crossed a river at the downstream toe of the embankment</t>
  </si>
  <si>
    <t>Agrico Chemical, Florida, USA</t>
  </si>
  <si>
    <t>Dam breach resulted in pollution of a nearby creek and the Peace River.</t>
  </si>
  <si>
    <t>IMC K-2, Saskatchewan, Canada</t>
  </si>
  <si>
    <t>The collector ditch proved to be too shallow to completely control seepage.</t>
  </si>
  <si>
    <t>Iwiny Tailings Dam, Poland</t>
  </si>
  <si>
    <t>ICOLD Bulletin 121</t>
  </si>
  <si>
    <t>Underground mining upward stopping created a cavity and ultimately a sinkhole beneath the upstream slope of the dam.  A breach occurred near S end of dam: liquefied tailings swept down the valley with a width of 50m to 220m, covering 7 small villages, destroying the railway and killing 18 people.</t>
  </si>
  <si>
    <t>Climax, Grand Junction, CO, USA - Mill (Climax Molybdenum Co)</t>
  </si>
  <si>
    <t>Mill decommissioned in 1970</t>
  </si>
  <si>
    <t>Mobil Chemical, Fort Meade, Florida,  phosphate</t>
  </si>
  <si>
    <t>250,000 m3 of phosphatic clay slimes, 1.8 million m3 of water.  Spill reaches Peace River, fish kill reported</t>
  </si>
  <si>
    <t>Unidentified, United Kingdom</t>
  </si>
  <si>
    <t>The failure occurred during regrading operations to stabilize bulging and deformation of the downstream dam slope that had occurred two months previously.  The tailings flow failure covered an area of 4 ha.</t>
  </si>
  <si>
    <t>Unidentified, United Kingdom #2</t>
  </si>
  <si>
    <t>Unidentified, United Kingdom #3</t>
  </si>
  <si>
    <t>Aberfan, Tip No 7, South Wales Colliery</t>
  </si>
  <si>
    <t>Blight &amp; Fourie, 2004; WISE; Wikipedia</t>
  </si>
  <si>
    <t xml:space="preserve">Coal tip (waste rock pile) failure. Waste dumped over spring on hillside above village in Tips;  a Tip failed in 1939 burying a road, Tip 4 failed in 1944, Tip 7 failed in 1966 and slid into village </t>
  </si>
  <si>
    <t>Geising/Erzgebirge, German Democratic Republic VEB Zinnerz</t>
  </si>
  <si>
    <t>Collapse of stream deviation tunnel located under the Tiefenbachtal tailings dam. The iron oxide slurry reached the Müglitz river and then the Elbe river, coloring it red until Hamburg.</t>
  </si>
  <si>
    <t>Mir mine, Sgurigrad, Bulgaria</t>
  </si>
  <si>
    <t>ICOLD, WISE, Quelopana, 2019</t>
  </si>
  <si>
    <t>Tailings wave traveled 8 km to the city of Vratza and destroyed half of Sgorigrad village 1 km downstream, killing 488 people.</t>
  </si>
  <si>
    <t>Williamthorpe, UK #2</t>
  </si>
  <si>
    <t>A slurry pond that had been built into the Old Dirt Tip collapsed, sending a flow of tailings over an adjacent road which was covered to a depth of 3m and remained closed for 10 days.</t>
  </si>
  <si>
    <t>Gypsum Tailings Dam (Texas, USA)</t>
  </si>
  <si>
    <t>ICOLD, WISE, CDA 2017</t>
  </si>
  <si>
    <t>The failure is attributed to seepage-related slumping and piping that initiated at the toe and progressed until breach of the embankment and tailings flowsliding occurred.  The drainage system is believed to have been ineffective due to insufficient permeability of the sand.</t>
  </si>
  <si>
    <t>Williamthorpe, UK #1</t>
  </si>
  <si>
    <t>The failure is thought to have been triggered by excess foundation pore pressures.</t>
  </si>
  <si>
    <t>Derbyshire, United Kingdom</t>
  </si>
  <si>
    <t>Failure by foundation sliding was attributed to artesian foundation pore pressures produced by seepage from adjacent active impoundments and natural recharge, with subsidence from underground workings as a possible contributing cause.</t>
  </si>
  <si>
    <t>Tymawr, United Kindom #2</t>
  </si>
  <si>
    <t>Lagoon has been formed in heaps of colliery waste on mountain side.  When tailings level reached 175m, the downslope bund breached and the released tailings flowed down towards the river and entered the colliery car park at elevation 65m where it smashed two or three cars.  It could easily have gone down the shaft.</t>
  </si>
  <si>
    <t>El Cobre Old Dam</t>
  </si>
  <si>
    <t>The tailings failures of March 28, 1965, were from La Ligua, Chile, earthquake.  This accounts for a sigificant part of the large number of earthquakes in the period of 1960-1970.  About half of the failed dams  were abandoned, and half were lecated at operating mines. (see Villavicencio et al, 2014).  The dam had been constructed according to the upstream method by spigotting from flumes on the crest and was in use as an emergency impoundment at the time of the earthquake.  Embankment slopes as steep as 1.2:1 and the presence of slimes layers near the face suggest that static stability may have been marginal even before the earthquake.  The tailings flowslide destroyed the town of El Cobre, killing more than 200.</t>
  </si>
  <si>
    <t>El Cobre New Dam</t>
  </si>
  <si>
    <t>The tailings failures of March 28, 1965, were from La Ligua, Chile, earthquake.  The dam was constructed by cycloning and is inferred to have been raised according to the downstream method with a downstream slope of 3.7:1.  The impoundment had undergone rapid filling immediately prior to the M7-7 1/4 La Ligua earthquake of March 28, 1965.  Eyewitness accounts indicated that the impounded slimes completely liquefied, with waves generated on the surface.  Inertial forces combined with increased pressure from the liquefied slimes opened a breach near the abutment, which was rapidly enlarged by the flowslide.  The failure, combined with that of the adjacent Old Dam, destroyed the town of El Cobre and killed more than 200 people.</t>
  </si>
  <si>
    <t>El Cobre Small Dam - El Soldado (Penarroya)</t>
  </si>
  <si>
    <t>The El Cobre Small Dam was adjacent to the New Dam and Old Dam, both of which failed during the M7-7 1/4 La Ligua earthquake.  The Small Dam was similar in construction to the Old Dam with steep (1.2:1) slopes, but was abandoned at the time of the earthquake, with a desiccated surface crust about 5 m deep.  Damage in the form of local slides is reported, but the dam remained essentially intact.</t>
  </si>
  <si>
    <t>21st c</t>
  </si>
  <si>
    <t>La Patagua New Dam, Chile (La Patagua - private)</t>
  </si>
  <si>
    <t>ICOLD, Rico, Rana</t>
  </si>
  <si>
    <t>The tailings failures of March 28, 1965, were from La Ligua, Chile, earthquake.  The New Dam was being used to retain mill process water at the time of the M7-7 1/4 1965 La Liqua earthquake, and pond water levels retained by the upstream-type embankment were relatively high.  Embankment slopes were a maximum of 1.4:1.  The dam failed by liquefaction during the earthquake, but no damage was reported.</t>
  </si>
  <si>
    <t>Los Maquis No. 3</t>
  </si>
  <si>
    <t>The tailings failures of March 28, 1965, were from La Ligua, Chile, earthquake.  The dam was constructed by the upstream method with slopes as steep as 1.4:1.  No damage from the resulting flowslide was reported.</t>
  </si>
  <si>
    <t>Bellavista, Chile</t>
  </si>
  <si>
    <t>The tailings failures of March 28, 1965, were from La Ligua, Chile, earthquake.  Only 8m separated the edge of the ponded water from the crest of this upstream-type embankment with slopes as steep as 1.4:1. According to eyewitness accounts, the face of the embankment slid first, followed by flowsliding of the tailings behind the breach.</t>
  </si>
  <si>
    <t>Hierro Viejo, Chile</t>
  </si>
  <si>
    <t>The tailings failures of March 28, 1965, were from La Ligua, Chile, earthquake.  This upstream dam experienced liquefaction flow failure. The liquefied tailings traveled a distance of 1 km on the gently sloping valley floor without doing any damage.</t>
  </si>
  <si>
    <t>Ramayana No. 1, Chile</t>
  </si>
  <si>
    <t>The tailings failures of March 28, 1965, were from La Ligua, Chile, earthquake.  Two nearly identical upstream type dams were located on a 30 degree mountainside slope and used alternately.  Dam No.  1 was breached during the M7-7 1/4 Ligua earthquake, releasing a small flowslide from the upper portion of the impounded tailings.</t>
  </si>
  <si>
    <t>Cerro Blanco de Polpaico, Chile</t>
  </si>
  <si>
    <t>The tailings failures of March 28, 1965, were from La Ligua, Chile, earthquake.  The rockfill dam with slideslopes of about 1.5:1.  Damage consisted of shallow longitudinal cracking on the crest.</t>
  </si>
  <si>
    <t>El Cerrado, Chile</t>
  </si>
  <si>
    <t>The tailings failures of March 28, 1965, were from La Ligua, Chile, earthquake.  The impoundment, incorporating 3 levels, had been abandoned for 10 years.  The embankments were constructed with 1.4:1 slopes.  The earthquake produced cracks up to 6 feet deep along the entire crest accompanied by several circular slides, especially at corners of the embankment.  Crest deformation up to 1 foot also occurred.</t>
  </si>
  <si>
    <t>Los Maquis No. 1</t>
  </si>
  <si>
    <t>ICOLD, Quelopana, 2019</t>
  </si>
  <si>
    <t>The tailings failures of March 28, 1965, were from La Ligua, Chile, earthquake.  The dam experienced strong shaking during the earthquake and was adjacent to the active Los Maguis No.  3 dam which failed. The No.1 dam had been out of service for many years, and experienced only slight cracking along the crest and small slides in dry tailings on the sideslopes.</t>
  </si>
  <si>
    <t>Sauce No. 1, Chile</t>
  </si>
  <si>
    <t>The tailings failures of March 28, 1965, were from La Ligua, Chile, earthquake.  The No. 1 dam had been constructed with 1.7:1 slopes and was in active operation at the time of the earthquake.  Serious cracking occurred at one corner, but the embankment did not fail.</t>
  </si>
  <si>
    <t>Sauce No. 2, Chile</t>
  </si>
  <si>
    <t>The tailings failures of March 28, 1965, were from La Ligua, Chile, earthquake.  The No. 2 dam was inactive at the time of the earthquake, and suffered minor cracking.</t>
  </si>
  <si>
    <t>Sauce No. 3, Chile</t>
  </si>
  <si>
    <t>The tailings failures of March 28, 1965, were from La Ligua, Chile, earthquake.  The No.  3 dam was inactive at the time of the earthquake, and suffered minor cracking.</t>
  </si>
  <si>
    <t>Sauce No. 4, Chile</t>
  </si>
  <si>
    <t>The tailings failures of March 28, 1965, were from La Ligua, Chile, earthquake. The No. 4 dam was inactive at the time of the earthquake, and suffered minor cracking.</t>
  </si>
  <si>
    <t>Cerro Negro No. (3 of 5)</t>
  </si>
  <si>
    <t>The upstream type dam experienced strong shaking during the M7-7 1/4 La Ligua earthquake.  Eyewitness accounts indicate that surface waves were generated on the liquefied slimes for as long as 1-1/2 minutes after shaking ceased.  These waves of liquefied slimes eroded the small perimeter dike on the embankment crest, breaching the embankment and producing a tailings flowslide.</t>
  </si>
  <si>
    <t>Cerro Negro No. (2 of 5)</t>
  </si>
  <si>
    <t>The Cerro Negro No.  2 dam was inactive at the time of the M7-7 1/4 La Ligua earthquake and adjacent to the No.  3 dam which failed.  Its slopes were as steep as 1:1.  The No.  2 dam, like the adjoining inactive No.  1 dam, experienced cracking along the crest and small slides.</t>
  </si>
  <si>
    <t>Cerro Negro No. (1 of 5)</t>
  </si>
  <si>
    <t>The Cerro Negro No. 1 dam was inactive at the time of the M7-7 1/4 La Ligua earthquake and adjacent to the No. 3 dam which failed.  Its slopes were as steep as 1:1.  The No. 1 dam experienced cracking, especially along the crest, and some small slides.</t>
  </si>
  <si>
    <t>American Cyanamid, Florida #2</t>
  </si>
  <si>
    <t>Release of impounded phosphatic clay slimes caused pollution of an adjacent creek and the Alafia River</t>
  </si>
  <si>
    <t>N'yukka Creek, USSR</t>
  </si>
  <si>
    <t>The dam was constructed as a starter dike for subsequent upstream raising, and operated initially to retain water.  During first filling, sinkholes appeared in both abutments, and were initially treated by covering with tailings.  When this proved ineffective, a concrete cutoff wall was constructed through the embankment and into the foundation.  Sinkhole development was attributed to thawing of foundation permafrost that allowed ice-filled joints in foundation rock to transmit seepage and piping to occur.</t>
  </si>
  <si>
    <t>The dam was initially constructed and raised using clay and gravel soils with downstream slopes of 1.5:1.  Slope instability occurred due to lack of internal drainage and the steep embankment slopes.  An internal drainage zone was incorporated for subsequent raises of the dam.</t>
  </si>
  <si>
    <t>Alcoa, Texas, USA</t>
  </si>
  <si>
    <t>Cause of the failure is not reported.  Released material was contained in a downstream impoundment.</t>
  </si>
  <si>
    <t xml:space="preserve">Castano Viejo Mine, San Juan, Argentina </t>
  </si>
  <si>
    <t>Pb, Zn, Cu, Ag</t>
  </si>
  <si>
    <t>Wood</t>
  </si>
  <si>
    <t xml:space="preserve">Garino et al 2016, Pacheco 2018. </t>
  </si>
  <si>
    <t>The mine utilized several primative dams, one of which collapsed during operation. The reason of the failure is unknown but there is some evidence suggesting it was caused by water injection, due the rupture of a decant pipe, followed by erosion of the external slope and tailings liquefaction. The tailings flowed downstream causing 3 causalities without reaching the Castaño River.</t>
  </si>
  <si>
    <t>Utah Construction, Riverton, Wyoming, USA</t>
  </si>
  <si>
    <t>The dam was intentionally breached and a 2-foot depth of effluent was released to prevent uncontrolled release of the impoundment contents during heavy rain.</t>
  </si>
  <si>
    <t>Louisville, USA</t>
  </si>
  <si>
    <t>Carbide</t>
  </si>
  <si>
    <t>Excessive seepage and subsequent erosion of the embankment</t>
  </si>
  <si>
    <t>Huogudu, Yunnan Tin Group Co., Yunnan</t>
  </si>
  <si>
    <t>Mines Development, Edgemont, South Dakota, USA</t>
  </si>
  <si>
    <t>The dam failed from unreported causes.  Tailings released reached a creek and some were carried 25 miles to a reservoir downstream.</t>
  </si>
  <si>
    <t>American Cyanamid, Florida</t>
  </si>
  <si>
    <t>ICOLD; Beavers 2013.</t>
  </si>
  <si>
    <t>A gypsum stack dike break occurred at American Cyanamid Phosphate Complex in Brewster, Florida.  Approximately 3 billion gallons of process water were released into Hooker's Prairie.  The water was contained and limed on-site before the water was discharged into the South Prong of the Alafia River.  (An Overview of Phosphate Mining and Reclamation in Florida, Casey Beavers, University of Florida thesis, April 2013)</t>
  </si>
  <si>
    <t>Quiruvilca mine, Almivirca tailings dam, Peru (1 of 2)</t>
  </si>
  <si>
    <t>ICOLD, Oldecop &amp; Rodríguez 2007</t>
  </si>
  <si>
    <t>An earthquake of M6-3/4 that occurred in northern Peru following 3 weeks of heavy rainfall caused liquefaction failure of a tailings embankment located in the vicinity of the epicenter.</t>
  </si>
  <si>
    <t>Union Carbide, Maybell, Colorado, USA</t>
  </si>
  <si>
    <t>The dam failed from unreported causes.  No damage was reported, and effluent released did not reach any flowing stream.</t>
  </si>
  <si>
    <t>Tymawr, United Kingdon #1</t>
  </si>
  <si>
    <t>Lagoon had been formed in the toe of a pile of colliery waste on a valley side at an elevation of about 183m, and washery tailings pumped to it by pipeline.  The downslope bund overtopped and breached, releasing tailings that flowed down to an elevation of 65m near the Rhondda River.</t>
  </si>
  <si>
    <t>Jupille, Belgium</t>
  </si>
  <si>
    <t>Blight &amp; Fourie 2004, CDA 2017</t>
  </si>
  <si>
    <t>Cause - Fly ash dum faulure due to removal of toe support of dump. 11 deaths, houses destroyed.</t>
  </si>
  <si>
    <t>La Luciana, Reocín (Santander), Cantabria, Spain</t>
  </si>
  <si>
    <t>Fernández-Naranjo 2017, Quelopana, 2019</t>
  </si>
  <si>
    <t>Several victims of the first failure died because they were trapped when a second landslide buried them. The material reached distances over 500 m until have been channeled to the Besaya River.</t>
  </si>
  <si>
    <t>Lower Indian Creek, MO, USA</t>
  </si>
  <si>
    <t>The original earthfill dam was constructed in 1953 to an initial height of 45 feet and raised several times with additional earthfill.  In 1959, the spillway washed out in a flood, causing some release of tailings but no breach or damage to the dam embankment.  In 1960, the dam was reported to have shown signs of slumping on its 2:1 downstream face and was buttressed with a rockfill toe berm at a 3:1 slope.  The dam remained in service was raised from 1971 to 1976 with cycloned sand tailings, and reached an ultimate height of 83 feet.</t>
  </si>
  <si>
    <t>Union Carbide, Green River, Utah, USA</t>
  </si>
  <si>
    <t>The tailings dam failed during a flash flood, with tailings and mill effluent reaching a creek and river.</t>
  </si>
  <si>
    <t>Mailuu-Suu #7 tailings dam (Kyrgyzstan)</t>
  </si>
  <si>
    <t>Wikipedia (2017)</t>
  </si>
  <si>
    <t>About 50% of the entire volume of the dam flowed into the swift Mailuu-Suu River, only 30 metres (98 ft) downhill from the breach. The waste then spread about 40 kilometres (25 mi) downstream across the national border into Uzbekistan then into the heavily populated Fergana Valley. Multiple deaths.</t>
  </si>
  <si>
    <t>Milpo, Peru</t>
  </si>
  <si>
    <t xml:space="preserve">Oldecop &amp; Rodríguez 2007  </t>
  </si>
  <si>
    <t>Several dead, interruption of the mountain road Pasco-Huánuco, environmental damage</t>
  </si>
  <si>
    <t>Grootvlei, South Africa</t>
  </si>
  <si>
    <t>An embankment slope failure occurred after a prolonged period of rain when water covered the tailings beach and encroached upon the embankment crest.  About one third of the impoundment contents were lost in the ensuing tailings flowslide.</t>
  </si>
  <si>
    <t>Unidentified, Peace River, Florida, USA 3/52</t>
  </si>
  <si>
    <t>The dam failed by sliding of the downstream and possibly also the upstream slope.</t>
  </si>
  <si>
    <t>Unidentified, Alfaria River, Florida, USA 2/52</t>
  </si>
  <si>
    <t>The dam incorporated a return-water canal at its downstream toe that impounded water against the downstream face of the dam.  Failure occurred when water in the canal was released by a break in its confining dike.  The rapid reduction in canal tailwater level probably caused rapid-drawdown instability of the downstream slope of the impoundment dam.  The breach was about 100 feet wide, and the resulting release of phosphatic clay slimes impounded behind the dam produced suspended solids concentrations as high as 20,000 ppm in the Alafia River.</t>
  </si>
  <si>
    <t>Casapulca, Peru (Centromin)</t>
  </si>
  <si>
    <t xml:space="preserve">Oldecop &amp; Rodríguez 2007.  </t>
  </si>
  <si>
    <t>Contamination of the Rimac River, several deaths</t>
  </si>
  <si>
    <t>Unidentified, Peace River, Florida, USA 9/51</t>
  </si>
  <si>
    <t>At the time of failure, the impoundment contained about 12 feet of phosphatic clay slimes and 1.5 feet of water in direct contact with the upstream embankment face.  Failure occurred by seepage and piping on the downstream face of the embankment, with a possible contributing factor being 1.6 inches of rainfall prior to failure.  The released slimes produced suspended solids concentrations of 15,000 ppm in a creek immediately adjacent to the impoundment and 800 ppm in the Peace River farther downstream.</t>
  </si>
  <si>
    <t>Unidentified, Peace River, Florida 7/51</t>
  </si>
  <si>
    <t>The dam had been constructed to a height of 100 feet using draggling-cast mine waste, probably consisting of sands and clays.  At the time of failure, phosphate slimes and clear water were impounded to a depth of 25 feet, and failure is believed to have been due to seepage and piping, perhaps exacerbated by considerable rainfall just prior to the failure.  The released slimes produced suspended solids concentrations as high as 800 ppm in the Peace River.</t>
  </si>
  <si>
    <t>Unidentified, Peace River, Florida, USA 2/51</t>
  </si>
  <si>
    <t>The dam had been raised in height several months prior to the failure using sand fill.  At the time of failure, water at least 5 feet deep was in direct contact with the upstream face of the dam, including the interface between the new and old fill.  The failure is thought to be related to either the incorporation of logs and brush in the original portion of the structure, or an old decant pipe found at the bottom of the breach.  In either case, seepage and piping were the eventual cause of failure.  The phosphate clay slimes released produced suspended solids concentrations as high as 8000 ppm in the Peace River.</t>
  </si>
  <si>
    <t>Sullivan Mine, Kimberley, BC, Canada</t>
  </si>
  <si>
    <t>The embankment was constructed by direct spigotting of tailings using upstream raising procedures.  The foundation is believed to have consisted of low-permeability glacial till.  The failure is attributed to freezing of the dam face during a period of high snowmelt and spring runoff that raised the phreatic surface and caused slope instability.  A large tailings flowslide was triggered that moved toward, but apparently did not reach, the St.  Mary River a few miles away. Frozen blocks of material were observed in the flow failure mass.</t>
  </si>
  <si>
    <t>Castle Dome, Arizona, USA</t>
  </si>
  <si>
    <t>The failure of a sand dike occurred due to excessive seepage and high phreatic conditions.</t>
  </si>
  <si>
    <t>Hollinger, Canada</t>
  </si>
  <si>
    <t xml:space="preserve">The dam was constructed on 5 to 17 feet of muskeg overlying alluvial sands, clays, and clayey silts.  Between 1936 and 1944, 17 separate episodes of foundation sliding occurred, producing subsidence of the embankment crest and lateral spreading.  Failures occurred rapidly (within a few minutes) and without warning. Crest subsidence ranged from 4-8 feet when the embankment height was about 15 feet to 20-25 feet, after embankment raising to a height of 50 ft. </t>
  </si>
  <si>
    <t>Tip No 4, UK</t>
  </si>
  <si>
    <t>Captains Flat Dump 3, Australia</t>
  </si>
  <si>
    <t>No details of the failure are available, except that the tailings liquefied and the resulting tailings flowslide reached a nearby river.</t>
  </si>
  <si>
    <t>Kennecott, Utah, USA</t>
  </si>
  <si>
    <t>Dam breach was caused by shear failure in weak foundation materials.</t>
  </si>
  <si>
    <t>Kennecott, Garfield, Utah, USA</t>
  </si>
  <si>
    <t>Breach of the embankment triggered a tailings flowslide.  Accounts indicate that rainfall proceeding the failure which may have increased dike saturation, and that "minor shearing" may have initiated the failure.</t>
  </si>
  <si>
    <t>St. Joe Lead, Flat Missouri, USA</t>
  </si>
  <si>
    <t>During embankment raising, a portion of the tailings was discharged from the rear of the impoundment producing a narrow sand tailings beach and accumulation of water near the embankment crest.</t>
  </si>
  <si>
    <t>Captains Flat Dump 6A, Australia</t>
  </si>
  <si>
    <t>Abercyon, UK</t>
  </si>
  <si>
    <t>Los Cedros, Tlalpujahua, Michoacán, México</t>
  </si>
  <si>
    <t>Macias et al, 2015</t>
  </si>
  <si>
    <t>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t>
  </si>
  <si>
    <t>Simmer and Jack, South Africa</t>
  </si>
  <si>
    <t>ICOLD, Infomine</t>
  </si>
  <si>
    <t>Embankment breach occurred after a period of rain and in an area weakened by excavation.  The tailings flowslide traveled a considerable distance and engulfed a mine train with multiple deaths.  http://www.infomine.com/library/publications/docs/Golder2012.pdf  took steam engine of the rail and killed people in mine houses.</t>
  </si>
  <si>
    <t>Barahona, Chile</t>
  </si>
  <si>
    <t>The dam was constructed by cycloning sand tailings to form the outer shell.  Embankment slopes were as steep as 1:1, and at the time of failure the last perimeter dike on the embankment crest had been constructed to a height of 55 feet. The dam failed by liquefaction during the M8.3 Talca earthquake of October 1, 1928.  A tailings flowslide developed through a breach section approximately 1500 feet wide and flowed down a valley, killing 54 people.</t>
  </si>
  <si>
    <t>Unidentified, South Africa</t>
  </si>
  <si>
    <t>Mention is made of a failed tailings dam. No further details are provided.</t>
  </si>
  <si>
    <t>Agua Dulce, Sewell, VI Region, Rancagua, Chile</t>
  </si>
  <si>
    <t xml:space="preserve"> ====</t>
  </si>
  <si>
    <t>Overall Stats</t>
  </si>
  <si>
    <t>sum indx</t>
  </si>
  <si>
    <t>Total</t>
  </si>
  <si>
    <t>TSF FAILURE CODE CLASSIFICATIONS (Chambers, Jul15, rev Mar18)</t>
  </si>
  <si>
    <t>LOCUS OF FAILURE</t>
  </si>
  <si>
    <t>avgindx</t>
  </si>
  <si>
    <t>Average</t>
  </si>
  <si>
    <t>Very Serious Tailings Dam Failures = multiple loss of life and/or release of ≥ 1,000,000 m3 total discharge, and/or release travel of 20 km or more</t>
  </si>
  <si>
    <t>TSF Dam Wall Failure</t>
  </si>
  <si>
    <t>Serious Tailings Dam Failures = loss of life and/or release of ≥ 100,000 m3, &lt; 1,000,000 m3 total discharge</t>
  </si>
  <si>
    <t>TSF Impoundment Component</t>
  </si>
  <si>
    <t>Reference Decade 1991-2000</t>
  </si>
  <si>
    <r>
      <t>Other Tailings Dam Failures = Engineering/facility failures other than those classified as Very Serious or Serious, releae of &lt;</t>
    </r>
    <r>
      <rPr>
        <b/>
        <sz val="11"/>
        <rFont val="Calibri"/>
        <family val="2"/>
      </rPr>
      <t xml:space="preserve"> 100,000 m3 total discharge, </t>
    </r>
    <r>
      <rPr>
        <b/>
        <sz val="11"/>
        <rFont val="Calibri"/>
        <family val="2"/>
        <scheme val="minor"/>
      </rPr>
      <t>no loss of life</t>
    </r>
  </si>
  <si>
    <t>TSF External Component/Operation</t>
  </si>
  <si>
    <t>Waste-Related Accidents = Related facility tailings failures (e.g. sinkholes, pipelines), and non-tailings incidents (e.g. mine plug failures, waste rock failures, etc.)</t>
  </si>
  <si>
    <t xml:space="preserve">Other failures &amp; significant events with tailings disposal storage </t>
  </si>
  <si>
    <t>Return</t>
  </si>
  <si>
    <t xml:space="preserve"> =======</t>
  </si>
  <si>
    <t>ICOLD INCIDENT CLASSIFICATIONS</t>
  </si>
  <si>
    <t>Deposit Type:</t>
  </si>
  <si>
    <t>ICOLD DAM TYPE KEY</t>
  </si>
  <si>
    <t>DAM FILL
MATERIAL KEY</t>
  </si>
  <si>
    <t xml:space="preserve">          INCIDENT TYPE KEY</t>
  </si>
  <si>
    <t xml:space="preserve">         INCIDENT CAUSE CLASSIFICATIONS</t>
  </si>
  <si>
    <t>PCD-</t>
  </si>
  <si>
    <t>Porphyry Copper Deposit. Mineralization occurs as disseminations, in veinlets, and breccias. Always some pyrite in unoxidized/enriched zones, enargite can occur in upper reaches</t>
  </si>
  <si>
    <t>Upstream</t>
  </si>
  <si>
    <t>1A</t>
  </si>
  <si>
    <t>Active Dam Failure</t>
  </si>
  <si>
    <t>Slope instability - static failure</t>
  </si>
  <si>
    <t>HT Manto-</t>
  </si>
  <si>
    <t>High-Temperature Manto - mineralization hosted by volcanic rocks, especially confined to certain volcanic layers forming a tabular body</t>
  </si>
  <si>
    <t>Downstream</t>
  </si>
  <si>
    <t xml:space="preserve">Cycloned </t>
  </si>
  <si>
    <t>1B</t>
  </si>
  <si>
    <t>Inactive Dam Failure</t>
  </si>
  <si>
    <t>Seepage - seepage and internal erosion</t>
  </si>
  <si>
    <t>Skarn-</t>
  </si>
  <si>
    <t>High-temperature mineralization hosted by limestone, which was altered due to heat</t>
  </si>
  <si>
    <t>Centerline</t>
  </si>
  <si>
    <t xml:space="preserve">   sand tailings</t>
  </si>
  <si>
    <t>2A</t>
  </si>
  <si>
    <t>Active Tailings Accident</t>
  </si>
  <si>
    <t>Foundation - structural and foundation conditions, foundations with insufficient investigations</t>
  </si>
  <si>
    <t>Placer-</t>
  </si>
  <si>
    <t>gold, and other heavy minerals like tin, occur as small grains in unconsolidated sediments</t>
  </si>
  <si>
    <t>Water retention</t>
  </si>
  <si>
    <t>Mine waste</t>
  </si>
  <si>
    <t>2B</t>
  </si>
  <si>
    <t>Inactive Tailings Accident</t>
  </si>
  <si>
    <t>Overtopping</t>
  </si>
  <si>
    <t>Laterite-</t>
  </si>
  <si>
    <t>Fe-rich soils in tropical climates that contain elevated quantities of Bauxite (aluminum oxide) and nickel</t>
  </si>
  <si>
    <t>NR</t>
  </si>
  <si>
    <t>Not reported</t>
  </si>
  <si>
    <t>Earthfill</t>
  </si>
  <si>
    <t>Groundwater</t>
  </si>
  <si>
    <t>Structural - structural inadequacies, inadequate or failed decants</t>
  </si>
  <si>
    <t>VMS-</t>
  </si>
  <si>
    <r>
      <t xml:space="preserve">Volcanogenic Massive Sulfide; herein, deposits formed at coean floor; majority of ore deposit is sulfides </t>
    </r>
    <r>
      <rPr>
        <b/>
        <sz val="10"/>
        <color theme="1"/>
        <rFont val="Arial"/>
        <family val="2"/>
      </rPr>
      <t>with a very high content of pyrite</t>
    </r>
  </si>
  <si>
    <t>Rockfill</t>
  </si>
  <si>
    <t>Earthquake - seismic instability</t>
  </si>
  <si>
    <t>VEIN-</t>
  </si>
  <si>
    <t>Typically a subvertical tabular body; herein includes mineralization in faults and breccias</t>
  </si>
  <si>
    <t>Mine Subsidence</t>
  </si>
  <si>
    <t>WITS-</t>
  </si>
  <si>
    <t>Free gold in a lithified conglomerate typical of deposits in the Witswatersrand, S Africa near Johannesberg</t>
  </si>
  <si>
    <t>Erosion - external erosion</t>
  </si>
  <si>
    <t>Magmatic-</t>
  </si>
  <si>
    <t xml:space="preserve">Sulfide mineralization formed in layers as magma cools; commodity, e.g, platiunum group metals, generally confined to a layer </t>
  </si>
  <si>
    <t>Unknown</t>
  </si>
  <si>
    <t>SSC-</t>
  </si>
  <si>
    <r>
      <t xml:space="preserve">Stratiform sedimentary-rock hosted copper deposit; mineralization generally confined to a stratigraphic unit; </t>
    </r>
    <r>
      <rPr>
        <b/>
        <sz val="10"/>
        <color theme="1"/>
        <rFont val="Arial"/>
        <family val="2"/>
      </rPr>
      <t>very little or no pyrite</t>
    </r>
  </si>
  <si>
    <t>Strat-</t>
  </si>
  <si>
    <t>Stratiform. commodity either is the straigraphic unit, e.g., coal, iron, or confined to that unit, e.g., phosphate</t>
  </si>
  <si>
    <t>BACK</t>
  </si>
  <si>
    <t>Est. Size-</t>
  </si>
  <si>
    <t>tonnage that encompasses the mineralization that may have the reasonable expectation of economic extraction; principal source is Singer, D.A., et al., 2008, Porphyry Copper Deposits of the World: USGS Open File Report 2008-1155</t>
  </si>
  <si>
    <t>Cu, %-</t>
  </si>
  <si>
    <t>grade of copper in percent; principal source as above</t>
  </si>
  <si>
    <t>Au, ppm-</t>
  </si>
  <si>
    <t>grade of gold in ppm (or g/t); principal source as above</t>
  </si>
  <si>
    <t>CuEq, %-</t>
  </si>
  <si>
    <t>equivalent coppr grade in percent adding gold grade; prices of $2.00/lb copper, $1,100/oz gold, $14.00/oz Ag, $1.00/lb Pb, $1.00/lb Zn, $4.00/lb Ni, $6.00/lb Mo used</t>
  </si>
  <si>
    <t>1st prod-</t>
  </si>
  <si>
    <t>year that mine started operations and production; based on production series from USGS Mineral Commodity Summaries, American Metal Statistics, and Annual Reports</t>
  </si>
  <si>
    <t>Est. throughput-</t>
  </si>
  <si>
    <t>calculated by dividing copper production by estimated copper grade from start to year of event using aforementioned sources</t>
  </si>
  <si>
    <t>Deleterious Minerals-</t>
  </si>
  <si>
    <t>Gangue minerals known to potentially cause environmental issues:</t>
  </si>
  <si>
    <t>Pyrite-</t>
  </si>
  <si>
    <t>Iron sulfide that upon the addition of water and oxygen, leaches to form sulfuric acid and iron in solution; other sulfide minerals, e.g., chalcopyrite, bornite, will also leach</t>
  </si>
  <si>
    <t>En</t>
  </si>
  <si>
    <t>Enargite-</t>
  </si>
  <si>
    <t>Copper-arsenic sulfide that upon oxidation or leaching will release arsenic and copper into the ecosystem</t>
  </si>
  <si>
    <t>Stibnite-</t>
  </si>
  <si>
    <t>Antimony sulfide</t>
  </si>
  <si>
    <t>Ga</t>
  </si>
  <si>
    <t>Galena-</t>
  </si>
  <si>
    <t>Lead sulfide</t>
  </si>
  <si>
    <t>Bi</t>
  </si>
  <si>
    <t>Bismuthinite-</t>
  </si>
  <si>
    <t>Bismuth sulfide</t>
  </si>
  <si>
    <t>Asp-</t>
  </si>
  <si>
    <t>Arsenopyrite-</t>
  </si>
  <si>
    <t>Arsenic-iron sulfide</t>
  </si>
  <si>
    <t>Co-</t>
  </si>
  <si>
    <t>Cobalt</t>
  </si>
  <si>
    <t>U-</t>
  </si>
  <si>
    <t>Uranium</t>
  </si>
  <si>
    <t>PY -</t>
  </si>
  <si>
    <t>indicates very high volume of pyrite in ore</t>
  </si>
  <si>
    <t>Key references:</t>
  </si>
  <si>
    <t>MRDS inventory (USGS) of mines</t>
  </si>
  <si>
    <t>USGS Mineral Commodities Summaries, American Metals Bulletin, Annual Reports (for production esitmates)</t>
  </si>
  <si>
    <t>USGS compilation of Porphyry Copper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</si>
</sst>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164" formatCode="[$-409]d/mmm/yy;@"/>
    <numFmt numFmtId="165" formatCode="#,###"/>
    <numFmt numFmtId="166" formatCode="[$-409]mmm/yy;@"/>
    <numFmt numFmtId="167" formatCode="0.000"/>
    <numFmt numFmtId="168" formatCode="0.0"/>
  </numFmts>
  <fonts count="47"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1"/>
      <color rgb="FF0000FF"/>
      <name val="Calibri"/>
      <family val="2"/>
      <scheme val="minor"/>
    </font>
    <font>
      <sz val="11"/>
      <name val="Calibri"/>
      <family val="2"/>
      <scheme val="minor"/>
    </font>
    <font>
      <u/>
      <sz val="10"/>
      <color theme="10"/>
      <name val="Arial"/>
      <family val="2"/>
    </font>
    <font>
      <b/>
      <u/>
      <sz val="10"/>
      <color rgb="FF0000FF"/>
      <name val="Arial"/>
      <family val="2"/>
    </font>
    <font>
      <sz val="10"/>
      <name val="Arial"/>
      <family val="2"/>
    </font>
    <font>
      <sz val="9"/>
      <name val="Calibri"/>
      <family val="2"/>
      <scheme val="minor"/>
    </font>
    <font>
      <b/>
      <u/>
      <sz val="12"/>
      <name val="Calibri"/>
      <family val="2"/>
      <scheme val="minor"/>
    </font>
    <font>
      <b/>
      <sz val="11"/>
      <name val="Calibri"/>
      <family val="2"/>
      <scheme val="minor"/>
    </font>
    <font>
      <b/>
      <sz val="11"/>
      <name val="Arial"/>
      <family val="2"/>
    </font>
    <font>
      <b/>
      <sz val="12"/>
      <name val="Calibri"/>
      <family val="2"/>
      <scheme val="minor"/>
    </font>
    <font>
      <sz val="12"/>
      <name val="Calibri"/>
      <family val="2"/>
      <scheme val="minor"/>
    </font>
    <font>
      <b/>
      <sz val="10"/>
      <name val="Calibri"/>
      <family val="2"/>
      <scheme val="minor"/>
    </font>
    <font>
      <b/>
      <sz val="11"/>
      <color rgb="FF0000FF"/>
      <name val="Calibri"/>
      <family val="2"/>
      <scheme val="minor"/>
    </font>
    <font>
      <b/>
      <sz val="9"/>
      <color rgb="FFFF0000"/>
      <name val="Calibri"/>
      <family val="2"/>
      <scheme val="minor"/>
    </font>
    <font>
      <sz val="10"/>
      <name val="Calibri"/>
      <family val="2"/>
      <scheme val="minor"/>
    </font>
    <font>
      <sz val="7"/>
      <name val="Calibri"/>
      <family val="2"/>
      <scheme val="minor"/>
    </font>
    <font>
      <sz val="8"/>
      <name val="Calibri"/>
      <family val="2"/>
      <scheme val="minor"/>
    </font>
    <font>
      <sz val="8.5"/>
      <name val="Calibri"/>
      <family val="2"/>
      <scheme val="minor"/>
    </font>
    <font>
      <sz val="11"/>
      <color rgb="FF0000FF"/>
      <name val="Arial"/>
      <family val="2"/>
    </font>
    <font>
      <sz val="11"/>
      <name val="Arial"/>
      <family val="2"/>
    </font>
    <font>
      <sz val="9"/>
      <name val="Arial"/>
      <family val="2"/>
    </font>
    <font>
      <sz val="11"/>
      <color rgb="FFFF0000"/>
      <name val="Calibri"/>
      <family val="2"/>
      <scheme val="minor"/>
    </font>
    <font>
      <sz val="12"/>
      <color rgb="FF0000FF"/>
      <name val="Calibri"/>
      <family val="2"/>
      <scheme val="minor"/>
    </font>
    <font>
      <b/>
      <u/>
      <sz val="13"/>
      <name val="Calibri"/>
      <family val="2"/>
      <scheme val="minor"/>
    </font>
    <font>
      <b/>
      <u/>
      <sz val="14"/>
      <name val="Calibri"/>
      <family val="2"/>
      <scheme val="minor"/>
    </font>
    <font>
      <sz val="10"/>
      <color rgb="FF0000FF"/>
      <name val="Calibri"/>
      <family val="2"/>
      <scheme val="minor"/>
    </font>
    <font>
      <sz val="9"/>
      <color rgb="FF0000FF"/>
      <name val="Calibri"/>
      <family val="2"/>
      <scheme val="minor"/>
    </font>
    <font>
      <sz val="9"/>
      <color theme="1"/>
      <name val="Calibri"/>
      <family val="2"/>
      <scheme val="minor"/>
    </font>
    <font>
      <b/>
      <sz val="11"/>
      <name val="Calibri"/>
      <family val="2"/>
    </font>
    <font>
      <sz val="12"/>
      <color theme="3"/>
      <name val="Calibri"/>
      <family val="2"/>
      <scheme val="minor"/>
    </font>
    <font>
      <b/>
      <u/>
      <sz val="12"/>
      <color theme="10"/>
      <name val="Arial"/>
      <family val="2"/>
    </font>
    <font>
      <b/>
      <sz val="9"/>
      <color rgb="FF0000FF"/>
      <name val="Calibri"/>
      <family val="2"/>
    </font>
    <font>
      <b/>
      <sz val="10"/>
      <color rgb="FF000000"/>
      <name val="Calibri"/>
      <family val="2"/>
      <scheme val="minor"/>
    </font>
    <font>
      <sz val="10"/>
      <color theme="1"/>
      <name val="Calibri"/>
      <family val="2"/>
      <scheme val="minor"/>
    </font>
    <font>
      <sz val="10"/>
      <color rgb="FF0000FF"/>
      <name val="Arial"/>
      <family val="2"/>
    </font>
    <font>
      <sz val="10"/>
      <color rgb="FF002060"/>
      <name val="Calibri"/>
      <family val="2"/>
      <scheme val="minor"/>
    </font>
    <font>
      <sz val="12"/>
      <color rgb="FF002060"/>
      <name val="Times New Roman"/>
      <family val="1"/>
    </font>
    <font>
      <sz val="10"/>
      <color rgb="FF000000"/>
      <name val="Calibri"/>
      <family val="2"/>
      <scheme val="minor"/>
    </font>
    <font>
      <sz val="10"/>
      <color rgb="FF000000"/>
      <name val="Arial"/>
      <family val="2"/>
    </font>
    <font>
      <b/>
      <sz val="11"/>
      <color theme="1"/>
      <name val="Calibri"/>
      <family val="2"/>
      <scheme val="minor"/>
    </font>
    <font>
      <i/>
      <sz val="11"/>
      <name val="Calibri"/>
      <family val="2"/>
      <scheme val="minor"/>
    </font>
    <font>
      <i/>
      <sz val="11"/>
      <color rgb="FF0000FF"/>
      <name val="Calibri"/>
      <family val="2"/>
      <scheme val="minor"/>
    </font>
    <font>
      <sz val="9"/>
      <color theme="1"/>
      <name val="Arial"/>
      <family val="2"/>
    </font>
  </fonts>
  <fills count="2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14999847407452621"/>
        <bgColor rgb="FF0000FF"/>
      </patternFill>
    </fill>
    <fill>
      <patternFill patternType="solid">
        <fgColor rgb="FFD9D9D9"/>
        <bgColor rgb="FF0000FF"/>
      </patternFill>
    </fill>
    <fill>
      <patternFill patternType="solid">
        <fgColor rgb="FFFFEFBD"/>
        <bgColor rgb="FF0000FF"/>
      </patternFill>
    </fill>
    <fill>
      <patternFill patternType="solid">
        <fgColor theme="2"/>
        <bgColor indexed="64"/>
      </patternFill>
    </fill>
    <fill>
      <patternFill patternType="solid">
        <fgColor rgb="FFDDEBF7"/>
        <bgColor indexed="64"/>
      </patternFill>
    </fill>
    <fill>
      <patternFill patternType="solid">
        <fgColor theme="4" tint="0.79998168889431442"/>
        <bgColor indexed="64"/>
      </patternFill>
    </fill>
    <fill>
      <patternFill patternType="solid">
        <fgColor rgb="FFFFEFBD"/>
        <bgColor indexed="64"/>
      </patternFill>
    </fill>
    <fill>
      <patternFill patternType="solid">
        <fgColor theme="7"/>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rgb="FFB9FFFF"/>
        <bgColor indexed="64"/>
      </patternFill>
    </fill>
    <fill>
      <patternFill patternType="solid">
        <fgColor theme="7" tint="0.79998168889431442"/>
        <bgColor indexed="64"/>
      </patternFill>
    </fill>
    <fill>
      <patternFill patternType="solid">
        <fgColor theme="7" tint="0.79998168889431442"/>
        <bgColor rgb="FFFFFFFF"/>
      </patternFill>
    </fill>
    <fill>
      <patternFill patternType="solid">
        <fgColor rgb="FFFFFF00"/>
        <bgColor indexed="64"/>
      </patternFill>
    </fill>
    <fill>
      <patternFill patternType="solid">
        <fgColor rgb="FFDCE6F1"/>
        <bgColor indexed="64"/>
      </patternFill>
    </fill>
    <fill>
      <patternFill patternType="solid">
        <fgColor theme="8" tint="0.79998168889431442"/>
        <bgColor indexed="64"/>
      </patternFill>
    </fill>
    <fill>
      <patternFill patternType="solid">
        <fgColor rgb="FF92D050"/>
        <bgColor rgb="FFFF0000"/>
      </patternFill>
    </fill>
    <fill>
      <patternFill patternType="solid">
        <fgColor rgb="FF92D050"/>
        <bgColor indexed="64"/>
      </patternFill>
    </fill>
    <fill>
      <patternFill patternType="solid">
        <fgColor theme="2"/>
        <bgColor rgb="FF0000FF"/>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s>
  <cellStyleXfs count="5">
    <xf numFmtId="0" fontId="0" fillId="0" borderId="0"/>
    <xf numFmtId="0" fontId="3" fillId="0" borderId="0"/>
    <xf numFmtId="0" fontId="6" fillId="0" borderId="0" applyNumberFormat="0" applyFill="0" applyBorder="0" applyAlignment="0" applyProtection="0">
      <alignment vertical="top"/>
      <protection locked="0"/>
    </xf>
    <xf numFmtId="0" fontId="8" fillId="0" borderId="0"/>
    <xf numFmtId="41" fontId="3" fillId="0" borderId="0" applyFont="0" applyFill="0" applyBorder="0" applyAlignment="0" applyProtection="0"/>
  </cellStyleXfs>
  <cellXfs count="361">
    <xf numFmtId="0" fontId="0" fillId="0" borderId="0" xfId="0"/>
    <xf numFmtId="0" fontId="4" fillId="2" borderId="1" xfId="1" applyFont="1" applyFill="1" applyBorder="1" applyAlignment="1">
      <alignment horizontal="center" vertical="center"/>
    </xf>
    <xf numFmtId="0" fontId="5" fillId="2" borderId="1" xfId="1" applyFont="1" applyFill="1" applyBorder="1" applyAlignment="1">
      <alignment vertical="center" wrapText="1"/>
    </xf>
    <xf numFmtId="0" fontId="5" fillId="2" borderId="1" xfId="1" applyFont="1" applyFill="1" applyBorder="1" applyAlignment="1">
      <alignment horizontal="center" vertical="center" wrapText="1"/>
    </xf>
    <xf numFmtId="0" fontId="3" fillId="2" borderId="1" xfId="1" applyFill="1" applyBorder="1" applyAlignment="1">
      <alignment horizontal="center" vertical="center"/>
    </xf>
    <xf numFmtId="0" fontId="3" fillId="2" borderId="1" xfId="1" applyFill="1" applyBorder="1" applyAlignment="1">
      <alignment horizontal="right" vertical="center"/>
    </xf>
    <xf numFmtId="0" fontId="3" fillId="2" borderId="2" xfId="1" applyFill="1" applyBorder="1" applyAlignment="1">
      <alignment horizontal="center" vertical="center"/>
    </xf>
    <xf numFmtId="0" fontId="7" fillId="2" borderId="3" xfId="2" applyFont="1" applyFill="1" applyBorder="1" applyAlignment="1" applyProtection="1">
      <alignment horizontal="center" vertical="center"/>
    </xf>
    <xf numFmtId="0" fontId="4" fillId="2" borderId="4" xfId="1" applyFont="1" applyFill="1" applyBorder="1" applyAlignment="1">
      <alignment horizontal="center" vertical="center"/>
    </xf>
    <xf numFmtId="0" fontId="3" fillId="2" borderId="1" xfId="1" applyFont="1" applyFill="1" applyBorder="1" applyAlignment="1">
      <alignment horizontal="center" vertical="center"/>
    </xf>
    <xf numFmtId="164" fontId="8"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8"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1" applyFont="1" applyFill="1" applyBorder="1" applyAlignment="1">
      <alignment vertical="center"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10" fillId="2" borderId="3" xfId="2" applyFont="1" applyFill="1" applyBorder="1" applyAlignment="1" applyProtection="1"/>
    <xf numFmtId="0" fontId="5" fillId="2" borderId="4" xfId="1" applyFont="1" applyFill="1" applyBorder="1"/>
    <xf numFmtId="0" fontId="5" fillId="2" borderId="5" xfId="1" applyFont="1" applyFill="1" applyBorder="1"/>
    <xf numFmtId="0" fontId="5" fillId="2" borderId="2" xfId="1" applyFont="1" applyFill="1" applyBorder="1"/>
    <xf numFmtId="0" fontId="11" fillId="2" borderId="3" xfId="1" applyFont="1" applyFill="1" applyBorder="1" applyAlignment="1">
      <alignment horizontal="center" vertical="center"/>
    </xf>
    <xf numFmtId="0" fontId="5" fillId="0" borderId="2" xfId="1" applyFont="1" applyFill="1" applyBorder="1"/>
    <xf numFmtId="0" fontId="12" fillId="3" borderId="1" xfId="2" applyFont="1" applyFill="1" applyBorder="1" applyAlignment="1" applyProtection="1">
      <alignment horizontal="center" textRotation="90" wrapText="1"/>
    </xf>
    <xf numFmtId="0" fontId="11" fillId="4" borderId="1" xfId="3" applyFont="1" applyFill="1" applyBorder="1" applyAlignment="1">
      <alignment horizontal="center" wrapText="1"/>
    </xf>
    <xf numFmtId="0" fontId="13" fillId="5" borderId="1" xfId="3" applyFont="1" applyFill="1" applyBorder="1" applyAlignment="1">
      <alignment horizontal="center" wrapText="1"/>
    </xf>
    <xf numFmtId="0" fontId="13" fillId="4" borderId="6" xfId="3" applyFont="1" applyFill="1" applyBorder="1" applyAlignment="1">
      <alignment horizontal="center" wrapText="1"/>
    </xf>
    <xf numFmtId="0" fontId="11" fillId="3" borderId="1" xfId="0" applyFont="1" applyFill="1" applyBorder="1" applyAlignment="1">
      <alignment horizontal="center" wrapText="1"/>
    </xf>
    <xf numFmtId="0" fontId="5" fillId="2" borderId="1" xfId="1" applyFont="1" applyFill="1" applyBorder="1" applyAlignment="1">
      <alignment horizontal="center"/>
    </xf>
    <xf numFmtId="0" fontId="13" fillId="3" borderId="6" xfId="1" applyFont="1" applyFill="1" applyBorder="1" applyAlignment="1">
      <alignment horizontal="center"/>
    </xf>
    <xf numFmtId="0" fontId="13" fillId="3" borderId="7" xfId="1" applyFont="1" applyFill="1" applyBorder="1" applyAlignment="1">
      <alignment horizontal="center"/>
    </xf>
    <xf numFmtId="0" fontId="13" fillId="3" borderId="8" xfId="1" applyFont="1" applyFill="1" applyBorder="1" applyAlignment="1">
      <alignment horizontal="center"/>
    </xf>
    <xf numFmtId="2" fontId="5" fillId="2" borderId="1" xfId="1" applyNumberFormat="1" applyFont="1" applyFill="1" applyBorder="1" applyAlignment="1">
      <alignment horizontal="center"/>
    </xf>
    <xf numFmtId="0" fontId="13" fillId="3" borderId="1" xfId="1" applyFont="1" applyFill="1" applyBorder="1" applyAlignment="1">
      <alignment horizontal="center"/>
    </xf>
    <xf numFmtId="0" fontId="12" fillId="3" borderId="9" xfId="2" applyFont="1" applyFill="1" applyBorder="1" applyAlignment="1" applyProtection="1">
      <alignment horizontal="center" textRotation="90" wrapText="1"/>
    </xf>
    <xf numFmtId="0" fontId="11" fillId="4" borderId="9" xfId="3" applyFont="1" applyFill="1" applyBorder="1" applyAlignment="1">
      <alignment horizontal="center" wrapText="1"/>
    </xf>
    <xf numFmtId="0" fontId="13" fillId="5" borderId="9" xfId="3" applyFont="1" applyFill="1" applyBorder="1" applyAlignment="1">
      <alignment horizontal="center" wrapText="1"/>
    </xf>
    <xf numFmtId="0" fontId="13" fillId="4" borderId="10" xfId="3" applyFont="1" applyFill="1" applyBorder="1" applyAlignment="1">
      <alignment horizontal="center" wrapText="1"/>
    </xf>
    <xf numFmtId="0" fontId="11" fillId="3" borderId="9" xfId="0" applyFont="1" applyFill="1" applyBorder="1" applyAlignment="1">
      <alignment horizontal="center" wrapText="1"/>
    </xf>
    <xf numFmtId="0" fontId="5" fillId="2" borderId="9" xfId="1" applyFont="1" applyFill="1" applyBorder="1" applyAlignment="1">
      <alignment horizontal="center"/>
    </xf>
    <xf numFmtId="0" fontId="13" fillId="3" borderId="10" xfId="1" applyFont="1" applyFill="1" applyBorder="1" applyAlignment="1">
      <alignment horizontal="center"/>
    </xf>
    <xf numFmtId="0" fontId="13" fillId="3" borderId="11" xfId="1" applyFont="1" applyFill="1" applyBorder="1" applyAlignment="1">
      <alignment horizontal="center"/>
    </xf>
    <xf numFmtId="0" fontId="13" fillId="3" borderId="12" xfId="1" applyFont="1" applyFill="1" applyBorder="1" applyAlignment="1">
      <alignment horizontal="center"/>
    </xf>
    <xf numFmtId="2" fontId="5" fillId="2" borderId="9" xfId="1" applyNumberFormat="1" applyFont="1" applyFill="1" applyBorder="1" applyAlignment="1">
      <alignment horizontal="center"/>
    </xf>
    <xf numFmtId="0" fontId="13" fillId="3" borderId="9" xfId="1" applyFont="1" applyFill="1" applyBorder="1" applyAlignment="1">
      <alignment horizontal="center"/>
    </xf>
    <xf numFmtId="0" fontId="14" fillId="3" borderId="2" xfId="1" applyFont="1" applyFill="1" applyBorder="1" applyAlignment="1">
      <alignment horizontal="center"/>
    </xf>
    <xf numFmtId="0" fontId="15" fillId="3" borderId="2" xfId="1" applyFont="1" applyFill="1" applyBorder="1" applyAlignment="1">
      <alignment horizontal="center" textRotation="90" wrapText="1"/>
    </xf>
    <xf numFmtId="164" fontId="16" fillId="4" borderId="2" xfId="3" applyNumberFormat="1" applyFont="1" applyFill="1" applyBorder="1" applyAlignment="1">
      <alignment horizontal="center" wrapText="1"/>
    </xf>
    <xf numFmtId="0" fontId="11" fillId="4" borderId="2" xfId="3" applyFont="1" applyFill="1" applyBorder="1" applyAlignment="1">
      <alignment horizontal="center" wrapText="1"/>
    </xf>
    <xf numFmtId="0" fontId="16" fillId="4" borderId="2" xfId="3" applyFont="1" applyFill="1" applyBorder="1" applyAlignment="1">
      <alignment horizontal="center" wrapText="1"/>
    </xf>
    <xf numFmtId="0" fontId="11" fillId="3" borderId="9" xfId="0" applyFont="1" applyFill="1" applyBorder="1" applyAlignment="1">
      <alignment horizontal="center" wrapText="1"/>
    </xf>
    <xf numFmtId="0" fontId="11" fillId="3" borderId="2" xfId="0" applyFont="1" applyFill="1" applyBorder="1" applyAlignment="1">
      <alignment horizontal="center" wrapText="1"/>
    </xf>
    <xf numFmtId="0" fontId="11" fillId="3" borderId="2" xfId="0" applyFont="1" applyFill="1" applyBorder="1" applyAlignment="1">
      <alignment horizontal="center"/>
    </xf>
    <xf numFmtId="0" fontId="11" fillId="3" borderId="2" xfId="1" applyFont="1" applyFill="1" applyBorder="1" applyAlignment="1">
      <alignment horizontal="center" wrapText="1"/>
    </xf>
    <xf numFmtId="0" fontId="17" fillId="3" borderId="2" xfId="1" applyFont="1" applyFill="1" applyBorder="1" applyAlignment="1">
      <alignment horizontal="left" wrapText="1"/>
    </xf>
    <xf numFmtId="0" fontId="11" fillId="6" borderId="3" xfId="3" applyFont="1" applyFill="1" applyBorder="1" applyAlignment="1">
      <alignment horizontal="center" vertical="center" wrapText="1"/>
    </xf>
    <xf numFmtId="0" fontId="11" fillId="6" borderId="4" xfId="3" applyFont="1" applyFill="1" applyBorder="1" applyAlignment="1">
      <alignment horizontal="center" vertical="center" wrapText="1"/>
    </xf>
    <xf numFmtId="0" fontId="11" fillId="6" borderId="4" xfId="3" applyFont="1" applyFill="1" applyBorder="1" applyAlignment="1">
      <alignment horizontal="center" vertical="center"/>
    </xf>
    <xf numFmtId="0" fontId="11" fillId="6" borderId="5" xfId="3" applyFont="1" applyFill="1" applyBorder="1" applyAlignment="1">
      <alignment horizontal="center" vertical="center" wrapText="1"/>
    </xf>
    <xf numFmtId="0" fontId="5" fillId="3" borderId="2" xfId="1" applyFont="1" applyFill="1" applyBorder="1" applyAlignment="1">
      <alignment horizontal="center"/>
    </xf>
    <xf numFmtId="1" fontId="14" fillId="7" borderId="2" xfId="1" applyNumberFormat="1" applyFont="1" applyFill="1" applyBorder="1" applyAlignment="1">
      <alignment horizontal="center"/>
    </xf>
    <xf numFmtId="0" fontId="14" fillId="7" borderId="2" xfId="1" applyFont="1" applyFill="1" applyBorder="1" applyAlignment="1">
      <alignment horizontal="center"/>
    </xf>
    <xf numFmtId="2" fontId="4" fillId="0" borderId="2" xfId="1" applyNumberFormat="1" applyFont="1" applyFill="1" applyBorder="1" applyAlignment="1">
      <alignment horizontal="center" vertical="center"/>
    </xf>
    <xf numFmtId="0" fontId="11" fillId="8" borderId="2" xfId="1" applyFont="1" applyFill="1" applyBorder="1" applyAlignment="1">
      <alignment vertical="center" wrapText="1"/>
    </xf>
    <xf numFmtId="0" fontId="5" fillId="9" borderId="2" xfId="1" applyFont="1" applyFill="1" applyBorder="1" applyAlignment="1">
      <alignment horizontal="center" vertical="center" wrapText="1"/>
    </xf>
    <xf numFmtId="0" fontId="5" fillId="9" borderId="2" xfId="1" applyFont="1" applyFill="1" applyBorder="1" applyAlignment="1">
      <alignment horizontal="center" vertical="center"/>
    </xf>
    <xf numFmtId="3" fontId="5" fillId="9" borderId="2" xfId="4" applyNumberFormat="1" applyFont="1" applyFill="1" applyBorder="1" applyAlignment="1">
      <alignment horizontal="right" vertical="center"/>
    </xf>
    <xf numFmtId="0" fontId="4" fillId="9" borderId="2" xfId="1" applyFont="1" applyFill="1" applyBorder="1" applyAlignment="1">
      <alignment horizontal="center" vertical="center"/>
    </xf>
    <xf numFmtId="164" fontId="18" fillId="9" borderId="2" xfId="0" applyNumberFormat="1" applyFont="1" applyFill="1" applyBorder="1" applyAlignment="1">
      <alignment horizontal="center" vertical="center" wrapText="1"/>
    </xf>
    <xf numFmtId="41" fontId="5" fillId="9" borderId="2" xfId="4" applyFont="1" applyFill="1" applyBorder="1" applyAlignment="1">
      <alignment horizontal="right" vertical="center"/>
    </xf>
    <xf numFmtId="0" fontId="5" fillId="9" borderId="2" xfId="0" applyFont="1" applyFill="1" applyBorder="1" applyAlignment="1">
      <alignment horizontal="center" vertical="center"/>
    </xf>
    <xf numFmtId="0" fontId="9" fillId="9" borderId="2" xfId="0" applyFont="1" applyFill="1" applyBorder="1" applyAlignment="1">
      <alignment horizontal="left" vertical="center" wrapText="1"/>
    </xf>
    <xf numFmtId="0" fontId="9" fillId="9" borderId="2" xfId="1" applyFont="1" applyFill="1" applyBorder="1" applyAlignment="1">
      <alignment vertical="center" wrapText="1"/>
    </xf>
    <xf numFmtId="0" fontId="5" fillId="10" borderId="2" xfId="1" applyFont="1" applyFill="1" applyBorder="1" applyAlignment="1">
      <alignment horizontal="center" vertical="center" wrapText="1"/>
    </xf>
    <xf numFmtId="0" fontId="5" fillId="10" borderId="2" xfId="3" applyFont="1" applyFill="1" applyBorder="1" applyAlignment="1">
      <alignment horizontal="center" vertical="center" wrapText="1"/>
    </xf>
    <xf numFmtId="0" fontId="5" fillId="10" borderId="2" xfId="1" applyFont="1" applyFill="1" applyBorder="1" applyAlignment="1">
      <alignment horizontal="center" vertical="center"/>
    </xf>
    <xf numFmtId="2" fontId="14" fillId="0" borderId="2" xfId="1" applyNumberFormat="1" applyFont="1" applyFill="1" applyBorder="1" applyAlignment="1">
      <alignment horizontal="center" vertical="center"/>
    </xf>
    <xf numFmtId="0" fontId="14" fillId="0" borderId="2" xfId="1" applyFont="1" applyFill="1" applyBorder="1" applyAlignment="1">
      <alignment horizontal="center" vertical="center"/>
    </xf>
    <xf numFmtId="0" fontId="5" fillId="8" borderId="2" xfId="1" applyFont="1" applyFill="1" applyBorder="1" applyAlignment="1">
      <alignment vertical="center" wrapText="1"/>
    </xf>
    <xf numFmtId="164" fontId="18" fillId="9" borderId="9" xfId="0" applyNumberFormat="1" applyFont="1" applyFill="1" applyBorder="1" applyAlignment="1">
      <alignment horizontal="center" vertical="center" wrapText="1"/>
    </xf>
    <xf numFmtId="0" fontId="5" fillId="11" borderId="2" xfId="1" applyFont="1" applyFill="1" applyBorder="1" applyAlignment="1">
      <alignment horizontal="center" vertical="center"/>
    </xf>
    <xf numFmtId="0" fontId="4" fillId="12" borderId="2" xfId="1" applyFont="1" applyFill="1" applyBorder="1" applyAlignment="1">
      <alignment horizontal="center" vertical="center"/>
    </xf>
    <xf numFmtId="0" fontId="8" fillId="9" borderId="2" xfId="2" applyFont="1" applyFill="1" applyBorder="1" applyAlignment="1" applyProtection="1">
      <alignment horizontal="left" vertical="center" wrapText="1"/>
    </xf>
    <xf numFmtId="0" fontId="4" fillId="13" borderId="2" xfId="1" applyFont="1" applyFill="1" applyBorder="1" applyAlignment="1">
      <alignment horizontal="center" vertical="center"/>
    </xf>
    <xf numFmtId="0" fontId="4" fillId="14" borderId="2" xfId="1" applyFont="1" applyFill="1" applyBorder="1" applyAlignment="1">
      <alignment horizontal="center" vertical="center"/>
    </xf>
    <xf numFmtId="0" fontId="19" fillId="9" borderId="2" xfId="0" applyFont="1" applyFill="1" applyBorder="1" applyAlignment="1">
      <alignment horizontal="left" vertical="center" wrapText="1"/>
    </xf>
    <xf numFmtId="0" fontId="20" fillId="9" borderId="2" xfId="0" applyFont="1" applyFill="1" applyBorder="1" applyAlignment="1">
      <alignment horizontal="left" vertical="center" wrapText="1"/>
    </xf>
    <xf numFmtId="0" fontId="5" fillId="9" borderId="2" xfId="1" applyFont="1" applyFill="1" applyBorder="1" applyAlignment="1">
      <alignment vertical="center" wrapText="1"/>
    </xf>
    <xf numFmtId="37" fontId="5" fillId="9" borderId="2" xfId="4" applyNumberFormat="1" applyFont="1" applyFill="1" applyBorder="1" applyAlignment="1">
      <alignment horizontal="right" vertical="center"/>
    </xf>
    <xf numFmtId="0" fontId="5" fillId="15" borderId="2" xfId="3" applyFont="1" applyFill="1" applyBorder="1" applyAlignment="1">
      <alignment horizontal="left" vertical="center" wrapText="1"/>
    </xf>
    <xf numFmtId="0" fontId="5" fillId="15" borderId="2" xfId="3" applyFont="1" applyFill="1" applyBorder="1" applyAlignment="1">
      <alignment horizontal="center" vertical="center"/>
    </xf>
    <xf numFmtId="3" fontId="5" fillId="15" borderId="2" xfId="3" applyNumberFormat="1" applyFont="1" applyFill="1" applyBorder="1" applyAlignment="1">
      <alignment horizontal="right" vertical="center"/>
    </xf>
    <xf numFmtId="0" fontId="4" fillId="15" borderId="2" xfId="3" applyFont="1" applyFill="1" applyBorder="1" applyAlignment="1">
      <alignment horizontal="center" vertical="center"/>
    </xf>
    <xf numFmtId="164" fontId="18" fillId="15" borderId="9" xfId="0" applyNumberFormat="1" applyFont="1" applyFill="1" applyBorder="1" applyAlignment="1">
      <alignment horizontal="center" vertical="center" wrapText="1"/>
    </xf>
    <xf numFmtId="165" fontId="5" fillId="15" borderId="2" xfId="3" applyNumberFormat="1" applyFont="1" applyFill="1" applyBorder="1" applyAlignment="1">
      <alignment horizontal="right" vertical="center"/>
    </xf>
    <xf numFmtId="0" fontId="9" fillId="15" borderId="2" xfId="0" applyFont="1" applyFill="1" applyBorder="1" applyAlignment="1">
      <alignment horizontal="left" vertical="center" wrapText="1"/>
    </xf>
    <xf numFmtId="0" fontId="9" fillId="15" borderId="2" xfId="1" applyFont="1" applyFill="1" applyBorder="1" applyAlignment="1">
      <alignment horizontal="left" vertical="center" wrapText="1"/>
    </xf>
    <xf numFmtId="0" fontId="5" fillId="0" borderId="2" xfId="1" applyFont="1" applyFill="1" applyBorder="1" applyAlignment="1">
      <alignment horizontal="center"/>
    </xf>
    <xf numFmtId="0" fontId="4" fillId="0" borderId="2" xfId="1" applyFont="1" applyFill="1" applyBorder="1" applyAlignment="1">
      <alignment horizontal="center"/>
    </xf>
    <xf numFmtId="0" fontId="4" fillId="11" borderId="2" xfId="1" applyFont="1" applyFill="1" applyBorder="1" applyAlignment="1">
      <alignment horizontal="center" vertical="center"/>
    </xf>
    <xf numFmtId="0" fontId="5" fillId="16" borderId="2" xfId="3" applyFont="1" applyFill="1" applyBorder="1" applyAlignment="1">
      <alignment horizontal="center" vertical="center"/>
    </xf>
    <xf numFmtId="1" fontId="4" fillId="12" borderId="2" xfId="1" applyNumberFormat="1" applyFont="1" applyFill="1" applyBorder="1" applyAlignment="1">
      <alignment horizontal="center" vertical="center"/>
    </xf>
    <xf numFmtId="166" fontId="18" fillId="15" borderId="2" xfId="0" applyNumberFormat="1" applyFont="1" applyFill="1" applyBorder="1" applyAlignment="1">
      <alignment horizontal="center" vertical="center" wrapText="1"/>
    </xf>
    <xf numFmtId="41" fontId="5" fillId="15" borderId="2" xfId="3" applyNumberFormat="1" applyFont="1" applyFill="1" applyBorder="1" applyAlignment="1">
      <alignment horizontal="right" vertical="center"/>
    </xf>
    <xf numFmtId="1" fontId="5" fillId="15" borderId="2" xfId="3" applyNumberFormat="1" applyFont="1" applyFill="1" applyBorder="1" applyAlignment="1">
      <alignment horizontal="center" vertical="center"/>
    </xf>
    <xf numFmtId="167" fontId="4" fillId="0" borderId="2" xfId="1" applyNumberFormat="1" applyFont="1" applyFill="1" applyBorder="1" applyAlignment="1">
      <alignment horizontal="center"/>
    </xf>
    <xf numFmtId="0" fontId="5" fillId="0" borderId="2" xfId="1" applyFont="1" applyFill="1" applyBorder="1" applyAlignment="1">
      <alignment horizontal="center" vertical="center"/>
    </xf>
    <xf numFmtId="164" fontId="18" fillId="15" borderId="2" xfId="0" applyNumberFormat="1" applyFont="1" applyFill="1" applyBorder="1" applyAlignment="1">
      <alignment horizontal="center" vertical="center" wrapText="1"/>
    </xf>
    <xf numFmtId="0" fontId="3" fillId="15" borderId="2" xfId="3" applyFont="1" applyFill="1" applyBorder="1" applyAlignment="1">
      <alignment horizontal="center" vertical="center"/>
    </xf>
    <xf numFmtId="0" fontId="4" fillId="16" borderId="2" xfId="3" applyFont="1" applyFill="1" applyBorder="1" applyAlignment="1">
      <alignment horizontal="center" vertical="center"/>
    </xf>
    <xf numFmtId="165" fontId="5" fillId="16" borderId="2" xfId="3" applyNumberFormat="1" applyFont="1" applyFill="1" applyBorder="1" applyAlignment="1">
      <alignment horizontal="right" vertical="center"/>
    </xf>
    <xf numFmtId="0" fontId="9" fillId="15" borderId="2" xfId="3" applyFont="1" applyFill="1" applyBorder="1" applyAlignment="1">
      <alignment horizontal="left" vertical="center" wrapText="1"/>
    </xf>
    <xf numFmtId="0" fontId="16" fillId="13" borderId="2" xfId="1" applyFont="1" applyFill="1" applyBorder="1" applyAlignment="1">
      <alignment horizontal="center" vertical="center"/>
    </xf>
    <xf numFmtId="3" fontId="5" fillId="15" borderId="2" xfId="3" applyNumberFormat="1" applyFont="1" applyFill="1" applyBorder="1" applyAlignment="1">
      <alignment horizontal="right" vertical="center" wrapText="1"/>
    </xf>
    <xf numFmtId="165" fontId="5" fillId="16" borderId="2" xfId="3" applyNumberFormat="1" applyFont="1" applyFill="1" applyBorder="1" applyAlignment="1">
      <alignment horizontal="right" vertical="center" wrapText="1"/>
    </xf>
    <xf numFmtId="0" fontId="9" fillId="15" borderId="0" xfId="1" applyFont="1" applyFill="1" applyBorder="1" applyAlignment="1">
      <alignment horizontal="left" vertical="center" wrapText="1"/>
    </xf>
    <xf numFmtId="1" fontId="5" fillId="12" borderId="2" xfId="1" applyNumberFormat="1" applyFont="1" applyFill="1" applyBorder="1" applyAlignment="1">
      <alignment horizontal="center" vertical="center"/>
    </xf>
    <xf numFmtId="0" fontId="21" fillId="15" borderId="2" xfId="3" applyFont="1" applyFill="1" applyBorder="1" applyAlignment="1">
      <alignment horizontal="left" vertical="center" wrapText="1"/>
    </xf>
    <xf numFmtId="0" fontId="5" fillId="16" borderId="2" xfId="3" applyFont="1" applyFill="1" applyBorder="1" applyAlignment="1">
      <alignment horizontal="center" vertical="center" wrapText="1"/>
    </xf>
    <xf numFmtId="0" fontId="4" fillId="14" borderId="9" xfId="1" applyFont="1" applyFill="1" applyBorder="1" applyAlignment="1">
      <alignment horizontal="center" vertical="center"/>
    </xf>
    <xf numFmtId="0" fontId="5" fillId="15" borderId="2" xfId="3" applyFont="1" applyFill="1" applyBorder="1" applyAlignment="1">
      <alignment horizontal="center" vertical="center" wrapText="1"/>
    </xf>
    <xf numFmtId="0" fontId="9" fillId="15" borderId="2" xfId="1" applyFont="1" applyFill="1" applyBorder="1" applyAlignment="1">
      <alignment vertical="center" wrapText="1"/>
    </xf>
    <xf numFmtId="3" fontId="5" fillId="9" borderId="2" xfId="3" applyNumberFormat="1" applyFont="1" applyFill="1" applyBorder="1" applyAlignment="1">
      <alignment horizontal="right" vertical="center"/>
    </xf>
    <xf numFmtId="0" fontId="5" fillId="9" borderId="2" xfId="1" applyFont="1" applyFill="1" applyBorder="1" applyAlignment="1">
      <alignment horizontal="left" vertical="center" wrapText="1"/>
    </xf>
    <xf numFmtId="0" fontId="5" fillId="7" borderId="2" xfId="1" applyFont="1" applyFill="1" applyBorder="1"/>
    <xf numFmtId="166" fontId="18" fillId="9" borderId="9" xfId="0" applyNumberFormat="1" applyFont="1" applyFill="1" applyBorder="1" applyAlignment="1">
      <alignment horizontal="center" vertical="center" wrapText="1"/>
    </xf>
    <xf numFmtId="0" fontId="5" fillId="9" borderId="2" xfId="3" applyFont="1" applyFill="1" applyBorder="1" applyAlignment="1">
      <alignment horizontal="left" vertical="center" wrapText="1"/>
    </xf>
    <xf numFmtId="0" fontId="22" fillId="9" borderId="2" xfId="3" applyFont="1" applyFill="1" applyBorder="1" applyAlignment="1">
      <alignment horizontal="center" vertical="center"/>
    </xf>
    <xf numFmtId="0" fontId="23" fillId="9" borderId="2" xfId="3" applyFont="1" applyFill="1" applyBorder="1" applyAlignment="1">
      <alignment horizontal="center" vertical="center"/>
    </xf>
    <xf numFmtId="165" fontId="5" fillId="9" borderId="2" xfId="3" applyNumberFormat="1" applyFont="1" applyFill="1" applyBorder="1" applyAlignment="1">
      <alignment horizontal="right" vertical="center"/>
    </xf>
    <xf numFmtId="0" fontId="9" fillId="9" borderId="2" xfId="1" applyFont="1" applyFill="1" applyBorder="1" applyAlignment="1">
      <alignment horizontal="left" vertical="center" wrapText="1"/>
    </xf>
    <xf numFmtId="166" fontId="18" fillId="9" borderId="2" xfId="0" applyNumberFormat="1" applyFont="1" applyFill="1" applyBorder="1" applyAlignment="1">
      <alignment horizontal="center" vertical="center" wrapText="1"/>
    </xf>
    <xf numFmtId="0" fontId="9" fillId="9" borderId="2" xfId="1" applyNumberFormat="1" applyFont="1" applyFill="1" applyBorder="1" applyAlignment="1">
      <alignment vertical="center" wrapText="1"/>
    </xf>
    <xf numFmtId="0" fontId="24" fillId="9" borderId="2" xfId="3" applyFont="1" applyFill="1" applyBorder="1" applyAlignment="1">
      <alignment horizontal="left" vertical="center" wrapText="1"/>
    </xf>
    <xf numFmtId="41" fontId="5" fillId="9" borderId="2" xfId="4" applyFont="1" applyFill="1" applyBorder="1" applyAlignment="1">
      <alignment horizontal="right" vertical="center" wrapText="1"/>
    </xf>
    <xf numFmtId="0" fontId="18" fillId="9" borderId="2" xfId="1" applyFont="1" applyFill="1" applyBorder="1" applyAlignment="1">
      <alignment horizontal="center" vertical="center"/>
    </xf>
    <xf numFmtId="0" fontId="5" fillId="9" borderId="2" xfId="1" quotePrefix="1" applyFont="1" applyFill="1" applyBorder="1" applyAlignment="1">
      <alignment horizontal="center" vertical="center"/>
    </xf>
    <xf numFmtId="1" fontId="5" fillId="9" borderId="2" xfId="0" applyNumberFormat="1" applyFont="1" applyFill="1" applyBorder="1" applyAlignment="1">
      <alignment horizontal="center" vertical="center"/>
    </xf>
    <xf numFmtId="0" fontId="5" fillId="17" borderId="2" xfId="1" applyFont="1" applyFill="1" applyBorder="1"/>
    <xf numFmtId="15" fontId="18" fillId="9" borderId="2" xfId="1" applyNumberFormat="1" applyFont="1" applyFill="1" applyBorder="1" applyAlignment="1">
      <alignment horizontal="center" vertical="center"/>
    </xf>
    <xf numFmtId="0" fontId="5" fillId="15" borderId="2" xfId="1" applyFont="1" applyFill="1" applyBorder="1" applyAlignment="1">
      <alignment vertical="center" wrapText="1"/>
    </xf>
    <xf numFmtId="0" fontId="5" fillId="15" borderId="2" xfId="1" applyFont="1" applyFill="1" applyBorder="1" applyAlignment="1">
      <alignment horizontal="center" vertical="center" wrapText="1"/>
    </xf>
    <xf numFmtId="0" fontId="5" fillId="15" borderId="2" xfId="1" applyFont="1" applyFill="1" applyBorder="1" applyAlignment="1">
      <alignment horizontal="center" vertical="center"/>
    </xf>
    <xf numFmtId="0" fontId="4" fillId="15" borderId="2" xfId="1" applyFont="1" applyFill="1" applyBorder="1" applyAlignment="1">
      <alignment horizontal="center" vertical="center"/>
    </xf>
    <xf numFmtId="41" fontId="5" fillId="15" borderId="2" xfId="4" applyFont="1" applyFill="1" applyBorder="1" applyAlignment="1">
      <alignment horizontal="right" vertical="center"/>
    </xf>
    <xf numFmtId="0" fontId="5" fillId="15" borderId="2" xfId="0" applyFont="1" applyFill="1" applyBorder="1" applyAlignment="1">
      <alignment horizontal="center" vertical="center"/>
    </xf>
    <xf numFmtId="0" fontId="23" fillId="10" borderId="2" xfId="0" applyFont="1" applyFill="1" applyBorder="1" applyAlignment="1">
      <alignment horizontal="center" vertical="center" wrapText="1"/>
    </xf>
    <xf numFmtId="0" fontId="23" fillId="10" borderId="2" xfId="0" applyFont="1" applyFill="1" applyBorder="1" applyAlignment="1">
      <alignment horizontal="center" vertical="center"/>
    </xf>
    <xf numFmtId="0" fontId="23" fillId="0" borderId="2" xfId="0" applyFont="1" applyFill="1" applyBorder="1"/>
    <xf numFmtId="0" fontId="0" fillId="0" borderId="2" xfId="0" applyFill="1" applyBorder="1"/>
    <xf numFmtId="15" fontId="18" fillId="15" borderId="2" xfId="0" applyNumberFormat="1" applyFont="1" applyFill="1" applyBorder="1" applyAlignment="1">
      <alignment horizontal="center" vertical="center" wrapText="1"/>
    </xf>
    <xf numFmtId="0" fontId="18" fillId="15" borderId="2" xfId="0" applyNumberFormat="1" applyFont="1" applyFill="1" applyBorder="1" applyAlignment="1">
      <alignment horizontal="center" vertical="center" wrapText="1"/>
    </xf>
    <xf numFmtId="0" fontId="5" fillId="15" borderId="2" xfId="0" applyFont="1" applyFill="1" applyBorder="1" applyAlignment="1">
      <alignment horizontal="right" vertical="center"/>
    </xf>
    <xf numFmtId="168" fontId="5" fillId="15" borderId="2" xfId="0" applyNumberFormat="1" applyFont="1" applyFill="1" applyBorder="1" applyAlignment="1">
      <alignment horizontal="center" vertical="center"/>
    </xf>
    <xf numFmtId="0" fontId="20" fillId="15" borderId="2" xfId="0" applyFont="1" applyFill="1" applyBorder="1" applyAlignment="1">
      <alignment horizontal="left" vertical="center" wrapText="1"/>
    </xf>
    <xf numFmtId="0" fontId="23" fillId="16" borderId="2" xfId="3" applyFont="1" applyFill="1" applyBorder="1" applyAlignment="1">
      <alignment horizontal="center" vertical="center"/>
    </xf>
    <xf numFmtId="0" fontId="22" fillId="15" borderId="2" xfId="3" applyFont="1" applyFill="1" applyBorder="1" applyAlignment="1">
      <alignment horizontal="center" vertical="center"/>
    </xf>
    <xf numFmtId="0" fontId="23" fillId="15" borderId="2" xfId="3" applyFont="1" applyFill="1" applyBorder="1" applyAlignment="1">
      <alignment horizontal="center" vertical="center"/>
    </xf>
    <xf numFmtId="0" fontId="24" fillId="15" borderId="2" xfId="3" applyFont="1" applyFill="1" applyBorder="1" applyAlignment="1">
      <alignment horizontal="left" vertical="center" wrapText="1"/>
    </xf>
    <xf numFmtId="0" fontId="5" fillId="0" borderId="2" xfId="1" applyFont="1" applyFill="1" applyBorder="1" applyAlignment="1">
      <alignment horizontal="left" vertical="center"/>
    </xf>
    <xf numFmtId="0" fontId="18" fillId="15" borderId="2" xfId="1" applyFont="1" applyFill="1" applyBorder="1" applyAlignment="1">
      <alignment horizontal="center" vertical="center"/>
    </xf>
    <xf numFmtId="0" fontId="5" fillId="0" borderId="5" xfId="1" applyFont="1" applyFill="1" applyBorder="1"/>
    <xf numFmtId="15" fontId="18" fillId="15" borderId="2" xfId="1" applyNumberFormat="1" applyFont="1" applyFill="1" applyBorder="1" applyAlignment="1">
      <alignment horizontal="center" vertical="center"/>
    </xf>
    <xf numFmtId="0" fontId="5" fillId="0" borderId="0" xfId="1" applyFont="1" applyFill="1" applyBorder="1"/>
    <xf numFmtId="0" fontId="0" fillId="0" borderId="0" xfId="0" applyBorder="1"/>
    <xf numFmtId="0" fontId="3" fillId="0" borderId="0" xfId="1"/>
    <xf numFmtId="0" fontId="3" fillId="0" borderId="0" xfId="1" applyBorder="1"/>
    <xf numFmtId="0" fontId="0" fillId="0" borderId="0" xfId="0" applyFill="1" applyBorder="1"/>
    <xf numFmtId="0" fontId="25" fillId="15" borderId="2" xfId="1" applyFont="1" applyFill="1" applyBorder="1" applyAlignment="1">
      <alignment horizontal="center" vertical="center"/>
    </xf>
    <xf numFmtId="1" fontId="5" fillId="15" borderId="2" xfId="0" applyNumberFormat="1" applyFont="1" applyFill="1" applyBorder="1" applyAlignment="1">
      <alignment horizontal="center" vertical="center"/>
    </xf>
    <xf numFmtId="0" fontId="5" fillId="0" borderId="0" xfId="1" applyFont="1"/>
    <xf numFmtId="1" fontId="5" fillId="13" borderId="2" xfId="1" applyNumberFormat="1" applyFont="1" applyFill="1" applyBorder="1" applyAlignment="1">
      <alignment horizontal="center" vertical="center"/>
    </xf>
    <xf numFmtId="0" fontId="5" fillId="9" borderId="2" xfId="1" applyFont="1" applyFill="1" applyBorder="1" applyAlignment="1">
      <alignment horizontal="left" vertical="center"/>
    </xf>
    <xf numFmtId="0" fontId="5" fillId="9" borderId="2" xfId="3" applyFont="1" applyFill="1" applyBorder="1" applyAlignment="1">
      <alignment horizontal="center" vertical="center" wrapText="1"/>
    </xf>
    <xf numFmtId="0" fontId="5" fillId="9" borderId="2" xfId="1" applyFont="1" applyFill="1" applyBorder="1"/>
    <xf numFmtId="2" fontId="14" fillId="9" borderId="2" xfId="1" applyNumberFormat="1" applyFont="1" applyFill="1" applyBorder="1" applyAlignment="1">
      <alignment horizontal="center"/>
    </xf>
    <xf numFmtId="0" fontId="25" fillId="0" borderId="2" xfId="1" applyFont="1" applyFill="1" applyBorder="1" applyAlignment="1">
      <alignment vertical="center" wrapText="1"/>
    </xf>
    <xf numFmtId="1" fontId="5" fillId="11" borderId="2" xfId="1" applyNumberFormat="1" applyFont="1" applyFill="1" applyBorder="1" applyAlignment="1">
      <alignment horizontal="center" vertical="center"/>
    </xf>
    <xf numFmtId="166" fontId="18" fillId="18" borderId="2" xfId="0" applyNumberFormat="1" applyFont="1" applyFill="1" applyBorder="1" applyAlignment="1">
      <alignment horizontal="center" vertical="center" wrapText="1"/>
    </xf>
    <xf numFmtId="0" fontId="18" fillId="18" borderId="2" xfId="1" applyFont="1" applyFill="1" applyBorder="1" applyAlignment="1">
      <alignment horizontal="center" vertical="center"/>
    </xf>
    <xf numFmtId="0" fontId="18" fillId="0" borderId="2" xfId="1" applyFont="1" applyFill="1" applyBorder="1" applyAlignment="1">
      <alignment horizontal="center" vertical="center"/>
    </xf>
    <xf numFmtId="0" fontId="8" fillId="0" borderId="0" xfId="0" applyFont="1"/>
    <xf numFmtId="0" fontId="9" fillId="9" borderId="1" xfId="1" applyFont="1" applyFill="1" applyBorder="1" applyAlignment="1">
      <alignment vertical="center" wrapText="1"/>
    </xf>
    <xf numFmtId="0" fontId="3" fillId="0" borderId="2" xfId="1" applyFill="1" applyBorder="1"/>
    <xf numFmtId="0" fontId="5" fillId="7" borderId="0" xfId="1" applyFont="1" applyFill="1" applyBorder="1"/>
    <xf numFmtId="0" fontId="3" fillId="0" borderId="0" xfId="1" applyFill="1" applyBorder="1"/>
    <xf numFmtId="0" fontId="3" fillId="0" borderId="5" xfId="1" applyFill="1" applyBorder="1"/>
    <xf numFmtId="0" fontId="9" fillId="15" borderId="2" xfId="0" applyFont="1" applyFill="1" applyBorder="1" applyAlignment="1">
      <alignment horizontal="center" vertical="center" wrapText="1"/>
    </xf>
    <xf numFmtId="0" fontId="4" fillId="0" borderId="5" xfId="1" applyFont="1" applyFill="1" applyBorder="1" applyAlignment="1">
      <alignment horizontal="center"/>
    </xf>
    <xf numFmtId="0" fontId="4" fillId="0" borderId="2" xfId="1" applyFont="1" applyFill="1" applyBorder="1" applyAlignment="1">
      <alignment horizontal="center" vertical="center"/>
    </xf>
    <xf numFmtId="0" fontId="5" fillId="0" borderId="2" xfId="1" applyFont="1" applyBorder="1" applyAlignment="1">
      <alignment vertical="center" wrapText="1"/>
    </xf>
    <xf numFmtId="0" fontId="5" fillId="0" borderId="2" xfId="1" applyFont="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right" vertical="center"/>
    </xf>
    <xf numFmtId="0" fontId="4" fillId="0" borderId="2" xfId="1" applyFont="1" applyBorder="1" applyAlignment="1">
      <alignment horizontal="center" vertical="center"/>
    </xf>
    <xf numFmtId="0" fontId="3" fillId="0" borderId="2" xfId="1" applyFont="1" applyBorder="1" applyAlignment="1">
      <alignment horizontal="center" vertical="center"/>
    </xf>
    <xf numFmtId="0" fontId="8" fillId="0" borderId="2" xfId="0" applyFont="1" applyFill="1" applyBorder="1" applyAlignment="1">
      <alignment vertical="center"/>
    </xf>
    <xf numFmtId="0" fontId="0" fillId="0" borderId="2" xfId="0" applyBorder="1" applyAlignment="1">
      <alignment horizontal="center" vertical="center"/>
    </xf>
    <xf numFmtId="0" fontId="8" fillId="0" borderId="2" xfId="0" applyFont="1" applyBorder="1" applyAlignment="1">
      <alignment vertical="center" wrapText="1"/>
    </xf>
    <xf numFmtId="0" fontId="9" fillId="0" borderId="2" xfId="0" applyFont="1" applyFill="1" applyBorder="1" applyAlignment="1">
      <alignment horizontal="left" vertical="center" wrapText="1"/>
    </xf>
    <xf numFmtId="0" fontId="9" fillId="0" borderId="2" xfId="1" applyFont="1" applyBorder="1" applyAlignment="1">
      <alignment vertical="center" wrapText="1"/>
    </xf>
    <xf numFmtId="0" fontId="5" fillId="0" borderId="2" xfId="1" applyFont="1" applyFill="1" applyBorder="1" applyAlignment="1">
      <alignment horizontal="center" vertical="center" wrapText="1"/>
    </xf>
    <xf numFmtId="0" fontId="5" fillId="0" borderId="8" xfId="1" applyFont="1" applyFill="1" applyBorder="1"/>
    <xf numFmtId="2" fontId="5" fillId="0" borderId="1" xfId="1" applyNumberFormat="1" applyFont="1" applyFill="1" applyBorder="1"/>
    <xf numFmtId="2" fontId="14" fillId="3" borderId="1" xfId="1" applyNumberFormat="1" applyFont="1" applyFill="1" applyBorder="1" applyAlignment="1">
      <alignment horizontal="center"/>
    </xf>
    <xf numFmtId="2" fontId="5" fillId="0" borderId="2" xfId="1" applyNumberFormat="1" applyFont="1" applyFill="1" applyBorder="1"/>
    <xf numFmtId="0" fontId="3" fillId="0" borderId="0" xfId="1" applyFill="1"/>
    <xf numFmtId="0" fontId="16" fillId="0" borderId="2" xfId="1" applyFont="1" applyFill="1" applyBorder="1" applyAlignment="1">
      <alignment horizontal="center" vertical="center"/>
    </xf>
    <xf numFmtId="0" fontId="5" fillId="7" borderId="13" xfId="1" applyFont="1" applyFill="1" applyBorder="1"/>
    <xf numFmtId="0" fontId="5" fillId="7" borderId="14" xfId="1" applyFont="1" applyFill="1" applyBorder="1"/>
    <xf numFmtId="2" fontId="13" fillId="7" borderId="14" xfId="1" applyNumberFormat="1" applyFont="1" applyFill="1" applyBorder="1"/>
    <xf numFmtId="2" fontId="5" fillId="7" borderId="14" xfId="1" applyNumberFormat="1" applyFont="1" applyFill="1" applyBorder="1"/>
    <xf numFmtId="2" fontId="14" fillId="7" borderId="15" xfId="1" applyNumberFormat="1" applyFont="1" applyFill="1" applyBorder="1" applyAlignment="1">
      <alignment horizontal="center"/>
    </xf>
    <xf numFmtId="0" fontId="26" fillId="0" borderId="2" xfId="1" applyFont="1" applyFill="1" applyBorder="1" applyAlignment="1">
      <alignment horizontal="center" vertical="center"/>
    </xf>
    <xf numFmtId="0" fontId="11" fillId="0" borderId="5" xfId="1" applyFont="1" applyFill="1" applyBorder="1"/>
    <xf numFmtId="2" fontId="5" fillId="0" borderId="16" xfId="1" applyNumberFormat="1" applyFont="1" applyFill="1" applyBorder="1"/>
    <xf numFmtId="0" fontId="27" fillId="19" borderId="2" xfId="1" applyFont="1" applyFill="1" applyBorder="1" applyAlignment="1">
      <alignment vertical="center"/>
    </xf>
    <xf numFmtId="0" fontId="3" fillId="19" borderId="0" xfId="1" applyFill="1" applyAlignment="1">
      <alignment vertical="center" wrapText="1"/>
    </xf>
    <xf numFmtId="0" fontId="28" fillId="19" borderId="2" xfId="1" applyFont="1" applyFill="1" applyBorder="1" applyAlignment="1">
      <alignment vertical="center" wrapText="1"/>
    </xf>
    <xf numFmtId="0" fontId="9" fillId="19" borderId="2" xfId="0" applyFont="1" applyFill="1" applyBorder="1" applyAlignment="1">
      <alignment horizontal="left" vertical="center" wrapText="1"/>
    </xf>
    <xf numFmtId="0" fontId="11" fillId="0" borderId="17" xfId="1" applyFont="1" applyFill="1" applyBorder="1"/>
    <xf numFmtId="2" fontId="5" fillId="0" borderId="18" xfId="1" applyNumberFormat="1" applyFont="1" applyFill="1" applyBorder="1"/>
    <xf numFmtId="2" fontId="14" fillId="3" borderId="18" xfId="1" applyNumberFormat="1" applyFont="1" applyFill="1" applyBorder="1" applyAlignment="1">
      <alignment horizontal="right"/>
    </xf>
    <xf numFmtId="2" fontId="5" fillId="0" borderId="19" xfId="1" applyNumberFormat="1" applyFont="1" applyFill="1" applyBorder="1"/>
    <xf numFmtId="0" fontId="16" fillId="11" borderId="2" xfId="1" applyFont="1" applyFill="1" applyBorder="1" applyAlignment="1">
      <alignment horizontal="center" vertical="center"/>
    </xf>
    <xf numFmtId="0" fontId="11" fillId="19" borderId="2" xfId="1" applyFont="1" applyFill="1" applyBorder="1" applyAlignment="1">
      <alignment horizontal="left" vertical="center" wrapText="1"/>
    </xf>
    <xf numFmtId="0" fontId="29" fillId="0" borderId="2" xfId="1" applyFont="1" applyFill="1" applyBorder="1" applyAlignment="1">
      <alignment horizontal="left" vertical="center"/>
    </xf>
    <xf numFmtId="0" fontId="3" fillId="0" borderId="2" xfId="1" applyBorder="1" applyAlignment="1">
      <alignment vertical="center"/>
    </xf>
    <xf numFmtId="0" fontId="30" fillId="0" borderId="2" xfId="1" applyFont="1" applyFill="1" applyBorder="1" applyAlignment="1">
      <alignment vertical="center"/>
    </xf>
    <xf numFmtId="0" fontId="31" fillId="0" borderId="2" xfId="1" applyFont="1" applyFill="1" applyBorder="1" applyAlignment="1">
      <alignment vertical="center"/>
    </xf>
    <xf numFmtId="0" fontId="16" fillId="0" borderId="2" xfId="1" applyFont="1" applyBorder="1" applyAlignment="1">
      <alignment horizontal="center" vertical="center"/>
    </xf>
    <xf numFmtId="0" fontId="16" fillId="19" borderId="2" xfId="1" applyFont="1" applyFill="1" applyBorder="1" applyAlignment="1">
      <alignment horizontal="center" vertical="center" wrapText="1"/>
    </xf>
    <xf numFmtId="0" fontId="5" fillId="0" borderId="1" xfId="1" applyFont="1" applyFill="1" applyBorder="1"/>
    <xf numFmtId="0" fontId="16" fillId="12" borderId="2" xfId="1" applyFont="1" applyFill="1" applyBorder="1" applyAlignment="1">
      <alignment horizontal="center" vertical="center"/>
    </xf>
    <xf numFmtId="0" fontId="11" fillId="0" borderId="2" xfId="1" applyFont="1" applyFill="1" applyBorder="1" applyAlignment="1">
      <alignment horizontal="center" vertical="center" wrapText="1"/>
    </xf>
    <xf numFmtId="2" fontId="11" fillId="0" borderId="5" xfId="1" applyNumberFormat="1" applyFont="1" applyFill="1" applyBorder="1"/>
    <xf numFmtId="2" fontId="14" fillId="0" borderId="2" xfId="1" applyNumberFormat="1" applyFont="1" applyFill="1" applyBorder="1" applyAlignment="1">
      <alignment horizontal="right"/>
    </xf>
    <xf numFmtId="2" fontId="5" fillId="0" borderId="20" xfId="1" applyNumberFormat="1" applyFont="1" applyFill="1" applyBorder="1"/>
    <xf numFmtId="0" fontId="8" fillId="0" borderId="0" xfId="3" applyFont="1" applyFill="1"/>
    <xf numFmtId="0" fontId="6" fillId="14" borderId="2" xfId="2" applyFill="1" applyBorder="1" applyAlignment="1" applyProtection="1">
      <alignment horizontal="center" vertical="center"/>
    </xf>
    <xf numFmtId="0" fontId="33" fillId="0" borderId="2" xfId="1" applyFont="1" applyFill="1" applyBorder="1" applyAlignment="1">
      <alignment horizontal="center" vertical="center"/>
    </xf>
    <xf numFmtId="2" fontId="11" fillId="0" borderId="17" xfId="1" applyNumberFormat="1" applyFont="1" applyFill="1" applyBorder="1"/>
    <xf numFmtId="2" fontId="5" fillId="0" borderId="21" xfId="1" applyNumberFormat="1" applyFont="1" applyFill="1" applyBorder="1" applyAlignment="1">
      <alignment horizontal="right"/>
    </xf>
    <xf numFmtId="2" fontId="11" fillId="0" borderId="19" xfId="1" applyNumberFormat="1" applyFont="1" applyFill="1" applyBorder="1"/>
    <xf numFmtId="0" fontId="34" fillId="0" borderId="2" xfId="2" applyFont="1" applyBorder="1" applyAlignment="1" applyProtection="1">
      <alignment horizontal="left" vertical="center"/>
    </xf>
    <xf numFmtId="0" fontId="5" fillId="0" borderId="2" xfId="1" applyFont="1" applyFill="1" applyBorder="1" applyAlignment="1">
      <alignment horizontal="left" vertical="center" wrapText="1"/>
    </xf>
    <xf numFmtId="0" fontId="4" fillId="0" borderId="2" xfId="1" applyFont="1" applyFill="1" applyBorder="1" applyAlignment="1">
      <alignment vertical="center"/>
    </xf>
    <xf numFmtId="0" fontId="3" fillId="0" borderId="2" xfId="1" applyFont="1" applyFill="1" applyBorder="1" applyAlignment="1">
      <alignment vertical="center"/>
    </xf>
    <xf numFmtId="0" fontId="9" fillId="0" borderId="2" xfId="1" applyFont="1" applyFill="1" applyBorder="1" applyAlignment="1">
      <alignment horizontal="left" vertical="center" wrapText="1"/>
    </xf>
    <xf numFmtId="0" fontId="35" fillId="0" borderId="2" xfId="0" applyFont="1" applyBorder="1"/>
    <xf numFmtId="0" fontId="3" fillId="0" borderId="11" xfId="1" applyBorder="1"/>
    <xf numFmtId="0" fontId="30" fillId="0" borderId="2" xfId="1" applyFont="1" applyFill="1" applyBorder="1" applyAlignment="1">
      <alignment horizontal="left" vertical="center"/>
    </xf>
    <xf numFmtId="0" fontId="3" fillId="0" borderId="11" xfId="1" applyBorder="1" applyAlignment="1">
      <alignment wrapText="1"/>
    </xf>
    <xf numFmtId="0" fontId="3" fillId="0" borderId="11" xfId="1" applyFill="1" applyBorder="1"/>
    <xf numFmtId="0" fontId="35" fillId="0" borderId="0" xfId="0" applyFont="1" applyBorder="1"/>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30" fillId="0" borderId="0" xfId="1" applyFont="1" applyFill="1" applyBorder="1" applyAlignment="1">
      <alignment horizontal="left" vertical="center"/>
    </xf>
    <xf numFmtId="0" fontId="3" fillId="0" borderId="0" xfId="1" applyBorder="1" applyAlignment="1">
      <alignment vertical="center"/>
    </xf>
    <xf numFmtId="0" fontId="4" fillId="0" borderId="0" xfId="1" applyFont="1" applyFill="1" applyBorder="1" applyAlignment="1">
      <alignment vertical="center"/>
    </xf>
    <xf numFmtId="0" fontId="3" fillId="0" borderId="0" xfId="1" applyFont="1" applyFill="1" applyBorder="1" applyAlignment="1">
      <alignment vertical="center"/>
    </xf>
    <xf numFmtId="0" fontId="4" fillId="0" borderId="0" xfId="1" applyFont="1" applyBorder="1" applyAlignment="1">
      <alignment horizontal="center" vertical="center"/>
    </xf>
    <xf numFmtId="0" fontId="8" fillId="0" borderId="0" xfId="0" applyFont="1" applyFill="1" applyBorder="1" applyAlignment="1">
      <alignment vertical="center"/>
    </xf>
    <xf numFmtId="0" fontId="3" fillId="0" borderId="0" xfId="1" applyBorder="1" applyAlignment="1">
      <alignment horizontal="right" vertical="center"/>
    </xf>
    <xf numFmtId="0" fontId="3" fillId="0" borderId="0" xfId="1" applyBorder="1" applyAlignment="1">
      <alignment horizontal="center" vertical="center"/>
    </xf>
    <xf numFmtId="0" fontId="5" fillId="0" borderId="0" xfId="1" applyFont="1" applyBorder="1" applyAlignment="1">
      <alignment vertical="center" wrapText="1"/>
    </xf>
    <xf numFmtId="0" fontId="9" fillId="0" borderId="0" xfId="1" applyFont="1" applyFill="1" applyBorder="1" applyAlignment="1">
      <alignment horizontal="left" vertical="center" wrapText="1"/>
    </xf>
    <xf numFmtId="0" fontId="9" fillId="0" borderId="0" xfId="1" applyFont="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vertical="center"/>
    </xf>
    <xf numFmtId="0" fontId="11" fillId="0" borderId="0" xfId="1" applyFont="1" applyFill="1" applyBorder="1" applyAlignment="1">
      <alignment horizontal="center" vertical="center"/>
    </xf>
    <xf numFmtId="0" fontId="16" fillId="0" borderId="0" xfId="1" applyFont="1" applyFill="1" applyBorder="1" applyAlignment="1">
      <alignment horizontal="center" vertical="center"/>
    </xf>
    <xf numFmtId="0" fontId="5" fillId="0" borderId="0" xfId="1" applyFont="1" applyBorder="1" applyAlignment="1">
      <alignment vertical="center"/>
    </xf>
    <xf numFmtId="0" fontId="3" fillId="0" borderId="0" xfId="1" applyBorder="1" applyAlignment="1">
      <alignment wrapText="1"/>
    </xf>
    <xf numFmtId="0" fontId="8" fillId="0" borderId="0" xfId="3"/>
    <xf numFmtId="0" fontId="18" fillId="0" borderId="0" xfId="3" applyFont="1" applyAlignment="1">
      <alignment vertical="center" wrapText="1"/>
    </xf>
    <xf numFmtId="0" fontId="18" fillId="0" borderId="0" xfId="3" applyFont="1" applyAlignment="1">
      <alignment vertical="center"/>
    </xf>
    <xf numFmtId="0" fontId="8" fillId="20" borderId="0" xfId="3" applyFont="1" applyFill="1" applyBorder="1" applyAlignment="1">
      <alignment vertical="center"/>
    </xf>
    <xf numFmtId="0" fontId="28" fillId="21" borderId="0" xfId="1" applyFont="1" applyFill="1" applyBorder="1" applyAlignment="1">
      <alignment vertical="center"/>
    </xf>
    <xf numFmtId="0" fontId="6" fillId="20" borderId="0" xfId="2" applyFill="1" applyBorder="1" applyAlignment="1" applyProtection="1">
      <alignment vertical="center"/>
    </xf>
    <xf numFmtId="0" fontId="8" fillId="20" borderId="0" xfId="3" applyFont="1" applyFill="1" applyBorder="1" applyAlignment="1">
      <alignment vertical="center" wrapText="1"/>
    </xf>
    <xf numFmtId="0" fontId="8" fillId="0" borderId="0" xfId="3" applyAlignment="1">
      <alignment wrapText="1"/>
    </xf>
    <xf numFmtId="0" fontId="24" fillId="0" borderId="0" xfId="3" applyFont="1" applyAlignment="1">
      <alignment wrapText="1"/>
    </xf>
    <xf numFmtId="0" fontId="2" fillId="10" borderId="0" xfId="0" applyFont="1" applyFill="1" applyAlignment="1">
      <alignment wrapText="1"/>
    </xf>
    <xf numFmtId="0" fontId="0" fillId="10" borderId="0" xfId="0" applyFill="1"/>
    <xf numFmtId="0" fontId="23" fillId="10" borderId="0" xfId="3" applyFont="1" applyFill="1" applyAlignment="1">
      <alignment horizontal="center" vertical="center"/>
    </xf>
    <xf numFmtId="0" fontId="23" fillId="10" borderId="0" xfId="3" applyFont="1" applyFill="1"/>
    <xf numFmtId="0" fontId="8" fillId="10" borderId="0" xfId="3" applyFill="1"/>
    <xf numFmtId="0" fontId="15" fillId="22" borderId="0" xfId="3" applyFont="1" applyFill="1" applyBorder="1" applyAlignment="1"/>
    <xf numFmtId="0" fontId="15" fillId="22" borderId="0" xfId="3" applyFont="1" applyFill="1" applyBorder="1" applyAlignment="1">
      <alignment horizontal="center" wrapText="1"/>
    </xf>
    <xf numFmtId="0" fontId="15" fillId="22" borderId="0" xfId="3" applyFont="1" applyFill="1" applyBorder="1" applyAlignment="1">
      <alignment horizontal="left"/>
    </xf>
    <xf numFmtId="0" fontId="15" fillId="22" borderId="0" xfId="3" applyFont="1" applyFill="1" applyBorder="1" applyAlignment="1">
      <alignment wrapText="1"/>
    </xf>
    <xf numFmtId="0" fontId="8" fillId="0" borderId="0" xfId="3" applyAlignment="1">
      <alignment horizontal="left" vertical="center" wrapText="1"/>
    </xf>
    <xf numFmtId="0" fontId="2" fillId="10" borderId="0" xfId="0" applyFont="1" applyFill="1" applyAlignment="1">
      <alignment horizontal="left" wrapText="1"/>
    </xf>
    <xf numFmtId="0" fontId="8" fillId="0" borderId="0" xfId="3" applyFont="1" applyAlignment="1">
      <alignment horizontal="center" vertical="center" wrapText="1"/>
    </xf>
    <xf numFmtId="0" fontId="36" fillId="23" borderId="0" xfId="3" applyFont="1" applyFill="1" applyBorder="1" applyAlignment="1">
      <alignment horizontal="center" vertical="center"/>
    </xf>
    <xf numFmtId="0" fontId="18" fillId="23" borderId="0" xfId="3" applyFont="1" applyFill="1" applyBorder="1" applyAlignment="1">
      <alignment vertical="center"/>
    </xf>
    <xf numFmtId="0" fontId="15" fillId="23" borderId="0" xfId="3" applyFont="1" applyFill="1" applyBorder="1" applyAlignment="1">
      <alignment horizontal="center" vertical="center"/>
    </xf>
    <xf numFmtId="0" fontId="37" fillId="23" borderId="0" xfId="3" applyFont="1" applyFill="1" applyBorder="1" applyAlignment="1">
      <alignment vertical="center"/>
    </xf>
    <xf numFmtId="0" fontId="8" fillId="23" borderId="0" xfId="3" applyFill="1"/>
    <xf numFmtId="0" fontId="18" fillId="23" borderId="0" xfId="3" applyFont="1" applyFill="1" applyBorder="1" applyAlignment="1">
      <alignment horizontal="left" vertical="center"/>
    </xf>
    <xf numFmtId="0" fontId="3" fillId="23" borderId="0" xfId="1" applyFill="1" applyBorder="1" applyAlignment="1">
      <alignment horizontal="center" vertical="center"/>
    </xf>
    <xf numFmtId="0" fontId="38" fillId="23" borderId="0" xfId="3" applyFont="1" applyFill="1" applyBorder="1" applyAlignment="1">
      <alignment vertical="center" wrapText="1"/>
    </xf>
    <xf numFmtId="0" fontId="39" fillId="0" borderId="0" xfId="0" applyFont="1" applyAlignment="1">
      <alignment vertical="center"/>
    </xf>
    <xf numFmtId="0" fontId="0" fillId="0" borderId="0" xfId="0" applyAlignment="1">
      <alignment wrapText="1"/>
    </xf>
    <xf numFmtId="0" fontId="23" fillId="10" borderId="0" xfId="3" applyFont="1" applyFill="1" applyBorder="1" applyAlignment="1">
      <alignment horizontal="center" vertical="center"/>
    </xf>
    <xf numFmtId="0" fontId="23" fillId="10" borderId="0" xfId="3" applyFont="1" applyFill="1" applyBorder="1" applyAlignment="1">
      <alignment vertical="top"/>
    </xf>
    <xf numFmtId="0" fontId="8" fillId="10" borderId="0" xfId="3" applyFont="1" applyFill="1" applyBorder="1" applyAlignment="1">
      <alignment vertical="top"/>
    </xf>
    <xf numFmtId="0" fontId="18" fillId="23" borderId="0" xfId="3" applyFont="1" applyFill="1"/>
    <xf numFmtId="0" fontId="18" fillId="23" borderId="0" xfId="3" applyFont="1" applyFill="1" applyBorder="1" applyAlignment="1">
      <alignment horizontal="left" vertical="center" wrapText="1"/>
    </xf>
    <xf numFmtId="0" fontId="39" fillId="0" borderId="0" xfId="0" applyFont="1" applyAlignment="1">
      <alignment horizontal="left" vertical="center"/>
    </xf>
    <xf numFmtId="0" fontId="40" fillId="0" borderId="0" xfId="0" applyFont="1" applyAlignment="1">
      <alignment vertical="center" wrapText="1"/>
    </xf>
    <xf numFmtId="0" fontId="18" fillId="23" borderId="0" xfId="3" applyFont="1" applyFill="1" applyAlignment="1">
      <alignment vertical="center"/>
    </xf>
    <xf numFmtId="0" fontId="38" fillId="23" borderId="0" xfId="3" applyFont="1" applyFill="1" applyAlignment="1">
      <alignment vertical="center" wrapText="1"/>
    </xf>
    <xf numFmtId="0" fontId="9" fillId="0" borderId="0" xfId="1" applyFont="1" applyFill="1" applyBorder="1" applyAlignment="1">
      <alignment horizontal="center" vertical="center" wrapText="1"/>
    </xf>
    <xf numFmtId="0" fontId="41" fillId="20" borderId="0" xfId="3" applyFont="1" applyFill="1" applyBorder="1" applyAlignment="1">
      <alignment vertical="center"/>
    </xf>
    <xf numFmtId="0" fontId="37" fillId="20" borderId="0" xfId="3" applyFont="1" applyFill="1" applyBorder="1" applyAlignment="1">
      <alignment vertical="center"/>
    </xf>
    <xf numFmtId="0" fontId="42" fillId="20" borderId="0" xfId="3" applyFont="1" applyFill="1" applyBorder="1" applyAlignment="1">
      <alignment vertical="center"/>
    </xf>
    <xf numFmtId="0" fontId="42" fillId="20" borderId="0" xfId="3" applyFont="1" applyFill="1" applyBorder="1" applyAlignment="1">
      <alignment vertical="center" wrapText="1"/>
    </xf>
    <xf numFmtId="0" fontId="6" fillId="0" borderId="0" xfId="2" applyFill="1" applyBorder="1" applyAlignment="1" applyProtection="1">
      <alignment horizontal="center" vertical="center"/>
    </xf>
    <xf numFmtId="0" fontId="0" fillId="10" borderId="0" xfId="0" applyFill="1" applyAlignment="1">
      <alignment horizontal="left" wrapText="1"/>
    </xf>
    <xf numFmtId="0" fontId="5" fillId="10" borderId="0" xfId="1" applyFont="1" applyFill="1" applyBorder="1" applyAlignment="1">
      <alignment horizontal="center" vertical="center"/>
    </xf>
    <xf numFmtId="0" fontId="5" fillId="10" borderId="0" xfId="1" applyFont="1" applyFill="1" applyBorder="1"/>
    <xf numFmtId="0" fontId="3" fillId="10" borderId="0" xfId="1" applyFill="1" applyBorder="1"/>
    <xf numFmtId="0" fontId="43" fillId="0" borderId="0" xfId="1" applyFont="1" applyFill="1" applyBorder="1" applyAlignment="1">
      <alignment horizontal="center" vertical="center"/>
    </xf>
    <xf numFmtId="0" fontId="0" fillId="10" borderId="0" xfId="0" applyFill="1" applyAlignment="1">
      <alignment wrapText="1"/>
    </xf>
    <xf numFmtId="0" fontId="3" fillId="10" borderId="0" xfId="1" applyFill="1" applyBorder="1" applyAlignment="1">
      <alignment wrapText="1"/>
    </xf>
    <xf numFmtId="0" fontId="2" fillId="10" borderId="0" xfId="0" applyFont="1" applyFill="1" applyAlignment="1">
      <alignment horizontal="right"/>
    </xf>
    <xf numFmtId="0" fontId="2" fillId="10" borderId="0" xfId="0" applyFont="1" applyFill="1" applyAlignment="1">
      <alignment horizontal="left"/>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2" fillId="10" borderId="0" xfId="0" applyFont="1" applyFill="1" applyBorder="1" applyAlignment="1">
      <alignment horizontal="left" wrapText="1"/>
    </xf>
    <xf numFmtId="0" fontId="2" fillId="10" borderId="0" xfId="0" applyFont="1" applyFill="1" applyBorder="1" applyAlignment="1">
      <alignment horizontal="left"/>
    </xf>
    <xf numFmtId="0" fontId="0" fillId="10" borderId="0" xfId="0" applyFill="1" applyBorder="1"/>
    <xf numFmtId="0" fontId="37" fillId="0" borderId="0" xfId="0" applyFont="1" applyBorder="1" applyAlignment="1">
      <alignment vertical="center" wrapText="1"/>
    </xf>
    <xf numFmtId="0" fontId="23" fillId="10" borderId="0" xfId="0" applyFont="1" applyFill="1" applyBorder="1" applyAlignment="1">
      <alignment horizontal="center" vertical="center"/>
    </xf>
    <xf numFmtId="0" fontId="23" fillId="10" borderId="0" xfId="0" applyFont="1" applyFill="1" applyBorder="1"/>
    <xf numFmtId="0" fontId="37" fillId="0" borderId="0" xfId="0" applyFont="1" applyAlignment="1">
      <alignment vertical="center" wrapText="1"/>
    </xf>
    <xf numFmtId="0" fontId="23" fillId="10" borderId="0" xfId="0" applyFont="1" applyFill="1" applyAlignment="1">
      <alignment horizontal="center" vertical="center"/>
    </xf>
    <xf numFmtId="0" fontId="23" fillId="10" borderId="0" xfId="0" applyFont="1" applyFill="1"/>
    <xf numFmtId="0" fontId="0" fillId="10" borderId="0" xfId="0" applyFill="1" applyAlignment="1">
      <alignment horizontal="right" wrapText="1"/>
    </xf>
    <xf numFmtId="0" fontId="2" fillId="10" borderId="0" xfId="0" applyFont="1" applyFill="1"/>
    <xf numFmtId="0" fontId="23" fillId="0" borderId="0" xfId="0" applyFont="1" applyAlignment="1">
      <alignment horizontal="center" vertical="center" wrapText="1"/>
    </xf>
    <xf numFmtId="0" fontId="23" fillId="0" borderId="0" xfId="0" applyFont="1" applyFill="1" applyAlignment="1">
      <alignment horizontal="center" vertical="center"/>
    </xf>
    <xf numFmtId="0" fontId="23" fillId="0" borderId="0" xfId="0" applyFont="1" applyAlignment="1">
      <alignment horizontal="center" vertical="center"/>
    </xf>
    <xf numFmtId="0" fontId="23" fillId="0" borderId="0" xfId="0" applyFont="1"/>
    <xf numFmtId="0" fontId="44" fillId="0" borderId="0" xfId="1" applyFont="1" applyFill="1" applyBorder="1" applyAlignment="1">
      <alignment horizontal="center" vertical="center" wrapText="1"/>
    </xf>
    <xf numFmtId="0" fontId="45" fillId="0" borderId="0" xfId="1" applyFont="1" applyFill="1" applyBorder="1" applyAlignment="1">
      <alignment horizontal="right" vertical="center" wrapText="1"/>
    </xf>
    <xf numFmtId="0" fontId="45" fillId="0" borderId="0" xfId="1" applyFont="1" applyFill="1" applyBorder="1" applyAlignment="1">
      <alignment horizontal="right" vertical="center"/>
    </xf>
    <xf numFmtId="0" fontId="0" fillId="0" borderId="0" xfId="0" applyAlignment="1">
      <alignment vertical="center"/>
    </xf>
    <xf numFmtId="0" fontId="1" fillId="0" borderId="0" xfId="0" applyFont="1" applyAlignment="1">
      <alignment vertical="center"/>
    </xf>
    <xf numFmtId="0" fontId="8" fillId="0" borderId="22" xfId="0" applyFont="1" applyBorder="1" applyAlignment="1">
      <alignment horizontal="center" vertical="center" wrapText="1"/>
    </xf>
    <xf numFmtId="0" fontId="5" fillId="0" borderId="22" xfId="1" applyFont="1" applyBorder="1" applyAlignment="1">
      <alignment horizontal="center" vertical="center" wrapText="1"/>
    </xf>
    <xf numFmtId="0" fontId="3" fillId="0" borderId="0" xfId="0" applyFont="1" applyAlignment="1">
      <alignment vertical="center" wrapText="1"/>
    </xf>
    <xf numFmtId="0" fontId="38" fillId="0" borderId="0" xfId="0" applyFont="1" applyAlignment="1">
      <alignment vertical="center"/>
    </xf>
    <xf numFmtId="0" fontId="0" fillId="0" borderId="0" xfId="0" applyAlignment="1">
      <alignment vertical="center" wrapText="1"/>
    </xf>
    <xf numFmtId="0" fontId="46" fillId="0" borderId="0" xfId="0" applyFont="1" applyAlignment="1">
      <alignment vertical="center" wrapText="1"/>
    </xf>
    <xf numFmtId="0" fontId="5" fillId="0" borderId="2" xfId="1" applyFont="1" applyBorder="1" applyAlignment="1">
      <alignment horizontal="center" vertical="center" wrapText="1"/>
    </xf>
    <xf numFmtId="164" fontId="8" fillId="0" borderId="2" xfId="0" applyNumberFormat="1" applyFont="1" applyFill="1" applyBorder="1" applyAlignment="1">
      <alignment horizontal="center" vertical="center" wrapText="1"/>
    </xf>
    <xf numFmtId="0" fontId="5" fillId="0" borderId="0" xfId="1" applyFont="1" applyAlignment="1">
      <alignment horizontal="center" vertical="center"/>
    </xf>
  </cellXfs>
  <cellStyles count="5">
    <cellStyle name="Comma [0] 2" xfId="4"/>
    <cellStyle name="Hyperlink"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zcmc.am/" TargetMode="External"/></Relationships>
</file>

<file path=xl/drawings/drawing1.xml><?xml version="1.0" encoding="utf-8"?>
<xdr:wsDr xmlns:xdr="http://schemas.openxmlformats.org/drawingml/2006/spreadsheetDrawing" xmlns:a="http://schemas.openxmlformats.org/drawingml/2006/main">
  <xdr:twoCellAnchor>
    <xdr:from>
      <xdr:col>0</xdr:col>
      <xdr:colOff>4761</xdr:colOff>
      <xdr:row>394</xdr:row>
      <xdr:rowOff>28574</xdr:rowOff>
    </xdr:from>
    <xdr:to>
      <xdr:col>1</xdr:col>
      <xdr:colOff>4114800</xdr:colOff>
      <xdr:row>530</xdr:row>
      <xdr:rowOff>142875</xdr:rowOff>
    </xdr:to>
    <xdr:sp macro="" textlink="">
      <xdr:nvSpPr>
        <xdr:cNvPr id="2" name="TextBox 1"/>
        <xdr:cNvSpPr txBox="1"/>
      </xdr:nvSpPr>
      <xdr:spPr>
        <a:xfrm>
          <a:off x="4761" y="157191074"/>
          <a:ext cx="4475799" cy="27752041"/>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SOURCES: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AGU Blogosphere. American Geophysical Union, http://blogs.agu.org/landslideblog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Beavers 2013. An Overview of Phosphate Mining and Reclamation in Florida, Casey Beavers, University of Florida thesis, April 2013</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Blight &amp; Fourie 2004. A Review of Catastrophic Flow Failures of Deposits of Mine Waste and Municipal Refuse, Proceedings International Workshop, G.E. Blight &amp; A.B. Fourie, "Occurrence and Mechanisms of Flow-like Landslides in Natural Slopes and Earthfills," Sorrento, 19-36, Picarello (ed), Patron, Bologna, 2004</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CDA 2017. Advancing the State of Practice for Tailings Dam Breach Assessment Using Empirical Correlations, Andy Small, Michael James, Mohammad Al-Mamun, CDA 2017 Annual Conference, Kelowna, BC, Canada, October 16-18, 2017</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a:solidFill>
                <a:schemeClr val="dk1"/>
              </a:solidFill>
              <a:effectLst/>
              <a:latin typeface="+mn-lt"/>
              <a:ea typeface="+mn-ea"/>
              <a:cs typeface="+mn-cs"/>
            </a:rPr>
            <a:t>Decipher, A chronology of major tailings dam failures 2000 - 2020, 25Jan21</a:t>
          </a:r>
          <a:endParaRPr lang="en-US" sz="1100" b="0" i="0" baseline="0">
            <a:solidFill>
              <a:schemeClr val="dk1"/>
            </a:solidFill>
            <a:effectLst/>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Duque 2011. Reconstitution of the failure of the Fonte Santa mine tailings dam. Modelling of the dam breaching process. Marta AC Duque, New University of Lisbon, Master of Civil Engineering Structures and Geotechnics thesis, July 2011 https://run.unl.pt/handle/10362/6889</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EPA 1997.  Damage Cases and Environmental Releases from Mines and Mineral Processing Sites, USEPA Office of Solid Waste, 1997</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EPA 1998.  Costs of Remediation at Mine Sites, USEPA Office of Solid Waste, 1998</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Fernández-Naranjo 2017. Analysis of Tailings Dam Failure Based on Historical Documents: The Case Study of “La Luciana”, Spain, F.J. Fernández-Naranjo, V. Rodríguez, R. Rodríguez, M.E. Alberruche, J.C. Arranz, R. Sarro, R.M. Mateos, G. Herrera, L. Vadillo, JTC1 Workshop on Advances in Landslide Understanding, May 24 – 26, 2017, Barcelona , Spain</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Franca et al 2007. The failure of the Fonte Santa mine tailing dam (Northeast Portugal), Mário J. Franca, Luis Gézero &amp; Rui M.L. Ferreira, (Instituto Superior Técnico, Av. Rovisco Pais, 1049-001 Lisbon, Portugal), Sílvia Amaral (Laboratório Nacional de Engenharia Civil, Av. do Brasil, 101, 1700-066 Lisbon, Portugal), Hugo D.B. Montenegro (Instituto Superior Técnico, Av. Rovisco Pais, 1049-001 Lisbon, Portugal), 16Jul08, http://repositorio.lnec.pt:8080/bitstream/123456789/1002793/1/Franca_et_al._5thIAHR2007.pdf</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Garino et al 2016. Caracterización geotécnica de residuos mineros (Geotechnical characterization of mining waste), L. Garino, L. Oldecop y G. Rodari, Congresso Argentino de mechanica de suelos ingenieria e ingerieria geotecnica (Argentine congress of soil mechanics, engineering and geotechnical engineering), Santa Fe, Argentina, 2016</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Gill 2011. Accidentes Y Fallas En Presas De Relave, Arnaldo Carrillo Gil, Profesor Emérito, Universidad Nacional de Ingeniería, 2May11 [Accidents and Failures in Dams of Tailings, Arnaldo Carrillo Gil, Professor Emeritus, National University of Engineering] http://www.acingenieros.com/descargas/pdfs/Articulo_03_Parte_03.pdf </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ICOLD-UNEP 2001.  International Committee on Large Dams, Bulletin 121 “Tailings Dams Risks of Dangerous Occurrences Lessons Learned From Practical Experiences,” 2001.</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Ishihara 1984.  Post-Earthquake Failure of a Tailings Dam Due to Liquefaction of Pond Deposit, Kenji Ishihara, First International Conference on Case Histories in Geotechnical Engineering, 1984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K2fly 2021.  A chronology of major tailings dam failures 2000 - 2020. K2fly, January 25, 2021</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Larrauri &amp; Lall 2018. Tailings Dams Failures: Updated Statistical Model for Discharge Volume and Runout, Paulina Concha Larrauri, and Upmanu Lall, Environments 2018, 5, 28; doi:10.3390</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mn-ea"/>
              <a:cs typeface="+mn-cs"/>
            </a:rPr>
            <a:t>Larrauri 2020.  “World_TSF.csv”, Paulina Concha Larrauri, Columbia Water Center, http://water.columbia.edu/, pc2521@columbia.edu</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Macias et al, 2015.  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Martín-Crespo et al 2017. Geoenvironmental characterization of unstable abandoned mine tailings combining geophysical and geochemical methods (Cartagena-La Union district, Spain), Tomás Martín-Crespo, David Gómez-Ortiz, Silvia Martín-Velázquez, Pedro Martínez-Pagán, Cristina De Ignacio, Javier Lillo, Ángel Faz, Engineering Geology, Accepted 22Nov17</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McLemore et al 2014. Sampling and Monitoring for the Mine Life Cycle edited by McLemore, Virginia T., Smith, Kathleen S., Russell, Carol C. Russell, SME, 2014</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a:solidFill>
                <a:schemeClr val="dk1"/>
              </a:solidFill>
              <a:effectLst/>
              <a:latin typeface="+mn-lt"/>
              <a:ea typeface="+mn-ea"/>
              <a:cs typeface="+mn-cs"/>
            </a:rPr>
            <a:t>Oldecop &amp; Rodríguez 2007.  "Liquifaction of Mine Tailings: Environmental Risk", Luciano Oldecop and Roberto Rodríguez, Conference Paper, DOI: 10.13140/RG.2.1.1795.2409,</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July 2007</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Pacheco 2018. Roberto Lorenzo Rodríguez Pacheco, Geological Survey of Spain, Madrid, personal communication, Nov18.</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Piplinks 2015. “Chronology of Tailings Dam Failures In The Philippines (1982-2007),” accessed January 2015 at http://www.piplinks.org</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Quelopana, 2019.  Released Volume Estimation for Dam Break Analysis, Hugo Quelopana, Tailings 2019, 6th International Seminar on Tailings Management</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Rana et al 2021.  "Catastrophic mass flows resulting from tailings impoundment failures", Nahyan M. Rana, Negar Ghahramani, Stephen G. Evans, Scott McDougall, Andy Small, W. Andy Take, Engineering Geology 292 (2021) 106262</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Repetto 2004. “Silence is Golden, Leaden and Copper Disclosure of Material Environmental Information in the Hardrock Mining Industry” Repetto, Robert, Yale School of Forestry &amp; Environmental Studies, July 2004 accessed November 2014 at http://environment.research.yale.edu/documents/downloads/o-u/repetto_report_execsum.pdf</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Rico et al 2007. “Floods From Tailings Dam Failures” Rico, M., Benito, G., Díez-Herrero, A, Geological Hazards Unit, Spanish Geological Survey (IGME), Madrid, Spain,  October 2, 2007, http://digital.csic.es/bitstream/10261/12706/3/MayteRico_10.pdf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RISKOPE. https://www.riskope.com/2019/10/08/tailings-dam-failure-and-risk-confusion/</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Rodríguez et al. 2011. Geological and geotechnical characteristics of the flotation muds of the Sierra Minera de Cartagena-La Unión (SE Spain). Bulletin Geological and Mining, 122 (2): 127-144, ISSN: 0366-0176</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Rudolph &amp; Coldewey 2008. Implications of Earthquakes on the Stability of Tailings Dams, Tobias Rudolph, Wilhelm G. Coldewey, Institute for Geology-Palaeontology, University of Münster, 14May08</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SAMARCO 2017. Biennial Report 2015-2016, SAMARCO, accessed 3Nov17, at: http//www.samarco.com/en/relatorios/  </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Tailings.info.  Tailings Related Accidents - Failures, Breaches and Mudflows, </a:t>
          </a:r>
          <a:r>
            <a:rPr kumimoji="0" lang="en-US" sz="1100" b="0" i="0" u="none" strike="noStrike" kern="0" cap="none" spc="0" normalizeH="0" baseline="0" noProof="0">
              <a:ln>
                <a:noFill/>
              </a:ln>
              <a:solidFill>
                <a:srgbClr val="0563C1"/>
              </a:solidFill>
              <a:effectLst/>
              <a:uLnTx/>
              <a:uFillTx/>
              <a:latin typeface="+mn-lt"/>
              <a:ea typeface="Times New Roman" panose="02020603050405020304" pitchFamily="18" charset="0"/>
              <a:cs typeface="Times New Roman" panose="02020603050405020304" pitchFamily="18" charset="0"/>
              <a:hlinkClick xmlns:r="http://schemas.openxmlformats.org/officeDocument/2006/relationships" r:id=""/>
            </a:rPr>
            <a:t>http://www.tailings.info/knowledge/accidents.htm</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UN DESA 2007. “Case Study of the Impact of Mining &amp; Dams on the Environment and Indigenous Peoples in Benguet, Cordillera, Philippines,” </a:t>
          </a:r>
          <a:r>
            <a:rPr kumimoji="0" lang="en-US" sz="1100" b="0" i="0" u="none" strike="noStrike" kern="0" cap="none" spc="0" normalizeH="0" baseline="0" noProof="0">
              <a:ln>
                <a:noFill/>
              </a:ln>
              <a:solidFill>
                <a:prstClr val="black"/>
              </a:solidFill>
              <a:effectLst/>
              <a:uLnTx/>
              <a:uFillTx/>
              <a:latin typeface="+mn-lt"/>
              <a:ea typeface="+mn-ea"/>
              <a:cs typeface="+mn-cs"/>
            </a:rPr>
            <a:t>United Nations, Department of Economic &amp; Social Affairs, International Expert Group Meeting on Indigenous Peoples And Protection of the Environment, </a:t>
          </a: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Aug 27-29, 2007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Vanden Berghe et al 2009. Importance of Shear Stress Anisotropy and bottom drainage on Tailings Dam Stability: a Case History, Jean-François Vanden Berghe, Jean-Christophe Ballard, Richard A. Jewell, Marc Pirson, Uwe Reh, Proceedings of the 17th International Conference on Soil Mechanics and Geotechnical Engineering, M. Hamza et al. (Eds.), 2009 IOS Press</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mn-ea"/>
              <a:cs typeface="+mn-cs"/>
            </a:rPr>
            <a:t>Villavicencio et al 2014. </a:t>
          </a: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"Failures of sand tailings dams in a highly seismic country," </a:t>
          </a:r>
          <a:r>
            <a:rPr kumimoji="0" lang="en-US" sz="1100" b="0" i="0" u="none" strike="noStrike" kern="0" cap="none" spc="0" normalizeH="0" baseline="0" noProof="0">
              <a:ln>
                <a:noFill/>
              </a:ln>
              <a:solidFill>
                <a:prstClr val="black"/>
              </a:solidFill>
              <a:effectLst/>
              <a:uLnTx/>
              <a:uFillTx/>
              <a:latin typeface="+mn-lt"/>
              <a:ea typeface="+mn-ea"/>
              <a:cs typeface="+mn-cs"/>
            </a:rPr>
            <a:t>Villavicencio, Gabriel, Raul Espinace, Juan Palma, Andy Fourie, and Pamela Valenzuela, </a:t>
          </a: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Can. Geotech. J. 51: 449–464 (2014)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Wei et al 2012. “Design Construction and Management of Tailings Storage Facilities For Surface Disposal In China: Case Studies of Failures” Wei, Zuoan, Yin, Guangszhi, Wang J.G, Ling, Wan, Guangzhi, Li, Waste Management An Research Vol 31 p 106-112 Sage Publications October 11,2012 http://wmr.sagepub.com/content/31/1/106.full.pdf+html</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WISE.  World Information Service on Energy Uranium Project (http://www.wise-uranium.org/mdaf.html) </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Wood 2012. Disasters and Minewater, Good Practice and Prevention, Harvey Wood, IWA Publishing, London, 2012, ISBN 9781780400068</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oneCellAnchor>
    <xdr:from>
      <xdr:col>8</xdr:col>
      <xdr:colOff>0</xdr:colOff>
      <xdr:row>491</xdr:row>
      <xdr:rowOff>0</xdr:rowOff>
    </xdr:from>
    <xdr:ext cx="184731" cy="264560"/>
    <xdr:sp macro="" textlink="">
      <xdr:nvSpPr>
        <xdr:cNvPr id="3" name="TextBox 2"/>
        <xdr:cNvSpPr txBox="1"/>
      </xdr:nvSpPr>
      <xdr:spPr>
        <a:xfrm>
          <a:off x="9296400" y="17658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491</xdr:row>
      <xdr:rowOff>0</xdr:rowOff>
    </xdr:from>
    <xdr:ext cx="184731" cy="264560"/>
    <xdr:sp macro="" textlink="">
      <xdr:nvSpPr>
        <xdr:cNvPr id="4" name="TextBox 3"/>
        <xdr:cNvSpPr txBox="1"/>
      </xdr:nvSpPr>
      <xdr:spPr>
        <a:xfrm>
          <a:off x="9296400" y="17658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1</xdr:col>
      <xdr:colOff>0</xdr:colOff>
      <xdr:row>66</xdr:row>
      <xdr:rowOff>0</xdr:rowOff>
    </xdr:from>
    <xdr:to>
      <xdr:col>1</xdr:col>
      <xdr:colOff>95250</xdr:colOff>
      <xdr:row>66</xdr:row>
      <xdr:rowOff>66675</xdr:rowOff>
    </xdr:to>
    <xdr:pic>
      <xdr:nvPicPr>
        <xdr:cNvPr id="5" name="Picture 1" descr="external lin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 y="36568380"/>
          <a:ext cx="95250" cy="66675"/>
        </a:xfrm>
        <a:prstGeom prst="rect">
          <a:avLst/>
        </a:prstGeom>
        <a:noFill/>
      </xdr:spPr>
    </xdr:pic>
    <xdr:clientData/>
  </xdr:twoCellAnchor>
  <xdr:oneCellAnchor>
    <xdr:from>
      <xdr:col>11</xdr:col>
      <xdr:colOff>11905</xdr:colOff>
      <xdr:row>463</xdr:row>
      <xdr:rowOff>0</xdr:rowOff>
    </xdr:from>
    <xdr:ext cx="184731" cy="264560"/>
    <xdr:sp macro="" textlink="">
      <xdr:nvSpPr>
        <xdr:cNvPr id="6" name="TextBox 5"/>
        <xdr:cNvSpPr txBox="1"/>
      </xdr:nvSpPr>
      <xdr:spPr>
        <a:xfrm>
          <a:off x="11022805"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463</xdr:row>
      <xdr:rowOff>0</xdr:rowOff>
    </xdr:from>
    <xdr:ext cx="184731" cy="264560"/>
    <xdr:sp macro="" textlink="">
      <xdr:nvSpPr>
        <xdr:cNvPr id="7" name="TextBox 6"/>
        <xdr:cNvSpPr txBox="1"/>
      </xdr:nvSpPr>
      <xdr:spPr>
        <a:xfrm>
          <a:off x="929640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463</xdr:row>
      <xdr:rowOff>0</xdr:rowOff>
    </xdr:from>
    <xdr:ext cx="184731" cy="264560"/>
    <xdr:sp macro="" textlink="">
      <xdr:nvSpPr>
        <xdr:cNvPr id="8" name="TextBox 7"/>
        <xdr:cNvSpPr txBox="1"/>
      </xdr:nvSpPr>
      <xdr:spPr>
        <a:xfrm>
          <a:off x="9296400" y="17110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11905</xdr:colOff>
      <xdr:row>513</xdr:row>
      <xdr:rowOff>0</xdr:rowOff>
    </xdr:from>
    <xdr:ext cx="184731" cy="264560"/>
    <xdr:sp macro="" textlink="">
      <xdr:nvSpPr>
        <xdr:cNvPr id="9" name="TextBox 8"/>
        <xdr:cNvSpPr txBox="1"/>
      </xdr:nvSpPr>
      <xdr:spPr>
        <a:xfrm>
          <a:off x="11022805" y="1810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513</xdr:row>
      <xdr:rowOff>0</xdr:rowOff>
    </xdr:from>
    <xdr:ext cx="184731" cy="264560"/>
    <xdr:sp macro="" textlink="">
      <xdr:nvSpPr>
        <xdr:cNvPr id="10" name="TextBox 9"/>
        <xdr:cNvSpPr txBox="1"/>
      </xdr:nvSpPr>
      <xdr:spPr>
        <a:xfrm>
          <a:off x="9296400" y="1810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513</xdr:row>
      <xdr:rowOff>0</xdr:rowOff>
    </xdr:from>
    <xdr:ext cx="184731" cy="264560"/>
    <xdr:sp macro="" textlink="">
      <xdr:nvSpPr>
        <xdr:cNvPr id="11" name="TextBox 10"/>
        <xdr:cNvSpPr txBox="1"/>
      </xdr:nvSpPr>
      <xdr:spPr>
        <a:xfrm>
          <a:off x="9296400" y="1810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11905</xdr:colOff>
      <xdr:row>527</xdr:row>
      <xdr:rowOff>0</xdr:rowOff>
    </xdr:from>
    <xdr:ext cx="184731" cy="264560"/>
    <xdr:sp macro="" textlink="">
      <xdr:nvSpPr>
        <xdr:cNvPr id="12" name="TextBox 11"/>
        <xdr:cNvSpPr txBox="1"/>
      </xdr:nvSpPr>
      <xdr:spPr>
        <a:xfrm>
          <a:off x="11022805" y="18395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527</xdr:row>
      <xdr:rowOff>0</xdr:rowOff>
    </xdr:from>
    <xdr:ext cx="184731" cy="264560"/>
    <xdr:sp macro="" textlink="">
      <xdr:nvSpPr>
        <xdr:cNvPr id="13" name="TextBox 12"/>
        <xdr:cNvSpPr txBox="1"/>
      </xdr:nvSpPr>
      <xdr:spPr>
        <a:xfrm>
          <a:off x="9296400" y="18395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527</xdr:row>
      <xdr:rowOff>0</xdr:rowOff>
    </xdr:from>
    <xdr:ext cx="184731" cy="264560"/>
    <xdr:sp macro="" textlink="">
      <xdr:nvSpPr>
        <xdr:cNvPr id="14" name="TextBox 13"/>
        <xdr:cNvSpPr txBox="1"/>
      </xdr:nvSpPr>
      <xdr:spPr>
        <a:xfrm>
          <a:off x="9296400" y="18395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513</xdr:row>
      <xdr:rowOff>0</xdr:rowOff>
    </xdr:from>
    <xdr:ext cx="184731" cy="264560"/>
    <xdr:sp macro="" textlink="">
      <xdr:nvSpPr>
        <xdr:cNvPr id="15" name="TextBox 14"/>
        <xdr:cNvSpPr txBox="1"/>
      </xdr:nvSpPr>
      <xdr:spPr>
        <a:xfrm>
          <a:off x="9296400" y="1810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513</xdr:row>
      <xdr:rowOff>0</xdr:rowOff>
    </xdr:from>
    <xdr:ext cx="184731" cy="264560"/>
    <xdr:sp macro="" textlink="">
      <xdr:nvSpPr>
        <xdr:cNvPr id="16" name="TextBox 15"/>
        <xdr:cNvSpPr txBox="1"/>
      </xdr:nvSpPr>
      <xdr:spPr>
        <a:xfrm>
          <a:off x="9296400" y="1810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 name="TextBox 16"/>
        <xdr:cNvSpPr txBox="1"/>
      </xdr:nvSpPr>
      <xdr:spPr>
        <a:xfrm>
          <a:off x="98298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644</xdr:row>
      <xdr:rowOff>0</xdr:rowOff>
    </xdr:from>
    <xdr:ext cx="184731" cy="264560"/>
    <xdr:sp macro="" textlink="">
      <xdr:nvSpPr>
        <xdr:cNvPr id="18" name="TextBox 17"/>
        <xdr:cNvSpPr txBox="1"/>
      </xdr:nvSpPr>
      <xdr:spPr>
        <a:xfrm>
          <a:off x="92964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 name="TextBox 18"/>
        <xdr:cNvSpPr txBox="1"/>
      </xdr:nvSpPr>
      <xdr:spPr>
        <a:xfrm>
          <a:off x="98298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644</xdr:row>
      <xdr:rowOff>0</xdr:rowOff>
    </xdr:from>
    <xdr:ext cx="184731" cy="264560"/>
    <xdr:sp macro="" textlink="">
      <xdr:nvSpPr>
        <xdr:cNvPr id="20" name="TextBox 19"/>
        <xdr:cNvSpPr txBox="1"/>
      </xdr:nvSpPr>
      <xdr:spPr>
        <a:xfrm>
          <a:off x="92964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 name="TextBox 20"/>
        <xdr:cNvSpPr txBox="1"/>
      </xdr:nvSpPr>
      <xdr:spPr>
        <a:xfrm>
          <a:off x="98298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644</xdr:row>
      <xdr:rowOff>0</xdr:rowOff>
    </xdr:from>
    <xdr:ext cx="184731" cy="264560"/>
    <xdr:sp macro="" textlink="">
      <xdr:nvSpPr>
        <xdr:cNvPr id="22" name="TextBox 21"/>
        <xdr:cNvSpPr txBox="1"/>
      </xdr:nvSpPr>
      <xdr:spPr>
        <a:xfrm>
          <a:off x="92964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 name="TextBox 22"/>
        <xdr:cNvSpPr txBox="1"/>
      </xdr:nvSpPr>
      <xdr:spPr>
        <a:xfrm>
          <a:off x="98298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644</xdr:row>
      <xdr:rowOff>0</xdr:rowOff>
    </xdr:from>
    <xdr:ext cx="184731" cy="264560"/>
    <xdr:sp macro="" textlink="">
      <xdr:nvSpPr>
        <xdr:cNvPr id="24" name="TextBox 23"/>
        <xdr:cNvSpPr txBox="1"/>
      </xdr:nvSpPr>
      <xdr:spPr>
        <a:xfrm>
          <a:off x="92964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 name="TextBox 24"/>
        <xdr:cNvSpPr txBox="1"/>
      </xdr:nvSpPr>
      <xdr:spPr>
        <a:xfrm>
          <a:off x="98298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644</xdr:row>
      <xdr:rowOff>0</xdr:rowOff>
    </xdr:from>
    <xdr:ext cx="184731" cy="264560"/>
    <xdr:sp macro="" textlink="">
      <xdr:nvSpPr>
        <xdr:cNvPr id="26" name="TextBox 25"/>
        <xdr:cNvSpPr txBox="1"/>
      </xdr:nvSpPr>
      <xdr:spPr>
        <a:xfrm>
          <a:off x="9296400" y="20670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 name="TextBox 26"/>
        <xdr:cNvSpPr txBox="1"/>
      </xdr:nvSpPr>
      <xdr:spPr>
        <a:xfrm>
          <a:off x="9829800" y="20689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 name="TextBox 27"/>
        <xdr:cNvSpPr txBox="1"/>
      </xdr:nvSpPr>
      <xdr:spPr>
        <a:xfrm>
          <a:off x="9829800" y="20689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 name="TextBox 28"/>
        <xdr:cNvSpPr txBox="1"/>
      </xdr:nvSpPr>
      <xdr:spPr>
        <a:xfrm>
          <a:off x="9829800" y="20689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 name="TextBox 29"/>
        <xdr:cNvSpPr txBox="1"/>
      </xdr:nvSpPr>
      <xdr:spPr>
        <a:xfrm>
          <a:off x="9829800" y="20689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 name="TextBox 30"/>
        <xdr:cNvSpPr txBox="1"/>
      </xdr:nvSpPr>
      <xdr:spPr>
        <a:xfrm>
          <a:off x="9829800" y="20689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 name="TextBox 31"/>
        <xdr:cNvSpPr txBox="1"/>
      </xdr:nvSpPr>
      <xdr:spPr>
        <a:xfrm>
          <a:off x="9829800" y="20708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 name="TextBox 32"/>
        <xdr:cNvSpPr txBox="1"/>
      </xdr:nvSpPr>
      <xdr:spPr>
        <a:xfrm>
          <a:off x="9829800" y="20708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 name="TextBox 33"/>
        <xdr:cNvSpPr txBox="1"/>
      </xdr:nvSpPr>
      <xdr:spPr>
        <a:xfrm>
          <a:off x="9829800" y="20708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 name="TextBox 34"/>
        <xdr:cNvSpPr txBox="1"/>
      </xdr:nvSpPr>
      <xdr:spPr>
        <a:xfrm>
          <a:off x="9829800" y="20708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 name="TextBox 35"/>
        <xdr:cNvSpPr txBox="1"/>
      </xdr:nvSpPr>
      <xdr:spPr>
        <a:xfrm>
          <a:off x="9829800" y="20708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 name="TextBox 36"/>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 name="TextBox 37"/>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 name="TextBox 38"/>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 name="TextBox 39"/>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 name="TextBox 40"/>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 name="TextBox 41"/>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 name="TextBox 42"/>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 name="TextBox 43"/>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 name="TextBox 44"/>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 name="TextBox 45"/>
        <xdr:cNvSpPr txBox="1"/>
      </xdr:nvSpPr>
      <xdr:spPr>
        <a:xfrm>
          <a:off x="9829800" y="20727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 name="TextBox 46"/>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 name="TextBox 47"/>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 name="TextBox 48"/>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 name="TextBox 49"/>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 name="TextBox 50"/>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 name="TextBox 51"/>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 name="TextBox 52"/>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 name="TextBox 53"/>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 name="TextBox 54"/>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 name="TextBox 55"/>
        <xdr:cNvSpPr txBox="1"/>
      </xdr:nvSpPr>
      <xdr:spPr>
        <a:xfrm>
          <a:off x="9829800" y="20746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 name="TextBox 56"/>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 name="TextBox 57"/>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 name="TextBox 58"/>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 name="TextBox 59"/>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 name="TextBox 60"/>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 name="TextBox 61"/>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 name="TextBox 62"/>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 name="TextBox 63"/>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 name="TextBox 64"/>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 name="TextBox 65"/>
        <xdr:cNvSpPr txBox="1"/>
      </xdr:nvSpPr>
      <xdr:spPr>
        <a:xfrm>
          <a:off x="9829800" y="20766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 name="TextBox 66"/>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 name="TextBox 67"/>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 name="TextBox 68"/>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 name="TextBox 69"/>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 name="TextBox 70"/>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 name="TextBox 71"/>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 name="TextBox 72"/>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 name="TextBox 73"/>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 name="TextBox 74"/>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 name="TextBox 75"/>
        <xdr:cNvSpPr txBox="1"/>
      </xdr:nvSpPr>
      <xdr:spPr>
        <a:xfrm>
          <a:off x="9829800" y="20785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 name="TextBox 76"/>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 name="TextBox 77"/>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 name="TextBox 78"/>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 name="TextBox 79"/>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 name="TextBox 80"/>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 name="TextBox 81"/>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 name="TextBox 82"/>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 name="TextBox 83"/>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 name="TextBox 84"/>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 name="TextBox 85"/>
        <xdr:cNvSpPr txBox="1"/>
      </xdr:nvSpPr>
      <xdr:spPr>
        <a:xfrm>
          <a:off x="9829800" y="20804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 name="TextBox 86"/>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 name="TextBox 87"/>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 name="TextBox 88"/>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 name="TextBox 89"/>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 name="TextBox 90"/>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 name="TextBox 91"/>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 name="TextBox 92"/>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 name="TextBox 93"/>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 name="TextBox 94"/>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 name="TextBox 95"/>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 name="TextBox 96"/>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8" name="TextBox 97"/>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9" name="TextBox 98"/>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0" name="TextBox 99"/>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1" name="TextBox 100"/>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2" name="TextBox 101"/>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3" name="TextBox 102"/>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4" name="TextBox 103"/>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5" name="TextBox 104"/>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6" name="TextBox 105"/>
        <xdr:cNvSpPr txBox="1"/>
      </xdr:nvSpPr>
      <xdr:spPr>
        <a:xfrm>
          <a:off x="9829800" y="2086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7" name="TextBox 106"/>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8" name="TextBox 107"/>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09" name="TextBox 108"/>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0" name="TextBox 109"/>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1" name="TextBox 110"/>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2" name="TextBox 111"/>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3" name="TextBox 112"/>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4" name="TextBox 113"/>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5" name="TextBox 114"/>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6" name="TextBox 115"/>
        <xdr:cNvSpPr txBox="1"/>
      </xdr:nvSpPr>
      <xdr:spPr>
        <a:xfrm>
          <a:off x="9829800" y="20880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7" name="TextBox 116"/>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8" name="TextBox 117"/>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9" name="TextBox 118"/>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0" name="TextBox 119"/>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1" name="TextBox 120"/>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2" name="TextBox 121"/>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3" name="TextBox 122"/>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4" name="TextBox 123"/>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5" name="TextBox 124"/>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6" name="TextBox 125"/>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7" name="TextBox 126"/>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8" name="TextBox 127"/>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9" name="TextBox 128"/>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0" name="TextBox 129"/>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1" name="TextBox 130"/>
        <xdr:cNvSpPr txBox="1"/>
      </xdr:nvSpPr>
      <xdr:spPr>
        <a:xfrm>
          <a:off x="9829800" y="20899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2" name="TextBox 131"/>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3" name="TextBox 132"/>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4" name="TextBox 133"/>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5" name="TextBox 134"/>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6" name="TextBox 135"/>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7" name="TextBox 136"/>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8" name="TextBox 137"/>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9" name="TextBox 138"/>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0" name="TextBox 139"/>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1" name="TextBox 140"/>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2" name="TextBox 141"/>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3" name="TextBox 142"/>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4" name="TextBox 143"/>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5" name="TextBox 144"/>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6" name="TextBox 145"/>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7" name="TextBox 146"/>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8" name="TextBox 147"/>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49" name="TextBox 148"/>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0" name="TextBox 149"/>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1" name="TextBox 150"/>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2" name="TextBox 151"/>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3" name="TextBox 152"/>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4" name="TextBox 153"/>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5" name="TextBox 154"/>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6" name="TextBox 155"/>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7" name="TextBox 156"/>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8" name="TextBox 157"/>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59" name="TextBox 158"/>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0" name="TextBox 159"/>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1" name="TextBox 160"/>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2" name="TextBox 161"/>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3" name="TextBox 162"/>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4" name="TextBox 163"/>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5" name="TextBox 164"/>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6" name="TextBox 165"/>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7" name="TextBox 166"/>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8" name="TextBox 167"/>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69" name="TextBox 168"/>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0" name="TextBox 169"/>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1" name="TextBox 170"/>
        <xdr:cNvSpPr txBox="1"/>
      </xdr:nvSpPr>
      <xdr:spPr>
        <a:xfrm>
          <a:off x="9829800" y="20918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2" name="TextBox 171"/>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3" name="TextBox 172"/>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4" name="TextBox 173"/>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5" name="TextBox 174"/>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6" name="TextBox 175"/>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7" name="TextBox 176"/>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8" name="TextBox 177"/>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79" name="TextBox 178"/>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0" name="TextBox 179"/>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1" name="TextBox 180"/>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2" name="TextBox 181"/>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3" name="TextBox 182"/>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4" name="TextBox 183"/>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5" name="TextBox 184"/>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6" name="TextBox 185"/>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7" name="TextBox 186"/>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8" name="TextBox 187"/>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89" name="TextBox 188"/>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0" name="TextBox 189"/>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1" name="TextBox 190"/>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2" name="TextBox 191"/>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3" name="TextBox 192"/>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4" name="TextBox 193"/>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5" name="TextBox 194"/>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6" name="TextBox 195"/>
        <xdr:cNvSpPr txBox="1"/>
      </xdr:nvSpPr>
      <xdr:spPr>
        <a:xfrm>
          <a:off x="9829800" y="20937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7" name="TextBox 196"/>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8" name="TextBox 197"/>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99" name="TextBox 198"/>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0" name="TextBox 199"/>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1" name="TextBox 200"/>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2" name="TextBox 201"/>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3" name="TextBox 202"/>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4" name="TextBox 203"/>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5" name="TextBox 204"/>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6" name="TextBox 205"/>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7" name="TextBox 206"/>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8" name="TextBox 207"/>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09" name="TextBox 208"/>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0" name="TextBox 209"/>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1" name="TextBox 210"/>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2" name="TextBox 211"/>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3" name="TextBox 212"/>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4" name="TextBox 213"/>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5" name="TextBox 214"/>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6" name="TextBox 215"/>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7" name="TextBox 216"/>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8" name="TextBox 217"/>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19" name="TextBox 218"/>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0" name="TextBox 219"/>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1" name="TextBox 220"/>
        <xdr:cNvSpPr txBox="1"/>
      </xdr:nvSpPr>
      <xdr:spPr>
        <a:xfrm>
          <a:off x="9829800" y="20956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2" name="TextBox 221"/>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3" name="TextBox 222"/>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4" name="TextBox 223"/>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5" name="TextBox 224"/>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6" name="TextBox 225"/>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7" name="TextBox 226"/>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8" name="TextBox 227"/>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29" name="TextBox 228"/>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0" name="TextBox 229"/>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1" name="TextBox 230"/>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2" name="TextBox 231"/>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3" name="TextBox 232"/>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4" name="TextBox 233"/>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5" name="TextBox 234"/>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6" name="TextBox 235"/>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7" name="TextBox 236"/>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8" name="TextBox 237"/>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39" name="TextBox 238"/>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0" name="TextBox 239"/>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1" name="TextBox 240"/>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2" name="TextBox 241"/>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3" name="TextBox 242"/>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4" name="TextBox 243"/>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5" name="TextBox 244"/>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6" name="TextBox 245"/>
        <xdr:cNvSpPr txBox="1"/>
      </xdr:nvSpPr>
      <xdr:spPr>
        <a:xfrm>
          <a:off x="9829800" y="20975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7" name="TextBox 246"/>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8" name="TextBox 247"/>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49" name="TextBox 248"/>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0" name="TextBox 249"/>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1" name="TextBox 250"/>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2" name="TextBox 251"/>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3" name="TextBox 252"/>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4" name="TextBox 253"/>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5" name="TextBox 254"/>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6" name="TextBox 255"/>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7" name="TextBox 256"/>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8" name="TextBox 257"/>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59" name="TextBox 258"/>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0" name="TextBox 259"/>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1" name="TextBox 260"/>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2" name="TextBox 261"/>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3" name="TextBox 262"/>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4" name="TextBox 263"/>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5" name="TextBox 264"/>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6" name="TextBox 265"/>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7" name="TextBox 266"/>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8" name="TextBox 267"/>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69" name="TextBox 268"/>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0" name="TextBox 269"/>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1" name="TextBox 270"/>
        <xdr:cNvSpPr txBox="1"/>
      </xdr:nvSpPr>
      <xdr:spPr>
        <a:xfrm>
          <a:off x="9829800" y="20994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2" name="TextBox 271"/>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3" name="TextBox 272"/>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4" name="TextBox 273"/>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5" name="TextBox 274"/>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6" name="TextBox 275"/>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7" name="TextBox 276"/>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8" name="TextBox 277"/>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79" name="TextBox 278"/>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0" name="TextBox 279"/>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1" name="TextBox 280"/>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2" name="TextBox 281"/>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3" name="TextBox 282"/>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4" name="TextBox 283"/>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5" name="TextBox 284"/>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6" name="TextBox 285"/>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7" name="TextBox 286"/>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8" name="TextBox 287"/>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89" name="TextBox 288"/>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0" name="TextBox 289"/>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1" name="TextBox 290"/>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2" name="TextBox 291"/>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3" name="TextBox 292"/>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4" name="TextBox 293"/>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5" name="TextBox 294"/>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6" name="TextBox 295"/>
        <xdr:cNvSpPr txBox="1"/>
      </xdr:nvSpPr>
      <xdr:spPr>
        <a:xfrm>
          <a:off x="9829800" y="21013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7" name="TextBox 296"/>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8" name="TextBox 297"/>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299" name="TextBox 298"/>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0" name="TextBox 299"/>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1" name="TextBox 300"/>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2" name="TextBox 301"/>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3" name="TextBox 302"/>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4" name="TextBox 303"/>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5" name="TextBox 304"/>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6" name="TextBox 305"/>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7" name="TextBox 306"/>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8" name="TextBox 307"/>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09" name="TextBox 308"/>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0" name="TextBox 309"/>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1" name="TextBox 310"/>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2" name="TextBox 311"/>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3" name="TextBox 312"/>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4" name="TextBox 313"/>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5" name="TextBox 314"/>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6" name="TextBox 315"/>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7" name="TextBox 316"/>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8" name="TextBox 317"/>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19" name="TextBox 318"/>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0" name="TextBox 319"/>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1" name="TextBox 320"/>
        <xdr:cNvSpPr txBox="1"/>
      </xdr:nvSpPr>
      <xdr:spPr>
        <a:xfrm>
          <a:off x="9829800" y="210327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2" name="TextBox 321"/>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3" name="TextBox 322"/>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4" name="TextBox 323"/>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5" name="TextBox 324"/>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6" name="TextBox 325"/>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7" name="TextBox 326"/>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8" name="TextBox 327"/>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29" name="TextBox 328"/>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0" name="TextBox 329"/>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1" name="TextBox 330"/>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2" name="TextBox 331"/>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3" name="TextBox 332"/>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4" name="TextBox 333"/>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5" name="TextBox 334"/>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6" name="TextBox 335"/>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7" name="TextBox 336"/>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8" name="TextBox 337"/>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39" name="TextBox 338"/>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0" name="TextBox 339"/>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1" name="TextBox 340"/>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2" name="TextBox 341"/>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3" name="TextBox 342"/>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4" name="TextBox 343"/>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5" name="TextBox 344"/>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6" name="TextBox 345"/>
        <xdr:cNvSpPr txBox="1"/>
      </xdr:nvSpPr>
      <xdr:spPr>
        <a:xfrm>
          <a:off x="9829800" y="210517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7" name="TextBox 346"/>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8" name="TextBox 347"/>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49" name="TextBox 348"/>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0" name="TextBox 349"/>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1" name="TextBox 350"/>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2" name="TextBox 351"/>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3" name="TextBox 352"/>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4" name="TextBox 353"/>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5" name="TextBox 354"/>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6" name="TextBox 355"/>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7" name="TextBox 356"/>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8" name="TextBox 357"/>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59" name="TextBox 358"/>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0" name="TextBox 359"/>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1" name="TextBox 360"/>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2" name="TextBox 361"/>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3" name="TextBox 362"/>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4" name="TextBox 363"/>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5" name="TextBox 364"/>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6" name="TextBox 365"/>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7" name="TextBox 366"/>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8" name="TextBox 367"/>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69" name="TextBox 368"/>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0" name="TextBox 369"/>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1" name="TextBox 370"/>
        <xdr:cNvSpPr txBox="1"/>
      </xdr:nvSpPr>
      <xdr:spPr>
        <a:xfrm>
          <a:off x="9829800" y="210708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2" name="TextBox 371"/>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3" name="TextBox 372"/>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4" name="TextBox 373"/>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5" name="TextBox 374"/>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6" name="TextBox 375"/>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7" name="TextBox 376"/>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8" name="TextBox 377"/>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79" name="TextBox 378"/>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0" name="TextBox 379"/>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1" name="TextBox 380"/>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2" name="TextBox 381"/>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3" name="TextBox 382"/>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4" name="TextBox 383"/>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5" name="TextBox 384"/>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6" name="TextBox 385"/>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7" name="TextBox 386"/>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8" name="TextBox 387"/>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89" name="TextBox 388"/>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0" name="TextBox 389"/>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1" name="TextBox 390"/>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2" name="TextBox 391"/>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3" name="TextBox 392"/>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4" name="TextBox 393"/>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5" name="TextBox 394"/>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6" name="TextBox 395"/>
        <xdr:cNvSpPr txBox="1"/>
      </xdr:nvSpPr>
      <xdr:spPr>
        <a:xfrm>
          <a:off x="9829800" y="210898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7" name="TextBox 396"/>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8" name="TextBox 397"/>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399" name="TextBox 398"/>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0" name="TextBox 399"/>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1" name="TextBox 400"/>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2" name="TextBox 401"/>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3" name="TextBox 402"/>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4" name="TextBox 403"/>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5" name="TextBox 404"/>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6" name="TextBox 405"/>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7" name="TextBox 406"/>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8" name="TextBox 407"/>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09" name="TextBox 408"/>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0" name="TextBox 409"/>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1" name="TextBox 410"/>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2" name="TextBox 411"/>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3" name="TextBox 412"/>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4" name="TextBox 413"/>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5" name="TextBox 414"/>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6" name="TextBox 415"/>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7" name="TextBox 416"/>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8" name="TextBox 417"/>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19" name="TextBox 418"/>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0" name="TextBox 419"/>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1" name="TextBox 420"/>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2" name="TextBox 421"/>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3" name="TextBox 422"/>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4" name="TextBox 423"/>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5" name="TextBox 424"/>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6" name="TextBox 425"/>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7" name="TextBox 426"/>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8" name="TextBox 427"/>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29" name="TextBox 428"/>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0" name="TextBox 429"/>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1" name="TextBox 430"/>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2" name="TextBox 431"/>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3" name="TextBox 432"/>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4" name="TextBox 433"/>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5" name="TextBox 434"/>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6" name="TextBox 435"/>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7" name="TextBox 436"/>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8" name="TextBox 437"/>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39" name="TextBox 438"/>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0" name="TextBox 439"/>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1" name="TextBox 440"/>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2" name="TextBox 441"/>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3" name="TextBox 442"/>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4" name="TextBox 443"/>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5" name="TextBox 444"/>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6" name="TextBox 445"/>
        <xdr:cNvSpPr txBox="1"/>
      </xdr:nvSpPr>
      <xdr:spPr>
        <a:xfrm>
          <a:off x="9829800" y="21108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7" name="TextBox 446"/>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8" name="TextBox 447"/>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49" name="TextBox 448"/>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0" name="TextBox 449"/>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1" name="TextBox 450"/>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2" name="TextBox 451"/>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3" name="TextBox 452"/>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4" name="TextBox 453"/>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5" name="TextBox 454"/>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6" name="TextBox 455"/>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7" name="TextBox 456"/>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8" name="TextBox 457"/>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59" name="TextBox 458"/>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0" name="TextBox 459"/>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1" name="TextBox 460"/>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2" name="TextBox 461"/>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3" name="TextBox 462"/>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4" name="TextBox 463"/>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5" name="TextBox 464"/>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6" name="TextBox 465"/>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7" name="TextBox 466"/>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8" name="TextBox 467"/>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69" name="TextBox 468"/>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0" name="TextBox 469"/>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1" name="TextBox 470"/>
        <xdr:cNvSpPr txBox="1"/>
      </xdr:nvSpPr>
      <xdr:spPr>
        <a:xfrm>
          <a:off x="9829800" y="211279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2" name="TextBox 471"/>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3" name="TextBox 472"/>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4" name="TextBox 473"/>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5" name="TextBox 474"/>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6" name="TextBox 475"/>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7" name="TextBox 476"/>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8" name="TextBox 477"/>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79" name="TextBox 478"/>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0" name="TextBox 479"/>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1" name="TextBox 480"/>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2" name="TextBox 481"/>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3" name="TextBox 482"/>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4" name="TextBox 483"/>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5" name="TextBox 484"/>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6" name="TextBox 485"/>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7" name="TextBox 486"/>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8" name="TextBox 487"/>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89" name="TextBox 488"/>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0" name="TextBox 489"/>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1" name="TextBox 490"/>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2" name="TextBox 491"/>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3" name="TextBox 492"/>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4" name="TextBox 493"/>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5" name="TextBox 494"/>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6" name="TextBox 495"/>
        <xdr:cNvSpPr txBox="1"/>
      </xdr:nvSpPr>
      <xdr:spPr>
        <a:xfrm>
          <a:off x="9829800" y="21147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7" name="TextBox 496"/>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8" name="TextBox 497"/>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499" name="TextBox 498"/>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0" name="TextBox 499"/>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1" name="TextBox 500"/>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2" name="TextBox 501"/>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3" name="TextBox 502"/>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4" name="TextBox 503"/>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5" name="TextBox 504"/>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6" name="TextBox 505"/>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7" name="TextBox 506"/>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8" name="TextBox 507"/>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09" name="TextBox 508"/>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0" name="TextBox 509"/>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1" name="TextBox 510"/>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2" name="TextBox 511"/>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3" name="TextBox 512"/>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4" name="TextBox 513"/>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5" name="TextBox 514"/>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6" name="TextBox 515"/>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7" name="TextBox 516"/>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8" name="TextBox 517"/>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19" name="TextBox 518"/>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0" name="TextBox 519"/>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1" name="TextBox 520"/>
        <xdr:cNvSpPr txBox="1"/>
      </xdr:nvSpPr>
      <xdr:spPr>
        <a:xfrm>
          <a:off x="9829800" y="21166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2" name="TextBox 521"/>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3" name="TextBox 522"/>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4" name="TextBox 523"/>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5" name="TextBox 524"/>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6" name="TextBox 525"/>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7" name="TextBox 526"/>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8" name="TextBox 527"/>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29" name="TextBox 528"/>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0" name="TextBox 529"/>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1" name="TextBox 530"/>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2" name="TextBox 531"/>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3" name="TextBox 532"/>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4" name="TextBox 533"/>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5" name="TextBox 534"/>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6" name="TextBox 535"/>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7" name="TextBox 536"/>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8" name="TextBox 537"/>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39" name="TextBox 538"/>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0" name="TextBox 539"/>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1" name="TextBox 540"/>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2" name="TextBox 541"/>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3" name="TextBox 542"/>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4" name="TextBox 543"/>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5" name="TextBox 544"/>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6" name="TextBox 545"/>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7" name="TextBox 546"/>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8" name="TextBox 547"/>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49" name="TextBox 548"/>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0" name="TextBox 549"/>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1" name="TextBox 550"/>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2" name="TextBox 551"/>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3" name="TextBox 552"/>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4" name="TextBox 553"/>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5" name="TextBox 554"/>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6" name="TextBox 555"/>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7" name="TextBox 556"/>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8" name="TextBox 557"/>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59" name="TextBox 558"/>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0" name="TextBox 559"/>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1" name="TextBox 560"/>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2" name="TextBox 561"/>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3" name="TextBox 562"/>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4" name="TextBox 563"/>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5" name="TextBox 564"/>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6" name="TextBox 565"/>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7" name="TextBox 566"/>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8" name="TextBox 567"/>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69" name="TextBox 568"/>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0" name="TextBox 569"/>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1" name="TextBox 570"/>
        <xdr:cNvSpPr txBox="1"/>
      </xdr:nvSpPr>
      <xdr:spPr>
        <a:xfrm>
          <a:off x="9829800" y="21185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2" name="TextBox 571"/>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3" name="TextBox 572"/>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4" name="TextBox 573"/>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5" name="TextBox 574"/>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6" name="TextBox 575"/>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7" name="TextBox 576"/>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8" name="TextBox 577"/>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79" name="TextBox 578"/>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0" name="TextBox 579"/>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1" name="TextBox 580"/>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2" name="TextBox 581"/>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3" name="TextBox 582"/>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4" name="TextBox 583"/>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5" name="TextBox 584"/>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6" name="TextBox 585"/>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7" name="TextBox 586"/>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8" name="TextBox 587"/>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89" name="TextBox 588"/>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0" name="TextBox 589"/>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1" name="TextBox 590"/>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2" name="TextBox 591"/>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3" name="TextBox 592"/>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4" name="TextBox 593"/>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5" name="TextBox 594"/>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6" name="TextBox 595"/>
        <xdr:cNvSpPr txBox="1"/>
      </xdr:nvSpPr>
      <xdr:spPr>
        <a:xfrm>
          <a:off x="9829800" y="21204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7" name="TextBox 596"/>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8" name="TextBox 597"/>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599" name="TextBox 598"/>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0" name="TextBox 599"/>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1" name="TextBox 600"/>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2" name="TextBox 601"/>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3" name="TextBox 602"/>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4" name="TextBox 603"/>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5" name="TextBox 604"/>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6" name="TextBox 605"/>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7" name="TextBox 606"/>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8" name="TextBox 607"/>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09" name="TextBox 608"/>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0" name="TextBox 609"/>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1" name="TextBox 610"/>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2" name="TextBox 611"/>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3" name="TextBox 612"/>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4" name="TextBox 613"/>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5" name="TextBox 614"/>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6" name="TextBox 615"/>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7" name="TextBox 616"/>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8" name="TextBox 617"/>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19" name="TextBox 618"/>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0" name="TextBox 619"/>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1" name="TextBox 620"/>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2" name="TextBox 621"/>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3" name="TextBox 622"/>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4" name="TextBox 623"/>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5" name="TextBox 624"/>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6" name="TextBox 625"/>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7" name="TextBox 626"/>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8" name="TextBox 627"/>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29" name="TextBox 628"/>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0" name="TextBox 629"/>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1" name="TextBox 630"/>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2" name="TextBox 631"/>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3" name="TextBox 632"/>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4" name="TextBox 633"/>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5" name="TextBox 634"/>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6" name="TextBox 635"/>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7" name="TextBox 636"/>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8" name="TextBox 637"/>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39" name="TextBox 638"/>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0" name="TextBox 639"/>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1" name="TextBox 640"/>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2" name="TextBox 641"/>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3" name="TextBox 642"/>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4" name="TextBox 643"/>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5" name="TextBox 644"/>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6" name="TextBox 645"/>
        <xdr:cNvSpPr txBox="1"/>
      </xdr:nvSpPr>
      <xdr:spPr>
        <a:xfrm>
          <a:off x="9829800" y="21223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7" name="TextBox 646"/>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8" name="TextBox 647"/>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49" name="TextBox 648"/>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0" name="TextBox 649"/>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1" name="TextBox 650"/>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2" name="TextBox 651"/>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3" name="TextBox 652"/>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4" name="TextBox 653"/>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5" name="TextBox 654"/>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6" name="TextBox 655"/>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7" name="TextBox 656"/>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8" name="TextBox 657"/>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59" name="TextBox 658"/>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0" name="TextBox 659"/>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1" name="TextBox 660"/>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2" name="TextBox 661"/>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3" name="TextBox 662"/>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4" name="TextBox 663"/>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5" name="TextBox 664"/>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6" name="TextBox 665"/>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7" name="TextBox 666"/>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8" name="TextBox 667"/>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69" name="TextBox 668"/>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0" name="TextBox 669"/>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1" name="TextBox 670"/>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2" name="TextBox 671"/>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3" name="TextBox 672"/>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4" name="TextBox 673"/>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5" name="TextBox 674"/>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6" name="TextBox 675"/>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7" name="TextBox 676"/>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8" name="TextBox 677"/>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79" name="TextBox 678"/>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0" name="TextBox 679"/>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1" name="TextBox 680"/>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2" name="TextBox 681"/>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3" name="TextBox 682"/>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4" name="TextBox 683"/>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5" name="TextBox 684"/>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6" name="TextBox 685"/>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7" name="TextBox 686"/>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8" name="TextBox 687"/>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89" name="TextBox 688"/>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0" name="TextBox 689"/>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1" name="TextBox 690"/>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2" name="TextBox 691"/>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3" name="TextBox 692"/>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4" name="TextBox 693"/>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5" name="TextBox 694"/>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6" name="TextBox 695"/>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7" name="TextBox 69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8" name="TextBox 69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699" name="TextBox 69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0" name="TextBox 69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1" name="TextBox 70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2" name="TextBox 70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3" name="TextBox 70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4" name="TextBox 70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5" name="TextBox 70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6" name="TextBox 70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7" name="TextBox 70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8" name="TextBox 70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09" name="TextBox 70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0" name="TextBox 70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1" name="TextBox 71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2" name="TextBox 71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3" name="TextBox 71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4" name="TextBox 71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5" name="TextBox 71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6" name="TextBox 71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7" name="TextBox 71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8" name="TextBox 71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19" name="TextBox 71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0" name="TextBox 71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1" name="TextBox 72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2" name="TextBox 72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3" name="TextBox 72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4" name="TextBox 72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5" name="TextBox 72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6" name="TextBox 72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7" name="TextBox 72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8" name="TextBox 72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29" name="TextBox 72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0" name="TextBox 72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1" name="TextBox 73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2" name="TextBox 73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3" name="TextBox 73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4" name="TextBox 73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5" name="TextBox 73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6" name="TextBox 73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7" name="TextBox 73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8" name="TextBox 73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39" name="TextBox 73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0" name="TextBox 73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1" name="TextBox 74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2" name="TextBox 74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3" name="TextBox 74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4" name="TextBox 74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5" name="TextBox 74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6" name="TextBox 74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7" name="TextBox 746"/>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8" name="TextBox 747"/>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49" name="TextBox 748"/>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0" name="TextBox 749"/>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1" name="TextBox 750"/>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2" name="TextBox 751"/>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3" name="TextBox 752"/>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4" name="TextBox 753"/>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5" name="TextBox 754"/>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6" name="TextBox 755"/>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7" name="TextBox 756"/>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8" name="TextBox 757"/>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59" name="TextBox 758"/>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0" name="TextBox 759"/>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1" name="TextBox 760"/>
        <xdr:cNvSpPr txBox="1"/>
      </xdr:nvSpPr>
      <xdr:spPr>
        <a:xfrm>
          <a:off x="9829800" y="21280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2" name="TextBox 761"/>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3" name="TextBox 762"/>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4" name="TextBox 763"/>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5" name="TextBox 764"/>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6" name="TextBox 765"/>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7" name="TextBox 766"/>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8" name="TextBox 767"/>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69" name="TextBox 768"/>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0" name="TextBox 769"/>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1" name="TextBox 770"/>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2" name="TextBox 771"/>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3" name="TextBox 772"/>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4" name="TextBox 773"/>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5" name="TextBox 774"/>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6" name="TextBox 775"/>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7" name="TextBox 776"/>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8" name="TextBox 777"/>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79" name="TextBox 778"/>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0" name="TextBox 779"/>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1" name="TextBox 780"/>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2" name="TextBox 781"/>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3" name="TextBox 782"/>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4" name="TextBox 783"/>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5" name="TextBox 784"/>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6" name="TextBox 785"/>
        <xdr:cNvSpPr txBox="1"/>
      </xdr:nvSpPr>
      <xdr:spPr>
        <a:xfrm>
          <a:off x="9829800" y="21242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7" name="TextBox 78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8" name="TextBox 78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89" name="TextBox 78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0" name="TextBox 78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1" name="TextBox 79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2" name="TextBox 79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3" name="TextBox 79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4" name="TextBox 79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5" name="TextBox 79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6" name="TextBox 79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7" name="TextBox 79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8" name="TextBox 79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799" name="TextBox 79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0" name="TextBox 79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1" name="TextBox 80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2" name="TextBox 80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3" name="TextBox 80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4" name="TextBox 80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5" name="TextBox 80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6" name="TextBox 80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7" name="TextBox 80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8" name="TextBox 80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09" name="TextBox 80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0" name="TextBox 80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1" name="TextBox 81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2" name="TextBox 81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3" name="TextBox 81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4" name="TextBox 81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5" name="TextBox 81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6" name="TextBox 81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7" name="TextBox 81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8" name="TextBox 81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19" name="TextBox 81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0" name="TextBox 81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1" name="TextBox 82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2" name="TextBox 82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3" name="TextBox 82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4" name="TextBox 82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5" name="TextBox 82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6" name="TextBox 82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7" name="TextBox 82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8" name="TextBox 82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29" name="TextBox 82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0" name="TextBox 82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1" name="TextBox 83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2" name="TextBox 83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3" name="TextBox 83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4" name="TextBox 83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5" name="TextBox 83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6" name="TextBox 83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7" name="TextBox 83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8" name="TextBox 83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39" name="TextBox 83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0" name="TextBox 83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1" name="TextBox 84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2" name="TextBox 84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3" name="TextBox 84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4" name="TextBox 84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5" name="TextBox 84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6" name="TextBox 84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7" name="TextBox 84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8" name="TextBox 84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49" name="TextBox 84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0" name="TextBox 84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1" name="TextBox 85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2" name="TextBox 85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3" name="TextBox 85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4" name="TextBox 85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5" name="TextBox 85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6" name="TextBox 85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7" name="TextBox 85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8" name="TextBox 85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59" name="TextBox 85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0" name="TextBox 85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1" name="TextBox 86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2" name="TextBox 86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3" name="TextBox 86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4" name="TextBox 86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5" name="TextBox 86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6" name="TextBox 86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7" name="TextBox 86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8" name="TextBox 86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69" name="TextBox 86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0" name="TextBox 86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1" name="TextBox 87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2" name="TextBox 87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3" name="TextBox 87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4" name="TextBox 87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5" name="TextBox 87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6" name="TextBox 87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7" name="TextBox 876"/>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8" name="TextBox 877"/>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79" name="TextBox 878"/>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0" name="TextBox 879"/>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1" name="TextBox 880"/>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2" name="TextBox 881"/>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3" name="TextBox 882"/>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4" name="TextBox 883"/>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5" name="TextBox 884"/>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6" name="TextBox 885"/>
        <xdr:cNvSpPr txBox="1"/>
      </xdr:nvSpPr>
      <xdr:spPr>
        <a:xfrm>
          <a:off x="9829800" y="212613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7" name="TextBox 886"/>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8" name="TextBox 887"/>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89" name="TextBox 888"/>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0" name="TextBox 889"/>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1" name="TextBox 890"/>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2" name="TextBox 891"/>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3" name="TextBox 892"/>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4" name="TextBox 893"/>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5" name="TextBox 894"/>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6" name="TextBox 895"/>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7" name="TextBox 896"/>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8" name="TextBox 897"/>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899" name="TextBox 898"/>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0" name="TextBox 899"/>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1" name="TextBox 900"/>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2" name="TextBox 901"/>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3" name="TextBox 902"/>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4" name="TextBox 903"/>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5" name="TextBox 904"/>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6" name="TextBox 905"/>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7" name="TextBox 906"/>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8" name="TextBox 907"/>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09" name="TextBox 908"/>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0" name="TextBox 909"/>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1" name="TextBox 910"/>
        <xdr:cNvSpPr txBox="1"/>
      </xdr:nvSpPr>
      <xdr:spPr>
        <a:xfrm>
          <a:off x="9829800" y="212994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2" name="TextBox 911"/>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3" name="TextBox 912"/>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4" name="TextBox 913"/>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5" name="TextBox 914"/>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6" name="TextBox 915"/>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7" name="TextBox 916"/>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8" name="TextBox 917"/>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19" name="TextBox 918"/>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0" name="TextBox 919"/>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1" name="TextBox 920"/>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2" name="TextBox 921"/>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3" name="TextBox 922"/>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4" name="TextBox 923"/>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5" name="TextBox 924"/>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6" name="TextBox 925"/>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7" name="TextBox 926"/>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8" name="TextBox 927"/>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29" name="TextBox 928"/>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0" name="TextBox 929"/>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1" name="TextBox 930"/>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2" name="TextBox 931"/>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3" name="TextBox 932"/>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4" name="TextBox 933"/>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5" name="TextBox 934"/>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6" name="TextBox 935"/>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7" name="TextBox 936"/>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8" name="TextBox 937"/>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39" name="TextBox 938"/>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0" name="TextBox 939"/>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1" name="TextBox 940"/>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2" name="TextBox 941"/>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3" name="TextBox 942"/>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4" name="TextBox 943"/>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5" name="TextBox 944"/>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6" name="TextBox 945"/>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7" name="TextBox 946"/>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8" name="TextBox 947"/>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49" name="TextBox 948"/>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0" name="TextBox 949"/>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1" name="TextBox 950"/>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2" name="TextBox 951"/>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3" name="TextBox 952"/>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4" name="TextBox 953"/>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5" name="TextBox 954"/>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6" name="TextBox 955"/>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7" name="TextBox 956"/>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8" name="TextBox 957"/>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59" name="TextBox 958"/>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0" name="TextBox 959"/>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1" name="TextBox 960"/>
        <xdr:cNvSpPr txBox="1"/>
      </xdr:nvSpPr>
      <xdr:spPr>
        <a:xfrm>
          <a:off x="9829800" y="21318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2" name="TextBox 961"/>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3" name="TextBox 962"/>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4" name="TextBox 963"/>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5" name="TextBox 964"/>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6" name="TextBox 965"/>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7" name="TextBox 966"/>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8" name="TextBox 967"/>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69" name="TextBox 968"/>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0" name="TextBox 969"/>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1" name="TextBox 970"/>
        <xdr:cNvSpPr txBox="1"/>
      </xdr:nvSpPr>
      <xdr:spPr>
        <a:xfrm>
          <a:off x="9829800" y="2082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2" name="TextBox 971"/>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3" name="TextBox 972"/>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4" name="TextBox 973"/>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5" name="TextBox 974"/>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6" name="TextBox 975"/>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7" name="TextBox 976"/>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8" name="TextBox 977"/>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79" name="TextBox 978"/>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80" name="TextBox 979"/>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981" name="TextBox 980"/>
        <xdr:cNvSpPr txBox="1"/>
      </xdr:nvSpPr>
      <xdr:spPr>
        <a:xfrm>
          <a:off x="9829800" y="20842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3</xdr:col>
      <xdr:colOff>46264</xdr:colOff>
      <xdr:row>408</xdr:row>
      <xdr:rowOff>13607</xdr:rowOff>
    </xdr:from>
    <xdr:to>
      <xdr:col>9</xdr:col>
      <xdr:colOff>125728</xdr:colOff>
      <xdr:row>419</xdr:row>
      <xdr:rowOff>46264</xdr:rowOff>
    </xdr:to>
    <xdr:sp macro="" textlink="">
      <xdr:nvSpPr>
        <xdr:cNvPr id="982" name="TextBox 981"/>
        <xdr:cNvSpPr txBox="1"/>
      </xdr:nvSpPr>
      <xdr:spPr>
        <a:xfrm>
          <a:off x="5418364" y="160193627"/>
          <a:ext cx="4537164" cy="2128157"/>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CREDITS (and Blame):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Data in the table has been compiled by David Chambers.  He takes full responsibility for any errors - but kindly let me know if you see one/some and I will correct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Thanks to Bill Williams for his contribution of geologic information on the deposits; 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Thanks to Lindsay Newland Bowker and Eric A. Tuttle  for their assistance in assembling the data base.</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oneCellAnchor>
    <xdr:from>
      <xdr:col>14</xdr:col>
      <xdr:colOff>0</xdr:colOff>
      <xdr:row>491</xdr:row>
      <xdr:rowOff>0</xdr:rowOff>
    </xdr:from>
    <xdr:ext cx="184731" cy="264560"/>
    <xdr:sp macro="" textlink="">
      <xdr:nvSpPr>
        <xdr:cNvPr id="983" name="TextBox 982"/>
        <xdr:cNvSpPr txBox="1"/>
      </xdr:nvSpPr>
      <xdr:spPr>
        <a:xfrm>
          <a:off x="13220700" y="17658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14</xdr:col>
      <xdr:colOff>0</xdr:colOff>
      <xdr:row>491</xdr:row>
      <xdr:rowOff>0</xdr:rowOff>
    </xdr:from>
    <xdr:ext cx="184731" cy="264560"/>
    <xdr:sp macro="" textlink="">
      <xdr:nvSpPr>
        <xdr:cNvPr id="984" name="TextBox 983"/>
        <xdr:cNvSpPr txBox="1"/>
      </xdr:nvSpPr>
      <xdr:spPr>
        <a:xfrm>
          <a:off x="13220700" y="17658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27</xdr:col>
      <xdr:colOff>112012</xdr:colOff>
      <xdr:row>1</xdr:row>
      <xdr:rowOff>33843</xdr:rowOff>
    </xdr:from>
    <xdr:to>
      <xdr:col>31</xdr:col>
      <xdr:colOff>76578</xdr:colOff>
      <xdr:row>2</xdr:row>
      <xdr:rowOff>378551</xdr:rowOff>
    </xdr:to>
    <xdr:sp macro="" textlink="">
      <xdr:nvSpPr>
        <xdr:cNvPr id="986" name="TextBox 985"/>
        <xdr:cNvSpPr txBox="1"/>
      </xdr:nvSpPr>
      <xdr:spPr>
        <a:xfrm>
          <a:off x="28793692" y="231963"/>
          <a:ext cx="3332606" cy="573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magnitude index ( Col c)  indicates the overall scale of an event based on its release, runout and deaths. The index base is the decade 1991 to 2000.  The score for each component is the unweighted ratio of the event measure to the average measure for the reference decade </a:t>
          </a:r>
        </a:p>
      </xdr:txBody>
    </xdr:sp>
    <xdr:clientData/>
  </xdr:twoCellAnchor>
  <xdr:twoCellAnchor>
    <xdr:from>
      <xdr:col>31</xdr:col>
      <xdr:colOff>895350</xdr:colOff>
      <xdr:row>1</xdr:row>
      <xdr:rowOff>50556</xdr:rowOff>
    </xdr:from>
    <xdr:to>
      <xdr:col>34</xdr:col>
      <xdr:colOff>647700</xdr:colOff>
      <xdr:row>2</xdr:row>
      <xdr:rowOff>344261</xdr:rowOff>
    </xdr:to>
    <xdr:sp macro="" textlink="">
      <xdr:nvSpPr>
        <xdr:cNvPr id="987" name="TextBox 986"/>
        <xdr:cNvSpPr txBox="1"/>
      </xdr:nvSpPr>
      <xdr:spPr>
        <a:xfrm>
          <a:off x="32945070" y="248676"/>
          <a:ext cx="1954530" cy="522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severity codes are based on but not excusively determned by criterion values for  release,runout &amp; deaths</a:t>
          </a:r>
        </a:p>
      </xdr:txBody>
    </xdr:sp>
    <xdr:clientData/>
  </xdr:twoCellAnchor>
  <xdr:twoCellAnchor>
    <xdr:from>
      <xdr:col>32</xdr:col>
      <xdr:colOff>206829</xdr:colOff>
      <xdr:row>387</xdr:row>
      <xdr:rowOff>152400</xdr:rowOff>
    </xdr:from>
    <xdr:to>
      <xdr:col>34</xdr:col>
      <xdr:colOff>449038</xdr:colOff>
      <xdr:row>389</xdr:row>
      <xdr:rowOff>135234</xdr:rowOff>
    </xdr:to>
    <xdr:sp macro="" textlink="">
      <xdr:nvSpPr>
        <xdr:cNvPr id="988" name="TextBox 987"/>
        <xdr:cNvSpPr txBox="1"/>
      </xdr:nvSpPr>
      <xdr:spPr>
        <a:xfrm>
          <a:off x="33170949" y="155082240"/>
          <a:ext cx="1529989" cy="897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0070C0"/>
              </a:solidFill>
            </a:rPr>
            <a:t>The index values differentiate magnitude amongst the three severity codes</a:t>
          </a:r>
        </a:p>
      </xdr:txBody>
    </xdr:sp>
    <xdr:clientData/>
  </xdr:twoCellAnchor>
  <xdr:twoCellAnchor>
    <xdr:from>
      <xdr:col>19</xdr:col>
      <xdr:colOff>598714</xdr:colOff>
      <xdr:row>386</xdr:row>
      <xdr:rowOff>261257</xdr:rowOff>
    </xdr:from>
    <xdr:to>
      <xdr:col>25</xdr:col>
      <xdr:colOff>684266</xdr:colOff>
      <xdr:row>388</xdr:row>
      <xdr:rowOff>360162</xdr:rowOff>
    </xdr:to>
    <xdr:sp macro="" textlink="">
      <xdr:nvSpPr>
        <xdr:cNvPr id="989" name="TextBox 988"/>
        <xdr:cNvSpPr txBox="1"/>
      </xdr:nvSpPr>
      <xdr:spPr>
        <a:xfrm>
          <a:off x="24258814" y="154634837"/>
          <a:ext cx="3659332" cy="1020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0070C0"/>
              </a:solidFill>
            </a:rPr>
            <a:t>Complete doumentation on the index is available from Bowker Associates(LNBowker@BowkerAssociates.org).  The difference in total scores for each of the three varaiables indicates the releative incidence of reporting on the variable. ( ie not every record has a documented entry for each of the three variable) We determined that no  weightng was necessary to insure that each variable is equally represented</a:t>
          </a:r>
          <a:r>
            <a:rPr lang="en-US" sz="900" b="1"/>
            <a:t> </a:t>
          </a:r>
        </a:p>
        <a:p>
          <a:endParaRPr lang="en-US" sz="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Chambers/1-DATA/Tailings%20Dams/1-Spreadsheets/TAILINGS%20DAM%20FAILURES%20DATA%20-%20DM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20Chambers/1-TRANSFER%20DATA/CDA%20TAILINGS%20DAM%20BREAK%20DATABASE%20-%20Small%20et%20al%204Jul17%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20Chambers/1-DATA/Tailings%20Dams/1-Spreadsheets/TSF%20Failures%20With%20&amp;%20Without%20Ch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FILE"/>
      <sheetName val="Data Sensitivity"/>
      <sheetName val="ICOLD Dams"/>
      <sheetName val="US Dams &amp; Failures"/>
      <sheetName val="ASDSO US Incidents"/>
      <sheetName val="NID Tailings Dams"/>
      <sheetName val="USACE TSFs"/>
      <sheetName val="Stanford TSFs"/>
      <sheetName val="Quelpana 2019"/>
      <sheetName val="CDA Database 2017"/>
      <sheetName val="ICOLD Bul 121"/>
      <sheetName val="Wei China 2008"/>
      <sheetName val="Tailings.info"/>
      <sheetName val="Piplinks.org"/>
      <sheetName val="Rico et al 2007"/>
      <sheetName val="Villavicencio et al 2014"/>
      <sheetName val="Carmo et al 2017"/>
      <sheetName val="NPDP (2)"/>
      <sheetName val="WISE 14May19"/>
      <sheetName val="WISE - 6Jun18"/>
      <sheetName val="WISE - 18May15"/>
      <sheetName val="WISE - Nov14"/>
    </sheetNames>
    <sheetDataSet>
      <sheetData sheetId="0">
        <row r="454">
          <cell r="D454" t="str">
            <v>1940-49</v>
          </cell>
          <cell r="E454">
            <v>1</v>
          </cell>
          <cell r="F454">
            <v>1</v>
          </cell>
          <cell r="G454">
            <v>5</v>
          </cell>
          <cell r="H454">
            <v>1</v>
          </cell>
        </row>
        <row r="455">
          <cell r="D455" t="str">
            <v>1950-59</v>
          </cell>
          <cell r="E455">
            <v>0</v>
          </cell>
          <cell r="F455">
            <v>3</v>
          </cell>
          <cell r="G455">
            <v>7</v>
          </cell>
          <cell r="H455">
            <v>0</v>
          </cell>
        </row>
        <row r="456">
          <cell r="D456" t="str">
            <v>1960-69</v>
          </cell>
          <cell r="E456">
            <v>6</v>
          </cell>
          <cell r="F456">
            <v>7</v>
          </cell>
          <cell r="G456">
            <v>41</v>
          </cell>
          <cell r="H456">
            <v>3</v>
          </cell>
        </row>
        <row r="457">
          <cell r="D457" t="str">
            <v>1970-79</v>
          </cell>
          <cell r="E457">
            <v>6</v>
          </cell>
          <cell r="F457">
            <v>10</v>
          </cell>
          <cell r="G457">
            <v>41</v>
          </cell>
          <cell r="H457">
            <v>4</v>
          </cell>
        </row>
        <row r="458">
          <cell r="D458" t="str">
            <v>1980-89</v>
          </cell>
          <cell r="E458">
            <v>6</v>
          </cell>
          <cell r="F458">
            <v>10</v>
          </cell>
          <cell r="G458">
            <v>39</v>
          </cell>
          <cell r="H458">
            <v>5</v>
          </cell>
        </row>
        <row r="459">
          <cell r="D459" t="str">
            <v>1990-99</v>
          </cell>
          <cell r="E459">
            <v>9</v>
          </cell>
          <cell r="F459">
            <v>14</v>
          </cell>
          <cell r="G459">
            <v>27</v>
          </cell>
          <cell r="H459">
            <v>2</v>
          </cell>
        </row>
        <row r="460">
          <cell r="D460" t="str">
            <v>2000-09</v>
          </cell>
          <cell r="E460">
            <v>11</v>
          </cell>
          <cell r="F460">
            <v>11</v>
          </cell>
          <cell r="G460">
            <v>10</v>
          </cell>
          <cell r="H460">
            <v>4</v>
          </cell>
        </row>
        <row r="461">
          <cell r="D461" t="str">
            <v>2010-22</v>
          </cell>
          <cell r="E461">
            <v>18</v>
          </cell>
          <cell r="F461">
            <v>14</v>
          </cell>
          <cell r="G461">
            <v>40</v>
          </cell>
          <cell r="H461">
            <v>14</v>
          </cell>
        </row>
        <row r="501">
          <cell r="K501">
            <v>1</v>
          </cell>
          <cell r="L501">
            <v>2</v>
          </cell>
          <cell r="M501">
            <v>6</v>
          </cell>
          <cell r="N501">
            <v>1</v>
          </cell>
          <cell r="P501" t="str">
            <v>1936-45</v>
          </cell>
        </row>
        <row r="502">
          <cell r="K502">
            <v>1</v>
          </cell>
          <cell r="L502">
            <v>2</v>
          </cell>
          <cell r="M502">
            <v>5</v>
          </cell>
          <cell r="N502">
            <v>0</v>
          </cell>
          <cell r="P502" t="str">
            <v>1946-55</v>
          </cell>
        </row>
        <row r="503">
          <cell r="K503">
            <v>3</v>
          </cell>
          <cell r="L503">
            <v>7</v>
          </cell>
          <cell r="M503">
            <v>29</v>
          </cell>
          <cell r="N503">
            <v>0</v>
          </cell>
          <cell r="P503" t="str">
            <v>1956-65</v>
          </cell>
        </row>
        <row r="504">
          <cell r="K504">
            <v>9</v>
          </cell>
          <cell r="L504">
            <v>8</v>
          </cell>
          <cell r="M504">
            <v>39</v>
          </cell>
          <cell r="N504">
            <v>6</v>
          </cell>
          <cell r="P504" t="str">
            <v>1966-75</v>
          </cell>
        </row>
        <row r="505">
          <cell r="K505">
            <v>5</v>
          </cell>
          <cell r="L505">
            <v>7</v>
          </cell>
          <cell r="M505">
            <v>37</v>
          </cell>
          <cell r="N505">
            <v>4</v>
          </cell>
          <cell r="P505" t="str">
            <v>1976-85</v>
          </cell>
        </row>
        <row r="506">
          <cell r="K506">
            <v>7</v>
          </cell>
          <cell r="L506">
            <v>14</v>
          </cell>
          <cell r="M506">
            <v>35</v>
          </cell>
          <cell r="N506">
            <v>4</v>
          </cell>
          <cell r="P506" t="str">
            <v>1986-95</v>
          </cell>
        </row>
        <row r="507">
          <cell r="K507">
            <v>9</v>
          </cell>
          <cell r="L507">
            <v>11</v>
          </cell>
          <cell r="M507">
            <v>17</v>
          </cell>
          <cell r="N507">
            <v>3</v>
          </cell>
          <cell r="P507" t="str">
            <v>1996-05</v>
          </cell>
        </row>
        <row r="508">
          <cell r="K508">
            <v>12</v>
          </cell>
          <cell r="L508">
            <v>12</v>
          </cell>
          <cell r="M508">
            <v>18</v>
          </cell>
          <cell r="N508">
            <v>5</v>
          </cell>
          <cell r="P508" t="str">
            <v>2006-15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ling_Classes"/>
      <sheetName val="Database"/>
      <sheetName val="Database for Paper"/>
      <sheetName val="Database for Appendix"/>
      <sheetName val="Cht_Runout_H"/>
      <sheetName val="Cht_Runout_Vol"/>
      <sheetName val="Cht_Runout_Factor"/>
      <sheetName val="Cht_Runout_Mod_Factor"/>
      <sheetName val="Cht_Outflow_Impound"/>
      <sheetName val="Tables"/>
    </sheetNames>
    <sheetDataSet>
      <sheetData sheetId="0" refreshError="1"/>
      <sheetData sheetId="1" refreshError="1"/>
      <sheetData sheetId="2">
        <row r="4">
          <cell r="BH4" t="str">
            <v>1A- Flow of water and liquefied tailings.</v>
          </cell>
        </row>
      </sheetData>
      <sheetData sheetId="3" refreshError="1"/>
      <sheetData sheetId="4" refreshError="1"/>
      <sheetData sheetId="5" refreshError="1"/>
      <sheetData sheetId="6" refreshError="1"/>
      <sheetData sheetId="7" refreshError="1"/>
      <sheetData sheetId="8" refreshError="1"/>
      <sheetData sheetId="9" refreshError="1"/>
      <sheetData sheetId="10">
        <row r="6">
          <cell r="A6" t="str">
            <v>Upstream/ Tailings</v>
          </cell>
          <cell r="B6" t="str">
            <v>Active</v>
          </cell>
          <cell r="C6" t="str">
            <v>Yes</v>
          </cell>
          <cell r="D6" t="str">
            <v>Slope failure/ Static</v>
          </cell>
          <cell r="E6" t="str">
            <v>Static</v>
          </cell>
          <cell r="F6" t="str">
            <v>1A- Flow of water and liquefied tailings.</v>
          </cell>
          <cell r="G6" t="str">
            <v>Soft</v>
          </cell>
        </row>
        <row r="7">
          <cell r="A7" t="str">
            <v>Downstream/ Tailings</v>
          </cell>
          <cell r="B7" t="str">
            <v>Closed</v>
          </cell>
          <cell r="C7" t="str">
            <v>No</v>
          </cell>
          <cell r="D7" t="str">
            <v>Slope failure/ Seismic</v>
          </cell>
          <cell r="E7" t="str">
            <v>Seismic</v>
          </cell>
          <cell r="F7" t="str">
            <v>2A - Debris or mud flow.</v>
          </cell>
          <cell r="G7" t="str">
            <v>Hard</v>
          </cell>
        </row>
        <row r="8">
          <cell r="A8" t="str">
            <v>Centerline/ Tailings</v>
          </cell>
          <cell r="B8" t="str">
            <v>Unknown</v>
          </cell>
          <cell r="C8" t="str">
            <v>Unknown</v>
          </cell>
          <cell r="D8" t="str">
            <v>Slope failure/ Seepage</v>
          </cell>
          <cell r="E8" t="str">
            <v>None</v>
          </cell>
          <cell r="F8" t="str">
            <v>1B - Flow of water with eroded tailings.</v>
          </cell>
          <cell r="G8" t="str">
            <v>Coal</v>
          </cell>
        </row>
        <row r="9">
          <cell r="A9" t="str">
            <v>Upstream/ Earthfill</v>
          </cell>
          <cell r="D9" t="str">
            <v>Foundation failure</v>
          </cell>
          <cell r="E9" t="str">
            <v>Unknown</v>
          </cell>
          <cell r="F9" t="str">
            <v>2B - Slope failure.</v>
          </cell>
          <cell r="G9" t="str">
            <v>Unknown</v>
          </cell>
        </row>
        <row r="10">
          <cell r="A10" t="str">
            <v>Downstream/ Earthfill</v>
          </cell>
          <cell r="D10" t="str">
            <v>Overtopping</v>
          </cell>
          <cell r="F10" t="str">
            <v>0 - Unknown</v>
          </cell>
        </row>
        <row r="11">
          <cell r="A11" t="str">
            <v>Centerline/ Earthfill</v>
          </cell>
          <cell r="D11" t="str">
            <v>Surface erosion</v>
          </cell>
        </row>
        <row r="12">
          <cell r="A12" t="str">
            <v>Centerline/ Rockfill</v>
          </cell>
          <cell r="D12" t="str">
            <v>Internal erosion (piping)</v>
          </cell>
        </row>
        <row r="13">
          <cell r="A13" t="str">
            <v>Downstream/ Rockfill</v>
          </cell>
          <cell r="D13" t="str">
            <v>Other/
Unknown</v>
          </cell>
        </row>
        <row r="14">
          <cell r="A14" t="str">
            <v>Upstream/ Mine waste</v>
          </cell>
        </row>
        <row r="15">
          <cell r="A15" t="str">
            <v>Upstream-Centerline/ Tailings</v>
          </cell>
        </row>
        <row r="16">
          <cell r="A16" t="str">
            <v>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F Failures w&amp;wo China"/>
      <sheetName val="TSF Failures With &amp; Without Chi"/>
    </sheetNames>
    <definedNames>
      <definedName name="xcir1" refersTo="#REF!"/>
      <definedName name="xdata1" refersTo="#REF!"/>
      <definedName name="xdata2" refersTo="#REF!"/>
      <definedName name="xdata3" refersTo="#REF!"/>
      <definedName name="xdata4" refersTo="#REF!"/>
      <definedName name="xdata5" refersTo="#REF!"/>
      <definedName name="xdata6"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ews.mongabay.com/2018/02/norsk-hydro-accused-of-amazon-toxic-spill-admits-clandestine-pipeline/" TargetMode="External"/><Relationship Id="rId13" Type="http://schemas.openxmlformats.org/officeDocument/2006/relationships/hyperlink" Target="https://www.mmtimes.com/news/death-toll-hpakant-landslide-rises-20.html" TargetMode="External"/><Relationship Id="rId18" Type="http://schemas.openxmlformats.org/officeDocument/2006/relationships/hyperlink" Target="http://www.mining.com/five-bodies-rescued-collapsed-mine-mexico/,%20Rana" TargetMode="External"/><Relationship Id="rId26" Type="http://schemas.openxmlformats.org/officeDocument/2006/relationships/hyperlink" Target="https://gazetesokak.com/toroslarda-cevre-felaketi-yasandi-video/" TargetMode="External"/><Relationship Id="rId3" Type="http://schemas.openxmlformats.org/officeDocument/2006/relationships/hyperlink" Target="https://pure.ltu.se/portal/files/96533586/Numerical_analysis_of_staged_construction_of_an_upstream_tailings_dam.pdf" TargetMode="External"/><Relationship Id="rId21" Type="http://schemas.openxmlformats.org/officeDocument/2006/relationships/hyperlink" Target="https://www.e1.ru/news/spool/news_id-69366844.html" TargetMode="External"/><Relationship Id="rId7" Type="http://schemas.openxmlformats.org/officeDocument/2006/relationships/hyperlink" Target="https://globalnews.ca/news/805234/coalmont-villagers-fuming-over-black-river/" TargetMode="External"/><Relationship Id="rId12" Type="http://schemas.openxmlformats.org/officeDocument/2006/relationships/hyperlink" Target="https://www.efe.com/efe/english/portada/6-killed-in-landslide-abandoned-jade-mine-myanmar/50000260-3484590" TargetMode="External"/><Relationship Id="rId17" Type="http://schemas.openxmlformats.org/officeDocument/2006/relationships/hyperlink" Target="http://www.acingenieros.com/descargas/pdfs/Articulo_03_Parte_03.pdf" TargetMode="External"/><Relationship Id="rId25" Type="http://schemas.openxmlformats.org/officeDocument/2006/relationships/hyperlink" Target="https://blogs.agu.org/landslideblog/2022/01/11/pau-branco-1/" TargetMode="External"/><Relationship Id="rId33" Type="http://schemas.openxmlformats.org/officeDocument/2006/relationships/drawing" Target="../drawings/drawing1.xml"/><Relationship Id="rId2" Type="http://schemas.openxmlformats.org/officeDocument/2006/relationships/hyperlink" Target="http://www.futuredirections.org.au/publications/food-and-water-crises/28-global-food-and-water-crises-swa/176-chinese-city-of-4-million-left-dry-as-pollution-contaminates-water.html" TargetMode="External"/><Relationship Id="rId16" Type="http://schemas.openxmlformats.org/officeDocument/2006/relationships/hyperlink" Target="https://www.imwa.info/docs/imwa_2004/IMWA2004_12_Thienenkamp.pdf" TargetMode="External"/><Relationship Id="rId20" Type="http://schemas.openxmlformats.org/officeDocument/2006/relationships/hyperlink" Target="https://www.nytimes.com/2018/09/21/climate/florences-floodwaters-breach-defenses-at-power-plant-prompting-shutdown.html" TargetMode="External"/><Relationship Id="rId29" Type="http://schemas.openxmlformats.org/officeDocument/2006/relationships/hyperlink" Target="http://siberiantimes.com/ecology/others/news/n0671-stinking-poisoned-water-flows-towards-siberia-from-mining-city-ridder-in-kazakhstan/" TargetMode="External"/><Relationship Id="rId1" Type="http://schemas.openxmlformats.org/officeDocument/2006/relationships/hyperlink" Target="http://www.zcmc.am/" TargetMode="External"/><Relationship Id="rId6" Type="http://schemas.openxmlformats.org/officeDocument/2006/relationships/hyperlink" Target="https://www.telegraphindia.com/1170908/jsp/odisha/story_171460.jsp" TargetMode="External"/><Relationship Id="rId11" Type="http://schemas.openxmlformats.org/officeDocument/2006/relationships/hyperlink" Target="https://www.rfa.org/english/news/myanmar/landslide-05042018180440.html" TargetMode="External"/><Relationship Id="rId24" Type="http://schemas.openxmlformats.org/officeDocument/2006/relationships/hyperlink" Target="https://sandrp.in/2020/04/12/singruali-fly-ash-dam-breach-who-regulates-these-dams-in-india/,%20Rana" TargetMode="External"/><Relationship Id="rId32" Type="http://schemas.openxmlformats.org/officeDocument/2006/relationships/printerSettings" Target="../printerSettings/printerSettings1.bin"/><Relationship Id="rId5" Type="http://schemas.openxmlformats.org/officeDocument/2006/relationships/hyperlink" Target="http://www.infomine.com/library/publications/docs/Golder2012.pdf%20%20took%20steam%20engine%20of%20the%20rail%20and%20killed%20people%20in%20mine%20housese" TargetMode="External"/><Relationship Id="rId15" Type="http://schemas.openxmlformats.org/officeDocument/2006/relationships/hyperlink" Target="../1-DATA/Tailings%20Dams/Lindsay/Downloads/AGA-OP12-bra-serra-grande.pdf" TargetMode="External"/><Relationship Id="rId23" Type="http://schemas.openxmlformats.org/officeDocument/2006/relationships/hyperlink" Target="https://www.rfa.org/english/news/myanmar/landslide-05042018180440.html" TargetMode="External"/><Relationship Id="rId28" Type="http://schemas.openxmlformats.org/officeDocument/2006/relationships/hyperlink" Target="https://blogs.agu.org/landslideblog/2022/04/06/wenquan-township-tailings-1/" TargetMode="External"/><Relationship Id="rId10" Type="http://schemas.openxmlformats.org/officeDocument/2006/relationships/hyperlink" Target="http://www.ecowatch.com/coal-ash-duke-energy-2053607683.html" TargetMode="External"/><Relationship Id="rId19" Type="http://schemas.openxmlformats.org/officeDocument/2006/relationships/hyperlink" Target="https://www.wral.com/after-florence-coal-ash-sites-near-goldsboro-completely-underwater-/17860975/" TargetMode="External"/><Relationship Id="rId31" Type="http://schemas.openxmlformats.org/officeDocument/2006/relationships/hyperlink" Target="https://www.dailymaverick.co.za/article/2022-01-11-river-turns-black-after-coal-mine-dam-collapse-next-to-rural-communities-and-hluhluwe-imfolozi-game-reserve/,%20WISE" TargetMode="External"/><Relationship Id="rId4" Type="http://schemas.openxmlformats.org/officeDocument/2006/relationships/hyperlink" Target="https://www.researchgate.net/publication/10589756_State_of_the_marine_environment_at_Little_Bay_Arm_Newfoundland_and_Labrador_Canada_10_years_after_a_do_nothing_response_to_a_mine_tailings_spill" TargetMode="External"/><Relationship Id="rId9" Type="http://schemas.openxmlformats.org/officeDocument/2006/relationships/hyperlink" Target="https://www.castanet.net/news/Kamloops/194524/225K-gallon-spill-at-mine" TargetMode="External"/><Relationship Id="rId14" Type="http://schemas.openxmlformats.org/officeDocument/2006/relationships/hyperlink" Target="https://www.townsvillebulletin.com.au/news/qni-fined-for-tailing-dam-spill/news-story/8276196b4f8f9d7b45b6dac23cece120" TargetMode="External"/><Relationship Id="rId22" Type="http://schemas.openxmlformats.org/officeDocument/2006/relationships/hyperlink" Target="https://www.rfa.org/english/news/myanmar/landslide-05042018180440.html" TargetMode="External"/><Relationship Id="rId27" Type="http://schemas.openxmlformats.org/officeDocument/2006/relationships/hyperlink" Target="https://theecologist.org/2022/mar/25/dead-fish-found-mine-dumps-water" TargetMode="External"/><Relationship Id="rId30" Type="http://schemas.openxmlformats.org/officeDocument/2006/relationships/hyperlink" Target="https://www.bulatlat.com/2005/11/26/lafayette-mining-deliberately-leaked-cyanide-says-fact-finding-mission-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F1181"/>
  <sheetViews>
    <sheetView tabSelected="1" zoomScale="80" zoomScaleNormal="80" workbookViewId="0">
      <pane xSplit="2" ySplit="4" topLeftCell="C5" activePane="bottomRight" state="frozen"/>
      <selection pane="topRight" activeCell="C1" sqref="C1"/>
      <selection pane="bottomLeft" activeCell="A5" sqref="A5"/>
      <selection pane="bottomRight" activeCell="O657" sqref="O657"/>
    </sheetView>
  </sheetViews>
  <sheetFormatPr defaultColWidth="9.109375" defaultRowHeight="14.4" x14ac:dyDescent="0.3"/>
  <cols>
    <col min="1" max="1" width="5.33203125" style="194" customWidth="1"/>
    <col min="2" max="2" width="60.109375" style="190" customWidth="1"/>
    <col min="3" max="3" width="12.88671875" style="358" customWidth="1"/>
    <col min="4" max="4" width="13.5546875" style="192" customWidth="1"/>
    <col min="5" max="5" width="10.6640625" style="192" customWidth="1"/>
    <col min="6" max="6" width="11.44140625" style="192" customWidth="1"/>
    <col min="7" max="7" width="12.21875" style="193" customWidth="1"/>
    <col min="8" max="8" width="9.33203125" style="192" customWidth="1"/>
    <col min="9" max="10" width="7.77734375" style="194" customWidth="1"/>
    <col min="11" max="11" width="9.44140625" style="195" customWidth="1"/>
    <col min="12" max="12" width="11" style="194" customWidth="1"/>
    <col min="13" max="13" width="12.109375" style="359" customWidth="1"/>
    <col min="14" max="14" width="9.109375" style="193" customWidth="1"/>
    <col min="15" max="15" width="9.109375" style="197" customWidth="1"/>
    <col min="16" max="16" width="35.5546875" style="198" customWidth="1"/>
    <col min="17" max="17" width="84.44140625" style="199" customWidth="1"/>
    <col min="18" max="18" width="9.88671875" style="200" customWidth="1"/>
    <col min="19" max="19" width="13.21875" style="201" customWidth="1"/>
    <col min="20" max="20" width="10.88671875" style="106" customWidth="1"/>
    <col min="21" max="21" width="8.109375" style="106" customWidth="1"/>
    <col min="22" max="22" width="6.44140625" style="106" customWidth="1"/>
    <col min="23" max="23" width="6.33203125" style="106" customWidth="1"/>
    <col min="24" max="24" width="9.109375" style="106"/>
    <col min="25" max="25" width="11.77734375" style="106" customWidth="1"/>
    <col min="26" max="26" width="9.44140625" style="106" customWidth="1"/>
    <col min="27" max="27" width="11.109375" style="106" bestFit="1" customWidth="1"/>
    <col min="28" max="28" width="9.109375" style="22"/>
    <col min="29" max="32" width="13.33203125" style="22" customWidth="1"/>
    <col min="33" max="33" width="9.109375" style="22"/>
    <col min="34" max="36" width="9.6640625" style="22" customWidth="1"/>
    <col min="37" max="133" width="9.109375" style="22"/>
    <col min="134" max="781" width="9.109375" style="163"/>
    <col min="782" max="16384" width="9.109375" style="165"/>
  </cols>
  <sheetData>
    <row r="1" spans="1:35" ht="15.6" x14ac:dyDescent="0.3">
      <c r="A1" s="1"/>
      <c r="B1" s="2"/>
      <c r="C1" s="3"/>
      <c r="D1" s="4"/>
      <c r="E1" s="4"/>
      <c r="F1" s="4"/>
      <c r="G1" s="5"/>
      <c r="H1" s="6"/>
      <c r="I1" s="7" t="s">
        <v>0</v>
      </c>
      <c r="J1" s="8"/>
      <c r="K1" s="9"/>
      <c r="L1" s="1"/>
      <c r="M1" s="10"/>
      <c r="N1" s="5"/>
      <c r="O1" s="11"/>
      <c r="P1" s="12"/>
      <c r="Q1" s="13"/>
      <c r="R1" s="14"/>
      <c r="S1" s="3"/>
      <c r="T1" s="15"/>
      <c r="U1" s="15"/>
      <c r="V1" s="15"/>
      <c r="W1" s="15"/>
      <c r="X1" s="15"/>
      <c r="Y1" s="15"/>
      <c r="Z1" s="15"/>
      <c r="AA1" s="16"/>
      <c r="AB1" s="17" t="s">
        <v>1</v>
      </c>
      <c r="AC1" s="18"/>
      <c r="AD1" s="18"/>
      <c r="AE1" s="19"/>
      <c r="AF1" s="20"/>
      <c r="AG1" s="20"/>
      <c r="AH1" s="21" t="s">
        <v>2</v>
      </c>
      <c r="AI1" s="19"/>
    </row>
    <row r="2" spans="1:35" ht="18" customHeight="1" x14ac:dyDescent="0.3">
      <c r="A2" s="23" t="s">
        <v>3</v>
      </c>
      <c r="B2" s="24" t="s">
        <v>4</v>
      </c>
      <c r="C2" s="24" t="s">
        <v>5</v>
      </c>
      <c r="D2" s="24" t="s">
        <v>6</v>
      </c>
      <c r="E2" s="24" t="s">
        <v>7</v>
      </c>
      <c r="F2" s="24" t="s">
        <v>8</v>
      </c>
      <c r="G2" s="24" t="s">
        <v>9</v>
      </c>
      <c r="H2" s="25" t="s">
        <v>10</v>
      </c>
      <c r="I2" s="26" t="s">
        <v>11</v>
      </c>
      <c r="J2" s="26" t="s">
        <v>12</v>
      </c>
      <c r="K2" s="24" t="s">
        <v>13</v>
      </c>
      <c r="L2" s="27" t="s">
        <v>14</v>
      </c>
      <c r="M2" s="24" t="s">
        <v>15</v>
      </c>
      <c r="N2" s="27" t="s">
        <v>16</v>
      </c>
      <c r="O2" s="27" t="s">
        <v>17</v>
      </c>
      <c r="P2" s="27" t="s">
        <v>18</v>
      </c>
      <c r="Q2" s="27" t="s">
        <v>19</v>
      </c>
      <c r="R2" s="27" t="s">
        <v>20</v>
      </c>
      <c r="S2" s="27" t="str">
        <f>C2</f>
        <v>ORE TYPE</v>
      </c>
      <c r="T2" s="27" t="s">
        <v>21</v>
      </c>
      <c r="U2" s="27" t="s">
        <v>22</v>
      </c>
      <c r="V2" s="27" t="s">
        <v>23</v>
      </c>
      <c r="W2" s="27" t="s">
        <v>24</v>
      </c>
      <c r="X2" s="27" t="s">
        <v>25</v>
      </c>
      <c r="Y2" s="27" t="s">
        <v>26</v>
      </c>
      <c r="Z2" s="27" t="s">
        <v>27</v>
      </c>
      <c r="AA2" s="28"/>
      <c r="AB2" s="29" t="s">
        <v>28</v>
      </c>
      <c r="AC2" s="30" t="s">
        <v>29</v>
      </c>
      <c r="AD2" s="30" t="s">
        <v>30</v>
      </c>
      <c r="AE2" s="31" t="s">
        <v>31</v>
      </c>
      <c r="AF2" s="32"/>
      <c r="AG2" s="33" t="s">
        <v>32</v>
      </c>
      <c r="AH2" s="29" t="s">
        <v>33</v>
      </c>
      <c r="AI2" s="31" t="s">
        <v>34</v>
      </c>
    </row>
    <row r="3" spans="1:35" s="45" customFormat="1" ht="46.8" customHeight="1" x14ac:dyDescent="0.3">
      <c r="A3" s="34"/>
      <c r="B3" s="35"/>
      <c r="C3" s="35"/>
      <c r="D3" s="35"/>
      <c r="E3" s="35"/>
      <c r="F3" s="35"/>
      <c r="G3" s="35"/>
      <c r="H3" s="36"/>
      <c r="I3" s="37"/>
      <c r="J3" s="37"/>
      <c r="K3" s="35"/>
      <c r="L3" s="38"/>
      <c r="M3" s="35"/>
      <c r="N3" s="38"/>
      <c r="O3" s="38"/>
      <c r="P3" s="38"/>
      <c r="Q3" s="38"/>
      <c r="R3" s="38"/>
      <c r="S3" s="38"/>
      <c r="T3" s="38"/>
      <c r="U3" s="38"/>
      <c r="V3" s="38"/>
      <c r="W3" s="38"/>
      <c r="X3" s="38"/>
      <c r="Y3" s="38"/>
      <c r="Z3" s="38"/>
      <c r="AA3" s="39"/>
      <c r="AB3" s="40"/>
      <c r="AC3" s="41"/>
      <c r="AD3" s="41"/>
      <c r="AE3" s="42"/>
      <c r="AF3" s="43"/>
      <c r="AG3" s="44"/>
      <c r="AH3" s="40"/>
      <c r="AI3" s="42"/>
    </row>
    <row r="4" spans="1:35" s="45" customFormat="1" ht="15.6" x14ac:dyDescent="0.3">
      <c r="A4" s="46"/>
      <c r="B4" s="47">
        <v>45404</v>
      </c>
      <c r="C4" s="48"/>
      <c r="D4" s="48"/>
      <c r="E4" s="48"/>
      <c r="F4" s="48"/>
      <c r="G4" s="48"/>
      <c r="H4" s="48"/>
      <c r="I4" s="49"/>
      <c r="J4" s="49"/>
      <c r="K4" s="49"/>
      <c r="L4" s="50"/>
      <c r="M4" s="48"/>
      <c r="N4" s="51"/>
      <c r="O4" s="52"/>
      <c r="P4" s="53"/>
      <c r="Q4" s="54"/>
      <c r="R4" s="55"/>
      <c r="S4" s="56"/>
      <c r="T4" s="56"/>
      <c r="U4" s="56"/>
      <c r="V4" s="57" t="s">
        <v>35</v>
      </c>
      <c r="W4" s="56"/>
      <c r="X4" s="56"/>
      <c r="Y4" s="56"/>
      <c r="Z4" s="58"/>
      <c r="AA4" s="59"/>
      <c r="AB4" s="60" t="s">
        <v>36</v>
      </c>
      <c r="AC4" s="60" t="s">
        <v>37</v>
      </c>
      <c r="AD4" s="61" t="s">
        <v>38</v>
      </c>
      <c r="AE4" s="61" t="s">
        <v>39</v>
      </c>
      <c r="AF4" s="61"/>
      <c r="AG4" s="61" t="s">
        <v>40</v>
      </c>
      <c r="AH4" s="61"/>
      <c r="AI4" s="61"/>
    </row>
    <row r="5" spans="1:35" s="22" customFormat="1" ht="15.6" x14ac:dyDescent="0.3">
      <c r="A5" s="62"/>
      <c r="B5" s="63"/>
      <c r="C5" s="64"/>
      <c r="D5" s="65"/>
      <c r="E5" s="65"/>
      <c r="F5" s="65"/>
      <c r="G5" s="66"/>
      <c r="H5" s="65"/>
      <c r="I5" s="65"/>
      <c r="J5" s="65"/>
      <c r="K5" s="67"/>
      <c r="L5" s="68"/>
      <c r="M5" s="69"/>
      <c r="N5" s="70"/>
      <c r="O5" s="70"/>
      <c r="P5" s="71"/>
      <c r="Q5" s="72"/>
      <c r="R5" s="73"/>
      <c r="S5" s="74"/>
      <c r="T5" s="75"/>
      <c r="U5" s="75"/>
      <c r="V5" s="75"/>
      <c r="W5" s="75"/>
      <c r="X5" s="75"/>
      <c r="Y5" s="75"/>
      <c r="Z5" s="75"/>
      <c r="AB5" s="76"/>
      <c r="AC5" s="76"/>
      <c r="AD5" s="76"/>
      <c r="AE5" s="76"/>
      <c r="AF5" s="77"/>
      <c r="AG5" s="77"/>
      <c r="AH5" s="77"/>
      <c r="AI5" s="77"/>
    </row>
    <row r="6" spans="1:35" s="22" customFormat="1" ht="28.8" x14ac:dyDescent="0.3">
      <c r="A6" s="80">
        <v>1</v>
      </c>
      <c r="B6" s="78" t="s">
        <v>41</v>
      </c>
      <c r="C6" s="64" t="s">
        <v>42</v>
      </c>
      <c r="D6" s="65"/>
      <c r="E6" s="65"/>
      <c r="F6" s="65"/>
      <c r="G6" s="66"/>
      <c r="H6" s="65"/>
      <c r="I6" s="65"/>
      <c r="J6" s="65"/>
      <c r="K6" s="67">
        <v>2024</v>
      </c>
      <c r="L6" s="79">
        <v>45316</v>
      </c>
      <c r="M6" s="69">
        <v>3000000</v>
      </c>
      <c r="N6" s="70"/>
      <c r="O6" s="70"/>
      <c r="P6" s="71" t="s">
        <v>43</v>
      </c>
      <c r="Q6" s="72" t="s">
        <v>44</v>
      </c>
      <c r="R6" s="73"/>
      <c r="S6" s="74"/>
      <c r="T6" s="75"/>
      <c r="U6" s="75"/>
      <c r="V6" s="75"/>
      <c r="W6" s="75"/>
      <c r="X6" s="75"/>
      <c r="Y6" s="75"/>
      <c r="Z6" s="75"/>
      <c r="AB6" s="76"/>
      <c r="AC6" s="76"/>
      <c r="AD6" s="76"/>
      <c r="AE6" s="76"/>
      <c r="AF6" s="77"/>
      <c r="AG6" s="77"/>
      <c r="AH6" s="77"/>
      <c r="AI6" s="77"/>
    </row>
    <row r="7" spans="1:35" s="22" customFormat="1" ht="72" x14ac:dyDescent="0.3">
      <c r="A7" s="80">
        <v>1</v>
      </c>
      <c r="B7" s="78" t="s">
        <v>45</v>
      </c>
      <c r="C7" s="64" t="s">
        <v>46</v>
      </c>
      <c r="D7" s="65" t="s">
        <v>47</v>
      </c>
      <c r="E7" s="65" t="s">
        <v>48</v>
      </c>
      <c r="F7" s="65">
        <v>26</v>
      </c>
      <c r="G7" s="66">
        <v>25760000</v>
      </c>
      <c r="H7" s="65">
        <v>1</v>
      </c>
      <c r="I7" s="65" t="s">
        <v>49</v>
      </c>
      <c r="J7" s="65" t="s">
        <v>50</v>
      </c>
      <c r="K7" s="67">
        <v>2022</v>
      </c>
      <c r="L7" s="79">
        <v>44872</v>
      </c>
      <c r="M7" s="69">
        <v>12800000</v>
      </c>
      <c r="N7" s="70">
        <v>7.5</v>
      </c>
      <c r="O7" s="70"/>
      <c r="P7" s="71" t="s">
        <v>51</v>
      </c>
      <c r="Q7" s="72" t="s">
        <v>52</v>
      </c>
      <c r="R7" s="73"/>
      <c r="S7" s="74"/>
      <c r="T7" s="75"/>
      <c r="U7" s="75"/>
      <c r="V7" s="75"/>
      <c r="W7" s="75"/>
      <c r="X7" s="75"/>
      <c r="Y7" s="75"/>
      <c r="Z7" s="75"/>
      <c r="AB7" s="76"/>
      <c r="AC7" s="76"/>
      <c r="AD7" s="76"/>
      <c r="AE7" s="76"/>
      <c r="AF7" s="77"/>
      <c r="AG7" s="77"/>
      <c r="AH7" s="77"/>
      <c r="AI7" s="77"/>
    </row>
    <row r="8" spans="1:35" s="22" customFormat="1" ht="60" x14ac:dyDescent="0.3">
      <c r="A8" s="80">
        <v>1</v>
      </c>
      <c r="B8" s="78" t="s">
        <v>53</v>
      </c>
      <c r="C8" s="64" t="s">
        <v>46</v>
      </c>
      <c r="D8" s="65"/>
      <c r="E8" s="65"/>
      <c r="F8" s="65"/>
      <c r="G8" s="66">
        <v>22000000</v>
      </c>
      <c r="H8" s="65">
        <v>1</v>
      </c>
      <c r="I8" s="65" t="s">
        <v>49</v>
      </c>
      <c r="J8" s="65" t="s">
        <v>54</v>
      </c>
      <c r="K8" s="67">
        <v>2022</v>
      </c>
      <c r="L8" s="79">
        <v>44815</v>
      </c>
      <c r="M8" s="69">
        <v>5040000</v>
      </c>
      <c r="N8" s="70">
        <v>63</v>
      </c>
      <c r="O8" s="70">
        <v>3</v>
      </c>
      <c r="P8" s="71" t="s">
        <v>55</v>
      </c>
      <c r="Q8" s="72" t="s">
        <v>56</v>
      </c>
      <c r="R8" s="73"/>
      <c r="S8" s="74"/>
      <c r="T8" s="75"/>
      <c r="U8" s="75"/>
      <c r="V8" s="75"/>
      <c r="W8" s="75"/>
      <c r="X8" s="75"/>
      <c r="Y8" s="75"/>
      <c r="Z8" s="75"/>
      <c r="AB8" s="76"/>
      <c r="AC8" s="76"/>
      <c r="AD8" s="76"/>
      <c r="AE8" s="76"/>
      <c r="AF8" s="77"/>
      <c r="AG8" s="77"/>
      <c r="AH8" s="77"/>
      <c r="AI8" s="77"/>
    </row>
    <row r="9" spans="1:35" s="22" customFormat="1" ht="36" x14ac:dyDescent="0.3">
      <c r="A9" s="81">
        <v>3</v>
      </c>
      <c r="B9" s="78" t="s">
        <v>57</v>
      </c>
      <c r="C9" s="64" t="s">
        <v>58</v>
      </c>
      <c r="D9" s="65"/>
      <c r="E9" s="65"/>
      <c r="F9" s="65"/>
      <c r="G9" s="66"/>
      <c r="H9" s="65">
        <v>1</v>
      </c>
      <c r="I9" s="65" t="s">
        <v>49</v>
      </c>
      <c r="J9" s="65"/>
      <c r="K9" s="67">
        <v>2022</v>
      </c>
      <c r="L9" s="79">
        <v>44765</v>
      </c>
      <c r="M9" s="69"/>
      <c r="N9" s="70"/>
      <c r="O9" s="70"/>
      <c r="P9" s="71" t="s">
        <v>59</v>
      </c>
      <c r="Q9" s="72" t="s">
        <v>60</v>
      </c>
      <c r="R9" s="73"/>
      <c r="S9" s="74"/>
      <c r="T9" s="75"/>
      <c r="U9" s="75"/>
      <c r="V9" s="75"/>
      <c r="W9" s="75"/>
      <c r="X9" s="75"/>
      <c r="Y9" s="75"/>
      <c r="Z9" s="75"/>
      <c r="AB9" s="76"/>
      <c r="AC9" s="76"/>
      <c r="AD9" s="76"/>
      <c r="AE9" s="76"/>
      <c r="AF9" s="77"/>
      <c r="AG9" s="77"/>
      <c r="AH9" s="77"/>
      <c r="AI9" s="77"/>
    </row>
    <row r="10" spans="1:35" s="22" customFormat="1" ht="36" x14ac:dyDescent="0.3">
      <c r="A10" s="81">
        <v>3</v>
      </c>
      <c r="B10" s="78" t="s">
        <v>61</v>
      </c>
      <c r="C10" s="64" t="s">
        <v>62</v>
      </c>
      <c r="D10" s="65"/>
      <c r="E10" s="65"/>
      <c r="F10" s="65"/>
      <c r="G10" s="66"/>
      <c r="H10" s="65">
        <v>1</v>
      </c>
      <c r="I10" s="65" t="s">
        <v>49</v>
      </c>
      <c r="J10" s="65" t="s">
        <v>54</v>
      </c>
      <c r="K10" s="67">
        <v>2022</v>
      </c>
      <c r="L10" s="79">
        <v>44647</v>
      </c>
      <c r="M10" s="69"/>
      <c r="N10" s="70"/>
      <c r="O10" s="70"/>
      <c r="P10" s="82" t="s">
        <v>63</v>
      </c>
      <c r="Q10" s="72" t="s">
        <v>64</v>
      </c>
      <c r="R10" s="73"/>
      <c r="S10" s="74"/>
      <c r="T10" s="75"/>
      <c r="U10" s="75"/>
      <c r="V10" s="75"/>
      <c r="W10" s="75"/>
      <c r="X10" s="75"/>
      <c r="Y10" s="75"/>
      <c r="Z10" s="75"/>
      <c r="AB10" s="76"/>
      <c r="AC10" s="76"/>
      <c r="AD10" s="76"/>
      <c r="AE10" s="76"/>
      <c r="AF10" s="77"/>
      <c r="AG10" s="77"/>
      <c r="AH10" s="77"/>
      <c r="AI10" s="77"/>
    </row>
    <row r="11" spans="1:35" s="22" customFormat="1" ht="36" x14ac:dyDescent="0.3">
      <c r="A11" s="81">
        <v>3</v>
      </c>
      <c r="B11" s="78" t="s">
        <v>65</v>
      </c>
      <c r="C11" s="64" t="s">
        <v>66</v>
      </c>
      <c r="D11" s="65"/>
      <c r="E11" s="65"/>
      <c r="F11" s="65"/>
      <c r="G11" s="66"/>
      <c r="H11" s="65">
        <v>1</v>
      </c>
      <c r="I11" s="65" t="s">
        <v>49</v>
      </c>
      <c r="J11" s="65" t="s">
        <v>67</v>
      </c>
      <c r="K11" s="67">
        <v>2022</v>
      </c>
      <c r="L11" s="79">
        <v>44609</v>
      </c>
      <c r="M11" s="69"/>
      <c r="N11" s="70"/>
      <c r="O11" s="70"/>
      <c r="P11" s="82" t="s">
        <v>68</v>
      </c>
      <c r="Q11" s="72" t="s">
        <v>69</v>
      </c>
      <c r="R11" s="73"/>
      <c r="S11" s="74"/>
      <c r="T11" s="75"/>
      <c r="U11" s="75"/>
      <c r="V11" s="75"/>
      <c r="W11" s="75"/>
      <c r="X11" s="75"/>
      <c r="Y11" s="75"/>
      <c r="Z11" s="75"/>
      <c r="AB11" s="76"/>
      <c r="AC11" s="76"/>
      <c r="AD11" s="76"/>
      <c r="AE11" s="76"/>
      <c r="AF11" s="77"/>
      <c r="AG11" s="77"/>
      <c r="AH11" s="77"/>
      <c r="AI11" s="77"/>
    </row>
    <row r="12" spans="1:35" s="22" customFormat="1" ht="48" x14ac:dyDescent="0.3">
      <c r="A12" s="81">
        <v>3</v>
      </c>
      <c r="B12" s="78" t="s">
        <v>70</v>
      </c>
      <c r="C12" s="64" t="s">
        <v>71</v>
      </c>
      <c r="D12" s="65"/>
      <c r="E12" s="65"/>
      <c r="F12" s="65"/>
      <c r="G12" s="66"/>
      <c r="H12" s="65">
        <v>1</v>
      </c>
      <c r="I12" s="65" t="s">
        <v>49</v>
      </c>
      <c r="J12" s="65"/>
      <c r="K12" s="67">
        <v>2022</v>
      </c>
      <c r="L12" s="79">
        <v>44581</v>
      </c>
      <c r="M12" s="69"/>
      <c r="N12" s="70"/>
      <c r="O12" s="70"/>
      <c r="P12" s="71" t="s">
        <v>72</v>
      </c>
      <c r="Q12" s="72" t="s">
        <v>73</v>
      </c>
      <c r="R12" s="73"/>
      <c r="S12" s="74"/>
      <c r="T12" s="75"/>
      <c r="U12" s="75"/>
      <c r="V12" s="75"/>
      <c r="W12" s="75"/>
      <c r="X12" s="75"/>
      <c r="Y12" s="75"/>
      <c r="Z12" s="75"/>
      <c r="AB12" s="76"/>
      <c r="AC12" s="76"/>
      <c r="AD12" s="76"/>
      <c r="AE12" s="76"/>
      <c r="AF12" s="77"/>
      <c r="AG12" s="77"/>
      <c r="AH12" s="77"/>
      <c r="AI12" s="77"/>
    </row>
    <row r="13" spans="1:35" s="22" customFormat="1" ht="28.8" x14ac:dyDescent="0.3">
      <c r="A13" s="81">
        <v>3</v>
      </c>
      <c r="B13" s="78" t="s">
        <v>74</v>
      </c>
      <c r="C13" s="64" t="s">
        <v>75</v>
      </c>
      <c r="D13" s="65"/>
      <c r="E13" s="65"/>
      <c r="F13" s="65"/>
      <c r="G13" s="66"/>
      <c r="H13" s="65">
        <v>1</v>
      </c>
      <c r="I13" s="65" t="s">
        <v>49</v>
      </c>
      <c r="J13" s="65"/>
      <c r="K13" s="67">
        <v>2022</v>
      </c>
      <c r="L13" s="79">
        <v>44573</v>
      </c>
      <c r="M13" s="69"/>
      <c r="N13" s="70"/>
      <c r="O13" s="70"/>
      <c r="P13" s="71" t="s">
        <v>76</v>
      </c>
      <c r="Q13" s="72" t="s">
        <v>77</v>
      </c>
      <c r="R13" s="73"/>
      <c r="S13" s="74"/>
      <c r="T13" s="75"/>
      <c r="U13" s="75"/>
      <c r="V13" s="75"/>
      <c r="W13" s="75"/>
      <c r="X13" s="75"/>
      <c r="Y13" s="75"/>
      <c r="Z13" s="75"/>
      <c r="AB13" s="76"/>
      <c r="AC13" s="76"/>
      <c r="AD13" s="76"/>
      <c r="AE13" s="76"/>
      <c r="AF13" s="77"/>
      <c r="AG13" s="77"/>
      <c r="AH13" s="77"/>
      <c r="AI13" s="77"/>
    </row>
    <row r="14" spans="1:35" s="22" customFormat="1" ht="90" customHeight="1" x14ac:dyDescent="0.3">
      <c r="A14" s="83">
        <v>2</v>
      </c>
      <c r="B14" s="78" t="s">
        <v>78</v>
      </c>
      <c r="C14" s="64" t="s">
        <v>71</v>
      </c>
      <c r="D14" s="65"/>
      <c r="E14" s="65"/>
      <c r="F14" s="65"/>
      <c r="G14" s="66"/>
      <c r="H14" s="65">
        <v>1</v>
      </c>
      <c r="I14" s="65" t="s">
        <v>49</v>
      </c>
      <c r="J14" s="65" t="s">
        <v>67</v>
      </c>
      <c r="K14" s="67">
        <v>2022</v>
      </c>
      <c r="L14" s="79">
        <v>44569</v>
      </c>
      <c r="M14" s="69"/>
      <c r="N14" s="70"/>
      <c r="O14" s="70"/>
      <c r="P14" s="71" t="s">
        <v>79</v>
      </c>
      <c r="Q14" s="72" t="s">
        <v>80</v>
      </c>
      <c r="R14" s="73"/>
      <c r="S14" s="74"/>
      <c r="T14" s="75"/>
      <c r="U14" s="75"/>
      <c r="V14" s="75"/>
      <c r="W14" s="75"/>
      <c r="X14" s="75"/>
      <c r="Y14" s="75"/>
      <c r="Z14" s="75"/>
      <c r="AB14" s="76"/>
      <c r="AC14" s="76"/>
      <c r="AD14" s="76"/>
      <c r="AE14" s="76"/>
      <c r="AF14" s="77"/>
      <c r="AG14" s="77"/>
      <c r="AH14" s="77"/>
      <c r="AI14" s="77"/>
    </row>
    <row r="15" spans="1:35" s="22" customFormat="1" ht="56.4" customHeight="1" x14ac:dyDescent="0.3">
      <c r="A15" s="81">
        <v>3</v>
      </c>
      <c r="B15" s="78" t="s">
        <v>81</v>
      </c>
      <c r="C15" s="64" t="s">
        <v>82</v>
      </c>
      <c r="D15" s="65"/>
      <c r="E15" s="65"/>
      <c r="F15" s="65"/>
      <c r="G15" s="66"/>
      <c r="H15" s="65">
        <v>1</v>
      </c>
      <c r="I15" s="65" t="s">
        <v>49</v>
      </c>
      <c r="J15" s="65" t="s">
        <v>54</v>
      </c>
      <c r="K15" s="67">
        <v>2021</v>
      </c>
      <c r="L15" s="79">
        <v>44554</v>
      </c>
      <c r="M15" s="69">
        <v>1500</v>
      </c>
      <c r="N15" s="70"/>
      <c r="O15" s="70"/>
      <c r="P15" s="71" t="s">
        <v>83</v>
      </c>
      <c r="Q15" s="72" t="s">
        <v>84</v>
      </c>
      <c r="R15" s="73"/>
      <c r="S15" s="74"/>
      <c r="T15" s="75"/>
      <c r="U15" s="75"/>
      <c r="V15" s="75"/>
      <c r="W15" s="75"/>
      <c r="X15" s="75"/>
      <c r="Y15" s="75"/>
      <c r="Z15" s="75"/>
      <c r="AB15" s="76"/>
      <c r="AC15" s="76"/>
      <c r="AD15" s="76"/>
      <c r="AE15" s="76"/>
      <c r="AF15" s="77"/>
      <c r="AG15" s="77"/>
      <c r="AH15" s="77"/>
      <c r="AI15" s="77"/>
    </row>
    <row r="16" spans="1:35" s="22" customFormat="1" ht="75" customHeight="1" x14ac:dyDescent="0.3">
      <c r="A16" s="83">
        <v>2</v>
      </c>
      <c r="B16" s="78" t="s">
        <v>85</v>
      </c>
      <c r="C16" s="64" t="s">
        <v>86</v>
      </c>
      <c r="D16" s="65"/>
      <c r="E16" s="65"/>
      <c r="F16" s="65"/>
      <c r="G16" s="66"/>
      <c r="H16" s="65">
        <v>1</v>
      </c>
      <c r="I16" s="65" t="s">
        <v>49</v>
      </c>
      <c r="J16" s="65" t="s">
        <v>67</v>
      </c>
      <c r="K16" s="67">
        <v>2021</v>
      </c>
      <c r="L16" s="79">
        <v>44526</v>
      </c>
      <c r="M16" s="69"/>
      <c r="N16" s="70"/>
      <c r="O16" s="70"/>
      <c r="P16" s="71" t="s">
        <v>87</v>
      </c>
      <c r="Q16" s="72" t="s">
        <v>88</v>
      </c>
      <c r="R16" s="73"/>
      <c r="S16" s="74"/>
      <c r="T16" s="75"/>
      <c r="U16" s="75"/>
      <c r="V16" s="75"/>
      <c r="W16" s="75"/>
      <c r="X16" s="75"/>
      <c r="Y16" s="75"/>
      <c r="Z16" s="75"/>
      <c r="AB16" s="76"/>
      <c r="AC16" s="76"/>
      <c r="AD16" s="76"/>
      <c r="AE16" s="76"/>
      <c r="AF16" s="77"/>
      <c r="AG16" s="77"/>
      <c r="AH16" s="77"/>
      <c r="AI16" s="77"/>
    </row>
    <row r="17" spans="1:35" s="22" customFormat="1" ht="72" x14ac:dyDescent="0.3">
      <c r="A17" s="81">
        <v>3</v>
      </c>
      <c r="B17" s="78" t="s">
        <v>89</v>
      </c>
      <c r="C17" s="64" t="s">
        <v>90</v>
      </c>
      <c r="D17" s="65"/>
      <c r="E17" s="65"/>
      <c r="F17" s="65"/>
      <c r="G17" s="66"/>
      <c r="H17" s="65">
        <v>1</v>
      </c>
      <c r="I17" s="65" t="s">
        <v>49</v>
      </c>
      <c r="J17" s="65" t="s">
        <v>50</v>
      </c>
      <c r="K17" s="67">
        <v>2021</v>
      </c>
      <c r="L17" s="79">
        <v>44518</v>
      </c>
      <c r="M17" s="69" t="s">
        <v>91</v>
      </c>
      <c r="N17" s="70">
        <v>5</v>
      </c>
      <c r="O17" s="70"/>
      <c r="P17" s="71" t="s">
        <v>92</v>
      </c>
      <c r="Q17" s="72" t="s">
        <v>93</v>
      </c>
      <c r="R17" s="73"/>
      <c r="S17" s="74"/>
      <c r="T17" s="75"/>
      <c r="U17" s="75"/>
      <c r="V17" s="75"/>
      <c r="W17" s="75"/>
      <c r="X17" s="75"/>
      <c r="Y17" s="75"/>
      <c r="Z17" s="75"/>
      <c r="AB17" s="76"/>
      <c r="AC17" s="76"/>
      <c r="AD17" s="76"/>
      <c r="AE17" s="76"/>
      <c r="AF17" s="77"/>
      <c r="AG17" s="77"/>
      <c r="AH17" s="77"/>
      <c r="AI17" s="77"/>
    </row>
    <row r="18" spans="1:35" s="22" customFormat="1" ht="48" x14ac:dyDescent="0.3">
      <c r="A18" s="81">
        <v>3</v>
      </c>
      <c r="B18" s="78" t="s">
        <v>94</v>
      </c>
      <c r="C18" s="64" t="s">
        <v>95</v>
      </c>
      <c r="D18" s="65"/>
      <c r="E18" s="65"/>
      <c r="F18" s="65"/>
      <c r="G18" s="66"/>
      <c r="H18" s="65">
        <v>1</v>
      </c>
      <c r="I18" s="65" t="s">
        <v>96</v>
      </c>
      <c r="J18" s="65" t="s">
        <v>67</v>
      </c>
      <c r="K18" s="67">
        <v>2021</v>
      </c>
      <c r="L18" s="79">
        <v>44482</v>
      </c>
      <c r="M18" s="69"/>
      <c r="N18" s="70"/>
      <c r="O18" s="70"/>
      <c r="P18" s="71" t="s">
        <v>97</v>
      </c>
      <c r="Q18" s="72" t="s">
        <v>98</v>
      </c>
      <c r="R18" s="73"/>
      <c r="S18" s="74"/>
      <c r="T18" s="75"/>
      <c r="U18" s="75"/>
      <c r="V18" s="75"/>
      <c r="W18" s="75"/>
      <c r="X18" s="75"/>
      <c r="Y18" s="75"/>
      <c r="Z18" s="75"/>
      <c r="AB18" s="76"/>
      <c r="AC18" s="76"/>
      <c r="AD18" s="76"/>
      <c r="AE18" s="76"/>
      <c r="AF18" s="77"/>
      <c r="AG18" s="77"/>
      <c r="AH18" s="77"/>
      <c r="AI18" s="77"/>
    </row>
    <row r="19" spans="1:35" s="22" customFormat="1" ht="36" x14ac:dyDescent="0.3">
      <c r="A19" s="80">
        <v>1</v>
      </c>
      <c r="B19" s="78" t="s">
        <v>99</v>
      </c>
      <c r="C19" s="64" t="s">
        <v>46</v>
      </c>
      <c r="D19" s="65"/>
      <c r="E19" s="65"/>
      <c r="F19" s="65"/>
      <c r="G19" s="66"/>
      <c r="H19" s="65">
        <v>1</v>
      </c>
      <c r="I19" s="65" t="s">
        <v>49</v>
      </c>
      <c r="J19" s="65" t="s">
        <v>100</v>
      </c>
      <c r="K19" s="67">
        <v>2021</v>
      </c>
      <c r="L19" s="79">
        <v>44392</v>
      </c>
      <c r="M19" s="69"/>
      <c r="N19" s="70">
        <v>100</v>
      </c>
      <c r="O19" s="70">
        <v>12</v>
      </c>
      <c r="P19" s="71" t="s">
        <v>101</v>
      </c>
      <c r="Q19" s="72" t="s">
        <v>102</v>
      </c>
      <c r="R19" s="73"/>
      <c r="S19" s="74"/>
      <c r="T19" s="75"/>
      <c r="U19" s="75"/>
      <c r="V19" s="75"/>
      <c r="W19" s="75"/>
      <c r="X19" s="75"/>
      <c r="Y19" s="75"/>
      <c r="Z19" s="75"/>
      <c r="AB19" s="76"/>
      <c r="AC19" s="76"/>
      <c r="AD19" s="76"/>
      <c r="AE19" s="76"/>
      <c r="AF19" s="77"/>
      <c r="AG19" s="77"/>
      <c r="AH19" s="77"/>
      <c r="AI19" s="77"/>
    </row>
    <row r="20" spans="1:35" s="22" customFormat="1" ht="75.599999999999994" customHeight="1" x14ac:dyDescent="0.3">
      <c r="A20" s="84">
        <v>4</v>
      </c>
      <c r="B20" s="78" t="s">
        <v>103</v>
      </c>
      <c r="C20" s="64" t="s">
        <v>86</v>
      </c>
      <c r="D20" s="65"/>
      <c r="E20" s="65"/>
      <c r="F20" s="65"/>
      <c r="G20" s="66"/>
      <c r="H20" s="65">
        <v>1</v>
      </c>
      <c r="I20" s="65" t="s">
        <v>49</v>
      </c>
      <c r="J20" s="65" t="s">
        <v>67</v>
      </c>
      <c r="K20" s="67">
        <v>2021</v>
      </c>
      <c r="L20" s="79">
        <v>44280</v>
      </c>
      <c r="M20" s="69"/>
      <c r="N20" s="70"/>
      <c r="O20" s="70"/>
      <c r="P20" s="85" t="s">
        <v>104</v>
      </c>
      <c r="Q20" s="72" t="s">
        <v>105</v>
      </c>
      <c r="R20" s="73"/>
      <c r="S20" s="74"/>
      <c r="T20" s="75"/>
      <c r="U20" s="75"/>
      <c r="V20" s="75"/>
      <c r="W20" s="75"/>
      <c r="X20" s="75"/>
      <c r="Y20" s="75"/>
      <c r="Z20" s="75"/>
      <c r="AB20" s="76"/>
      <c r="AC20" s="76"/>
      <c r="AD20" s="76"/>
      <c r="AE20" s="76"/>
      <c r="AF20" s="77"/>
      <c r="AG20" s="77"/>
      <c r="AH20" s="77"/>
      <c r="AI20" s="77"/>
    </row>
    <row r="21" spans="1:35" s="22" customFormat="1" ht="58.8" customHeight="1" x14ac:dyDescent="0.3">
      <c r="A21" s="81">
        <v>3</v>
      </c>
      <c r="B21" s="78" t="s">
        <v>106</v>
      </c>
      <c r="C21" s="64" t="s">
        <v>107</v>
      </c>
      <c r="D21" s="65"/>
      <c r="E21" s="65"/>
      <c r="F21" s="65"/>
      <c r="G21" s="66"/>
      <c r="H21" s="65">
        <v>1</v>
      </c>
      <c r="I21" s="65" t="s">
        <v>49</v>
      </c>
      <c r="J21" s="65"/>
      <c r="K21" s="67">
        <v>2020</v>
      </c>
      <c r="L21" s="79">
        <v>44088</v>
      </c>
      <c r="M21" s="69"/>
      <c r="N21" s="70"/>
      <c r="O21" s="70"/>
      <c r="P21" s="86" t="s">
        <v>108</v>
      </c>
      <c r="Q21" s="72" t="s">
        <v>109</v>
      </c>
      <c r="R21" s="73"/>
      <c r="S21" s="74"/>
      <c r="T21" s="75"/>
      <c r="U21" s="75"/>
      <c r="V21" s="75"/>
      <c r="W21" s="75"/>
      <c r="X21" s="75"/>
      <c r="Y21" s="75"/>
      <c r="Z21" s="75"/>
      <c r="AB21" s="76"/>
      <c r="AC21" s="76"/>
      <c r="AD21" s="76"/>
      <c r="AE21" s="76"/>
      <c r="AF21" s="77"/>
      <c r="AG21" s="77"/>
      <c r="AH21" s="77"/>
      <c r="AI21" s="77"/>
    </row>
    <row r="22" spans="1:35" s="22" customFormat="1" ht="72" x14ac:dyDescent="0.3">
      <c r="A22" s="84">
        <v>4</v>
      </c>
      <c r="B22" s="78" t="s">
        <v>110</v>
      </c>
      <c r="C22" s="64" t="s">
        <v>111</v>
      </c>
      <c r="D22" s="65"/>
      <c r="E22" s="65"/>
      <c r="F22" s="65"/>
      <c r="G22" s="66"/>
      <c r="H22" s="65">
        <v>2</v>
      </c>
      <c r="I22" s="65" t="s">
        <v>96</v>
      </c>
      <c r="J22" s="65"/>
      <c r="K22" s="67">
        <v>2020</v>
      </c>
      <c r="L22" s="79">
        <v>44025</v>
      </c>
      <c r="M22" s="69"/>
      <c r="N22" s="70"/>
      <c r="O22" s="70"/>
      <c r="P22" s="86" t="s">
        <v>112</v>
      </c>
      <c r="Q22" s="72" t="s">
        <v>113</v>
      </c>
      <c r="R22" s="73"/>
      <c r="S22" s="74"/>
      <c r="T22" s="75"/>
      <c r="U22" s="75"/>
      <c r="V22" s="75"/>
      <c r="W22" s="75"/>
      <c r="X22" s="75"/>
      <c r="Y22" s="75"/>
      <c r="Z22" s="75"/>
      <c r="AB22" s="76"/>
      <c r="AC22" s="76"/>
      <c r="AD22" s="76"/>
      <c r="AE22" s="76"/>
      <c r="AF22" s="77"/>
      <c r="AG22" s="77"/>
      <c r="AH22" s="77"/>
      <c r="AI22" s="77"/>
    </row>
    <row r="23" spans="1:35" s="22" customFormat="1" ht="24" x14ac:dyDescent="0.3">
      <c r="A23" s="84">
        <v>4</v>
      </c>
      <c r="B23" s="78" t="s">
        <v>114</v>
      </c>
      <c r="C23" s="64" t="s">
        <v>42</v>
      </c>
      <c r="D23" s="65"/>
      <c r="E23" s="65"/>
      <c r="F23" s="65"/>
      <c r="G23" s="66"/>
      <c r="H23" s="65"/>
      <c r="I23" s="65"/>
      <c r="J23" s="65"/>
      <c r="K23" s="67">
        <v>2020</v>
      </c>
      <c r="L23" s="79">
        <v>44014</v>
      </c>
      <c r="M23" s="69"/>
      <c r="N23" s="70"/>
      <c r="O23" s="70">
        <v>174</v>
      </c>
      <c r="P23" s="71" t="s">
        <v>115</v>
      </c>
      <c r="Q23" s="71" t="s">
        <v>116</v>
      </c>
      <c r="R23" s="73"/>
      <c r="S23" s="74"/>
      <c r="T23" s="75"/>
      <c r="U23" s="75"/>
      <c r="V23" s="75"/>
      <c r="W23" s="75"/>
      <c r="X23" s="75"/>
      <c r="Y23" s="75"/>
      <c r="Z23" s="75"/>
      <c r="AB23" s="76"/>
      <c r="AC23" s="76"/>
      <c r="AD23" s="76"/>
      <c r="AE23" s="76"/>
      <c r="AF23" s="77"/>
      <c r="AG23" s="77"/>
      <c r="AH23" s="77"/>
      <c r="AI23" s="77"/>
    </row>
    <row r="24" spans="1:35" s="22" customFormat="1" ht="24" x14ac:dyDescent="0.3">
      <c r="A24" s="81">
        <v>3</v>
      </c>
      <c r="B24" s="78" t="s">
        <v>117</v>
      </c>
      <c r="C24" s="64" t="s">
        <v>86</v>
      </c>
      <c r="D24" s="65"/>
      <c r="E24" s="65"/>
      <c r="F24" s="65"/>
      <c r="G24" s="66"/>
      <c r="H24" s="65">
        <v>1</v>
      </c>
      <c r="I24" s="65" t="s">
        <v>49</v>
      </c>
      <c r="J24" s="65" t="s">
        <v>54</v>
      </c>
      <c r="K24" s="67">
        <v>2020</v>
      </c>
      <c r="L24" s="79">
        <v>44014</v>
      </c>
      <c r="M24" s="69">
        <v>50</v>
      </c>
      <c r="N24" s="70"/>
      <c r="O24" s="70"/>
      <c r="P24" s="71" t="s">
        <v>118</v>
      </c>
      <c r="Q24" s="72" t="s">
        <v>119</v>
      </c>
      <c r="R24" s="73"/>
      <c r="S24" s="74"/>
      <c r="T24" s="75"/>
      <c r="U24" s="75"/>
      <c r="V24" s="75"/>
      <c r="W24" s="75"/>
      <c r="X24" s="75"/>
      <c r="Y24" s="75"/>
      <c r="Z24" s="75"/>
      <c r="AB24" s="76"/>
      <c r="AC24" s="76"/>
      <c r="AD24" s="76"/>
      <c r="AE24" s="76"/>
      <c r="AF24" s="77"/>
      <c r="AG24" s="77"/>
      <c r="AH24" s="77"/>
      <c r="AI24" s="77"/>
    </row>
    <row r="25" spans="1:35" s="22" customFormat="1" ht="36" x14ac:dyDescent="0.3">
      <c r="A25" s="81">
        <v>3</v>
      </c>
      <c r="B25" s="78" t="s">
        <v>120</v>
      </c>
      <c r="C25" s="64" t="s">
        <v>121</v>
      </c>
      <c r="D25" s="65"/>
      <c r="E25" s="65"/>
      <c r="F25" s="65"/>
      <c r="G25" s="66"/>
      <c r="H25" s="65">
        <v>1</v>
      </c>
      <c r="I25" s="65" t="s">
        <v>49</v>
      </c>
      <c r="J25" s="65" t="s">
        <v>67</v>
      </c>
      <c r="K25" s="67">
        <v>2020</v>
      </c>
      <c r="L25" s="79">
        <v>43952</v>
      </c>
      <c r="M25" s="69">
        <v>6000</v>
      </c>
      <c r="N25" s="70">
        <v>5</v>
      </c>
      <c r="O25" s="70"/>
      <c r="P25" s="71" t="s">
        <v>59</v>
      </c>
      <c r="Q25" s="72" t="s">
        <v>122</v>
      </c>
      <c r="R25" s="73"/>
      <c r="S25" s="74"/>
      <c r="T25" s="75"/>
      <c r="U25" s="75"/>
      <c r="V25" s="75"/>
      <c r="W25" s="75"/>
      <c r="X25" s="75"/>
      <c r="Y25" s="75"/>
      <c r="Z25" s="75"/>
      <c r="AB25" s="76"/>
      <c r="AC25" s="76"/>
      <c r="AD25" s="76"/>
      <c r="AE25" s="76"/>
      <c r="AF25" s="77"/>
      <c r="AG25" s="77"/>
      <c r="AH25" s="77"/>
      <c r="AI25" s="77"/>
    </row>
    <row r="26" spans="1:35" s="22" customFormat="1" ht="91.2" customHeight="1" x14ac:dyDescent="0.3">
      <c r="A26" s="80">
        <v>1</v>
      </c>
      <c r="B26" s="78" t="s">
        <v>123</v>
      </c>
      <c r="C26" s="64" t="s">
        <v>124</v>
      </c>
      <c r="D26" s="65"/>
      <c r="E26" s="65"/>
      <c r="F26" s="65"/>
      <c r="G26" s="66"/>
      <c r="H26" s="65">
        <v>1</v>
      </c>
      <c r="I26" s="65" t="s">
        <v>49</v>
      </c>
      <c r="J26" s="65"/>
      <c r="K26" s="67">
        <v>2020</v>
      </c>
      <c r="L26" s="79">
        <v>43931</v>
      </c>
      <c r="M26" s="69"/>
      <c r="N26" s="70">
        <v>7.7</v>
      </c>
      <c r="O26" s="70">
        <v>6</v>
      </c>
      <c r="P26" s="71" t="s">
        <v>125</v>
      </c>
      <c r="Q26" s="72" t="s">
        <v>126</v>
      </c>
      <c r="R26" s="73"/>
      <c r="S26" s="74"/>
      <c r="T26" s="75"/>
      <c r="U26" s="75"/>
      <c r="V26" s="75"/>
      <c r="W26" s="75"/>
      <c r="X26" s="75"/>
      <c r="Y26" s="75"/>
      <c r="Z26" s="75"/>
      <c r="AB26" s="76"/>
      <c r="AC26" s="76"/>
      <c r="AD26" s="76"/>
      <c r="AE26" s="76"/>
      <c r="AF26" s="77"/>
      <c r="AG26" s="77"/>
      <c r="AH26" s="77"/>
      <c r="AI26" s="77"/>
    </row>
    <row r="27" spans="1:35" s="22" customFormat="1" ht="88.8" customHeight="1" x14ac:dyDescent="0.3">
      <c r="A27" s="80">
        <v>1</v>
      </c>
      <c r="B27" s="87" t="s">
        <v>127</v>
      </c>
      <c r="C27" s="64" t="s">
        <v>128</v>
      </c>
      <c r="D27" s="65" t="s">
        <v>129</v>
      </c>
      <c r="E27" s="65"/>
      <c r="F27" s="65"/>
      <c r="G27" s="66"/>
      <c r="H27" s="65">
        <v>1</v>
      </c>
      <c r="I27" s="65" t="s">
        <v>49</v>
      </c>
      <c r="J27" s="65" t="s">
        <v>54</v>
      </c>
      <c r="K27" s="67">
        <v>2020</v>
      </c>
      <c r="L27" s="79">
        <v>43918</v>
      </c>
      <c r="M27" s="88">
        <v>2530000</v>
      </c>
      <c r="N27" s="70">
        <v>208</v>
      </c>
      <c r="O27" s="70"/>
      <c r="P27" s="71" t="s">
        <v>130</v>
      </c>
      <c r="Q27" s="72" t="s">
        <v>131</v>
      </c>
      <c r="R27" s="73"/>
      <c r="S27" s="74"/>
      <c r="T27" s="75"/>
      <c r="U27" s="75"/>
      <c r="V27" s="75"/>
      <c r="W27" s="75"/>
      <c r="X27" s="75"/>
      <c r="Y27" s="75"/>
      <c r="Z27" s="75"/>
      <c r="AB27" s="76"/>
      <c r="AC27" s="76"/>
      <c r="AD27" s="76"/>
      <c r="AE27" s="76"/>
      <c r="AF27" s="77"/>
      <c r="AG27" s="77"/>
      <c r="AH27" s="77"/>
      <c r="AI27" s="77"/>
    </row>
    <row r="28" spans="1:35" s="98" customFormat="1" ht="28.8" x14ac:dyDescent="0.3">
      <c r="A28" s="81">
        <v>3</v>
      </c>
      <c r="B28" s="89" t="s">
        <v>132</v>
      </c>
      <c r="C28" s="90" t="s">
        <v>86</v>
      </c>
      <c r="D28" s="90"/>
      <c r="E28" s="90"/>
      <c r="F28" s="90">
        <v>15</v>
      </c>
      <c r="G28" s="91">
        <v>580000</v>
      </c>
      <c r="H28" s="90">
        <v>1</v>
      </c>
      <c r="I28" s="90" t="s">
        <v>49</v>
      </c>
      <c r="J28" s="90"/>
      <c r="K28" s="92">
        <v>2019</v>
      </c>
      <c r="L28" s="93">
        <v>43739</v>
      </c>
      <c r="M28" s="94"/>
      <c r="N28" s="90">
        <v>2</v>
      </c>
      <c r="O28" s="90"/>
      <c r="P28" s="95" t="s">
        <v>133</v>
      </c>
      <c r="Q28" s="96" t="s">
        <v>134</v>
      </c>
      <c r="R28" s="73"/>
      <c r="S28" s="74"/>
      <c r="T28" s="75"/>
      <c r="U28" s="75"/>
      <c r="V28" s="75"/>
      <c r="W28" s="75"/>
      <c r="X28" s="75"/>
      <c r="Y28" s="75"/>
      <c r="Z28" s="75"/>
      <c r="AA28" s="97"/>
      <c r="AB28" s="76"/>
      <c r="AC28" s="76"/>
      <c r="AD28" s="76"/>
      <c r="AE28" s="76"/>
      <c r="AF28" s="77"/>
      <c r="AG28" s="77"/>
      <c r="AH28" s="77"/>
      <c r="AI28" s="77"/>
    </row>
    <row r="29" spans="1:35" s="98" customFormat="1" ht="36" x14ac:dyDescent="0.3">
      <c r="A29" s="81">
        <v>3</v>
      </c>
      <c r="B29" s="89" t="s">
        <v>135</v>
      </c>
      <c r="C29" s="90" t="s">
        <v>111</v>
      </c>
      <c r="D29" s="90" t="s">
        <v>129</v>
      </c>
      <c r="E29" s="90"/>
      <c r="F29" s="90"/>
      <c r="G29" s="91"/>
      <c r="H29" s="90">
        <v>1</v>
      </c>
      <c r="I29" s="90" t="s">
        <v>49</v>
      </c>
      <c r="J29" s="90"/>
      <c r="K29" s="92">
        <v>2019</v>
      </c>
      <c r="L29" s="93">
        <v>43656</v>
      </c>
      <c r="M29" s="94">
        <v>67488</v>
      </c>
      <c r="N29" s="90">
        <v>375</v>
      </c>
      <c r="O29" s="90"/>
      <c r="P29" s="95" t="s">
        <v>136</v>
      </c>
      <c r="Q29" s="96" t="s">
        <v>137</v>
      </c>
      <c r="R29" s="73"/>
      <c r="S29" s="74"/>
      <c r="T29" s="75"/>
      <c r="U29" s="75"/>
      <c r="V29" s="75"/>
      <c r="W29" s="75"/>
      <c r="X29" s="75"/>
      <c r="Y29" s="75"/>
      <c r="Z29" s="75"/>
      <c r="AA29" s="97"/>
      <c r="AB29" s="76"/>
      <c r="AC29" s="76"/>
      <c r="AD29" s="76"/>
      <c r="AE29" s="76"/>
      <c r="AF29" s="77"/>
      <c r="AG29" s="77"/>
      <c r="AH29" s="77"/>
      <c r="AI29" s="77"/>
    </row>
    <row r="30" spans="1:35" s="98" customFormat="1" ht="28.8" x14ac:dyDescent="0.3">
      <c r="A30" s="84">
        <v>4</v>
      </c>
      <c r="B30" s="89" t="s">
        <v>138</v>
      </c>
      <c r="C30" s="90" t="s">
        <v>42</v>
      </c>
      <c r="D30" s="90"/>
      <c r="E30" s="90"/>
      <c r="F30" s="90"/>
      <c r="G30" s="91"/>
      <c r="H30" s="90"/>
      <c r="I30" s="90"/>
      <c r="J30" s="90"/>
      <c r="K30" s="92">
        <v>2019</v>
      </c>
      <c r="L30" s="93">
        <v>43577</v>
      </c>
      <c r="M30" s="94"/>
      <c r="N30" s="90"/>
      <c r="O30" s="90">
        <v>3</v>
      </c>
      <c r="P30" s="95" t="s">
        <v>59</v>
      </c>
      <c r="Q30" s="96" t="s">
        <v>139</v>
      </c>
      <c r="R30" s="73"/>
      <c r="S30" s="74"/>
      <c r="T30" s="75"/>
      <c r="U30" s="75"/>
      <c r="V30" s="75"/>
      <c r="W30" s="75"/>
      <c r="X30" s="75"/>
      <c r="Y30" s="75"/>
      <c r="Z30" s="75"/>
      <c r="AA30" s="97"/>
      <c r="AB30" s="76"/>
      <c r="AC30" s="76"/>
      <c r="AD30" s="76"/>
      <c r="AE30" s="76"/>
      <c r="AF30" s="77"/>
      <c r="AG30" s="77"/>
      <c r="AH30" s="77"/>
      <c r="AI30" s="77"/>
    </row>
    <row r="31" spans="1:35" s="98" customFormat="1" ht="36" x14ac:dyDescent="0.3">
      <c r="A31" s="81">
        <v>3</v>
      </c>
      <c r="B31" s="89" t="s">
        <v>140</v>
      </c>
      <c r="C31" s="90" t="s">
        <v>62</v>
      </c>
      <c r="D31" s="90"/>
      <c r="E31" s="90"/>
      <c r="F31" s="90"/>
      <c r="G31" s="91"/>
      <c r="H31" s="90">
        <v>1</v>
      </c>
      <c r="I31" s="90" t="s">
        <v>96</v>
      </c>
      <c r="J31" s="90" t="s">
        <v>54</v>
      </c>
      <c r="K31" s="92">
        <v>2019</v>
      </c>
      <c r="L31" s="93">
        <v>43564</v>
      </c>
      <c r="M31" s="94"/>
      <c r="N31" s="90">
        <v>0.2</v>
      </c>
      <c r="O31" s="90"/>
      <c r="P31" s="95" t="s">
        <v>136</v>
      </c>
      <c r="Q31" s="96" t="s">
        <v>141</v>
      </c>
      <c r="R31" s="73"/>
      <c r="S31" s="74"/>
      <c r="T31" s="75"/>
      <c r="U31" s="75"/>
      <c r="V31" s="75"/>
      <c r="W31" s="75"/>
      <c r="X31" s="75"/>
      <c r="Y31" s="75"/>
      <c r="Z31" s="75"/>
      <c r="AA31" s="97"/>
      <c r="AB31" s="76"/>
      <c r="AC31" s="76"/>
      <c r="AD31" s="76"/>
      <c r="AE31" s="76"/>
      <c r="AF31" s="77"/>
      <c r="AG31" s="77"/>
      <c r="AH31" s="77"/>
      <c r="AI31" s="77"/>
    </row>
    <row r="32" spans="1:35" s="98" customFormat="1" ht="36" x14ac:dyDescent="0.3">
      <c r="A32" s="83">
        <v>2</v>
      </c>
      <c r="B32" s="89" t="s">
        <v>142</v>
      </c>
      <c r="C32" s="90" t="s">
        <v>143</v>
      </c>
      <c r="D32" s="90"/>
      <c r="E32" s="90"/>
      <c r="F32" s="90"/>
      <c r="G32" s="91"/>
      <c r="H32" s="90">
        <v>1</v>
      </c>
      <c r="I32" s="90" t="s">
        <v>96</v>
      </c>
      <c r="J32" s="90"/>
      <c r="K32" s="92">
        <v>2019</v>
      </c>
      <c r="L32" s="93">
        <v>43553</v>
      </c>
      <c r="M32" s="94"/>
      <c r="N32" s="90"/>
      <c r="O32" s="90"/>
      <c r="P32" s="95" t="s">
        <v>59</v>
      </c>
      <c r="Q32" s="96" t="s">
        <v>144</v>
      </c>
      <c r="R32" s="73"/>
      <c r="S32" s="74"/>
      <c r="T32" s="75"/>
      <c r="U32" s="75"/>
      <c r="V32" s="75"/>
      <c r="W32" s="75"/>
      <c r="X32" s="75"/>
      <c r="Y32" s="75"/>
      <c r="Z32" s="75"/>
      <c r="AA32" s="97"/>
      <c r="AB32" s="76"/>
      <c r="AC32" s="76"/>
      <c r="AD32" s="76"/>
      <c r="AE32" s="76"/>
      <c r="AF32" s="77"/>
      <c r="AG32" s="77"/>
      <c r="AH32" s="77"/>
      <c r="AI32" s="77"/>
    </row>
    <row r="33" spans="1:46" s="98" customFormat="1" ht="36" x14ac:dyDescent="0.3">
      <c r="A33" s="99">
        <v>1</v>
      </c>
      <c r="B33" s="89" t="s">
        <v>145</v>
      </c>
      <c r="C33" s="90" t="s">
        <v>71</v>
      </c>
      <c r="D33" s="90" t="s">
        <v>129</v>
      </c>
      <c r="E33" s="90" t="s">
        <v>146</v>
      </c>
      <c r="F33" s="90">
        <v>87</v>
      </c>
      <c r="G33" s="91">
        <v>12000000</v>
      </c>
      <c r="H33" s="90">
        <v>1</v>
      </c>
      <c r="I33" s="90" t="s">
        <v>96</v>
      </c>
      <c r="J33" s="90" t="s">
        <v>50</v>
      </c>
      <c r="K33" s="92">
        <v>2019</v>
      </c>
      <c r="L33" s="93">
        <v>43490</v>
      </c>
      <c r="M33" s="94">
        <v>9570000</v>
      </c>
      <c r="N33" s="90">
        <v>600</v>
      </c>
      <c r="O33" s="90">
        <v>270</v>
      </c>
      <c r="P33" s="95" t="s">
        <v>147</v>
      </c>
      <c r="Q33" s="96" t="s">
        <v>148</v>
      </c>
      <c r="R33" s="73"/>
      <c r="S33" s="74"/>
      <c r="T33" s="75"/>
      <c r="U33" s="75"/>
      <c r="V33" s="75"/>
      <c r="W33" s="75"/>
      <c r="X33" s="75"/>
      <c r="Y33" s="75"/>
      <c r="Z33" s="75"/>
      <c r="AA33" s="97"/>
      <c r="AB33" s="76"/>
      <c r="AC33" s="76"/>
      <c r="AD33" s="76"/>
      <c r="AE33" s="76"/>
      <c r="AF33" s="77"/>
      <c r="AG33" s="77"/>
      <c r="AH33" s="77"/>
      <c r="AI33" s="77"/>
    </row>
    <row r="34" spans="1:46" s="98" customFormat="1" ht="36" x14ac:dyDescent="0.3">
      <c r="A34" s="81">
        <v>3</v>
      </c>
      <c r="B34" s="89" t="s">
        <v>149</v>
      </c>
      <c r="C34" s="90" t="s">
        <v>124</v>
      </c>
      <c r="D34" s="90"/>
      <c r="E34" s="90"/>
      <c r="F34" s="90"/>
      <c r="G34" s="91">
        <v>2100000</v>
      </c>
      <c r="H34" s="90">
        <v>2</v>
      </c>
      <c r="I34" s="90" t="s">
        <v>96</v>
      </c>
      <c r="J34" s="90" t="s">
        <v>67</v>
      </c>
      <c r="K34" s="92">
        <v>2018</v>
      </c>
      <c r="L34" s="93">
        <v>43363</v>
      </c>
      <c r="M34" s="94"/>
      <c r="N34" s="90"/>
      <c r="O34" s="90"/>
      <c r="P34" s="95" t="s">
        <v>150</v>
      </c>
      <c r="Q34" s="96" t="s">
        <v>151</v>
      </c>
      <c r="R34" s="73"/>
      <c r="S34" s="74"/>
      <c r="T34" s="75"/>
      <c r="U34" s="75"/>
      <c r="V34" s="75"/>
      <c r="W34" s="75"/>
      <c r="X34" s="75"/>
      <c r="Y34" s="75"/>
      <c r="Z34" s="75"/>
      <c r="AA34" s="97"/>
      <c r="AB34" s="76"/>
      <c r="AC34" s="76"/>
      <c r="AD34" s="76"/>
      <c r="AE34" s="76"/>
      <c r="AF34" s="77"/>
      <c r="AG34" s="77"/>
      <c r="AH34" s="77"/>
      <c r="AI34" s="77"/>
    </row>
    <row r="35" spans="1:46" s="98" customFormat="1" ht="36" x14ac:dyDescent="0.3">
      <c r="A35" s="81">
        <v>3</v>
      </c>
      <c r="B35" s="89" t="s">
        <v>152</v>
      </c>
      <c r="C35" s="90" t="s">
        <v>124</v>
      </c>
      <c r="D35" s="90"/>
      <c r="E35" s="90"/>
      <c r="F35" s="90"/>
      <c r="G35" s="91">
        <v>875000</v>
      </c>
      <c r="H35" s="90">
        <v>2</v>
      </c>
      <c r="I35" s="90" t="s">
        <v>96</v>
      </c>
      <c r="J35" s="90" t="s">
        <v>67</v>
      </c>
      <c r="K35" s="92">
        <v>2018</v>
      </c>
      <c r="L35" s="93">
        <v>43363</v>
      </c>
      <c r="M35" s="94">
        <v>2000</v>
      </c>
      <c r="N35" s="90"/>
      <c r="O35" s="90"/>
      <c r="P35" s="95" t="s">
        <v>153</v>
      </c>
      <c r="Q35" s="96" t="s">
        <v>154</v>
      </c>
      <c r="R35" s="73"/>
      <c r="S35" s="74"/>
      <c r="T35" s="75"/>
      <c r="U35" s="75"/>
      <c r="V35" s="75"/>
      <c r="W35" s="75"/>
      <c r="X35" s="75"/>
      <c r="Y35" s="75"/>
      <c r="Z35" s="75"/>
      <c r="AA35" s="97"/>
      <c r="AB35" s="76"/>
      <c r="AC35" s="76"/>
      <c r="AD35" s="76"/>
      <c r="AE35" s="76"/>
      <c r="AF35" s="77"/>
      <c r="AG35" s="77"/>
      <c r="AH35" s="77"/>
      <c r="AI35" s="77"/>
    </row>
    <row r="36" spans="1:46" s="98" customFormat="1" ht="28.8" x14ac:dyDescent="0.3">
      <c r="A36" s="83">
        <v>2</v>
      </c>
      <c r="B36" s="89" t="s">
        <v>155</v>
      </c>
      <c r="C36" s="90" t="s">
        <v>156</v>
      </c>
      <c r="D36" s="90" t="s">
        <v>129</v>
      </c>
      <c r="E36" s="90"/>
      <c r="F36" s="90"/>
      <c r="G36" s="91"/>
      <c r="H36" s="90">
        <v>1</v>
      </c>
      <c r="I36" s="90" t="s">
        <v>49</v>
      </c>
      <c r="J36" s="90" t="s">
        <v>50</v>
      </c>
      <c r="K36" s="92">
        <v>2018</v>
      </c>
      <c r="L36" s="93">
        <v>43255</v>
      </c>
      <c r="M36" s="94">
        <v>439000</v>
      </c>
      <c r="N36" s="90">
        <v>26</v>
      </c>
      <c r="O36" s="90">
        <v>5</v>
      </c>
      <c r="P36" s="95" t="s">
        <v>157</v>
      </c>
      <c r="Q36" s="96" t="s">
        <v>158</v>
      </c>
      <c r="R36" s="73"/>
      <c r="S36" s="74"/>
      <c r="T36" s="75"/>
      <c r="U36" s="75"/>
      <c r="V36" s="75"/>
      <c r="W36" s="75"/>
      <c r="X36" s="75"/>
      <c r="Y36" s="75"/>
      <c r="Z36" s="75"/>
      <c r="AA36" s="97"/>
      <c r="AB36" s="76">
        <f t="shared" ref="AB36:AB99" si="0">M36/1896653</f>
        <v>0.23146036728911404</v>
      </c>
      <c r="AC36" s="76">
        <f t="shared" ref="AC36:AC78" si="1">N36/39</f>
        <v>0.66666666666666663</v>
      </c>
      <c r="AD36" s="76">
        <f t="shared" ref="AD36:AD78" si="2">O36/14</f>
        <v>0.35714285714285715</v>
      </c>
      <c r="AE36" s="76">
        <f t="shared" ref="AE36:AE78" si="3">SUM(AB36:AD36)</f>
        <v>1.2552698910986377</v>
      </c>
      <c r="AF36" s="77"/>
      <c r="AG36" s="77">
        <f>IF(A36=1,AE36,0)</f>
        <v>0</v>
      </c>
      <c r="AH36" s="77">
        <f>IF(A36=2,AE36,0)</f>
        <v>1.2552698910986377</v>
      </c>
      <c r="AI36" s="77">
        <f>IF(A36=3,AE36,0)</f>
        <v>0</v>
      </c>
    </row>
    <row r="37" spans="1:46" s="98" customFormat="1" ht="24" x14ac:dyDescent="0.3">
      <c r="A37" s="84">
        <v>4</v>
      </c>
      <c r="B37" s="89" t="s">
        <v>159</v>
      </c>
      <c r="C37" s="90" t="s">
        <v>42</v>
      </c>
      <c r="D37" s="90"/>
      <c r="E37" s="90"/>
      <c r="F37" s="90"/>
      <c r="G37" s="91"/>
      <c r="H37" s="90">
        <v>3</v>
      </c>
      <c r="I37" s="90" t="s">
        <v>160</v>
      </c>
      <c r="J37" s="90" t="s">
        <v>160</v>
      </c>
      <c r="K37" s="92">
        <v>2018</v>
      </c>
      <c r="L37" s="93">
        <v>43224</v>
      </c>
      <c r="M37" s="94"/>
      <c r="N37" s="90"/>
      <c r="O37" s="90">
        <v>20</v>
      </c>
      <c r="P37" s="95" t="s">
        <v>161</v>
      </c>
      <c r="Q37" s="96" t="s">
        <v>162</v>
      </c>
      <c r="R37" s="73"/>
      <c r="S37" s="74"/>
      <c r="T37" s="75"/>
      <c r="U37" s="75"/>
      <c r="V37" s="75"/>
      <c r="W37" s="75"/>
      <c r="X37" s="75"/>
      <c r="Y37" s="75"/>
      <c r="Z37" s="75"/>
      <c r="AA37" s="97"/>
      <c r="AB37" s="76">
        <f t="shared" si="0"/>
        <v>0</v>
      </c>
      <c r="AC37" s="76">
        <f t="shared" si="1"/>
        <v>0</v>
      </c>
      <c r="AD37" s="76">
        <f t="shared" si="2"/>
        <v>1.4285714285714286</v>
      </c>
      <c r="AE37" s="76">
        <f t="shared" si="3"/>
        <v>1.4285714285714286</v>
      </c>
      <c r="AF37" s="77"/>
      <c r="AG37" s="77">
        <f>IF(A37=1,AE37,0)</f>
        <v>0</v>
      </c>
      <c r="AH37" s="77">
        <f>IF(A37=2,AE37,0)</f>
        <v>0</v>
      </c>
      <c r="AI37" s="77">
        <f>IF(A37=3,AE37,0)</f>
        <v>0</v>
      </c>
    </row>
    <row r="38" spans="1:46" s="98" customFormat="1" ht="48" x14ac:dyDescent="0.3">
      <c r="A38" s="84">
        <v>4</v>
      </c>
      <c r="B38" s="89" t="s">
        <v>163</v>
      </c>
      <c r="C38" s="90" t="s">
        <v>71</v>
      </c>
      <c r="D38" s="90"/>
      <c r="E38" s="90"/>
      <c r="F38" s="90">
        <v>17</v>
      </c>
      <c r="G38" s="91">
        <v>185000</v>
      </c>
      <c r="H38" s="90">
        <v>1</v>
      </c>
      <c r="I38" s="90" t="s">
        <v>96</v>
      </c>
      <c r="J38" s="90" t="s">
        <v>67</v>
      </c>
      <c r="K38" s="92">
        <v>2018</v>
      </c>
      <c r="L38" s="93">
        <v>43214</v>
      </c>
      <c r="M38" s="94">
        <v>123000</v>
      </c>
      <c r="N38" s="90"/>
      <c r="O38" s="90"/>
      <c r="P38" s="95" t="s">
        <v>164</v>
      </c>
      <c r="Q38" s="96" t="s">
        <v>165</v>
      </c>
      <c r="R38" s="73"/>
      <c r="S38" s="74"/>
      <c r="T38" s="75"/>
      <c r="U38" s="75"/>
      <c r="V38" s="75"/>
      <c r="W38" s="75"/>
      <c r="X38" s="75"/>
      <c r="Y38" s="75"/>
      <c r="Z38" s="75"/>
      <c r="AA38" s="97"/>
      <c r="AB38" s="76"/>
      <c r="AC38" s="76"/>
      <c r="AD38" s="76"/>
      <c r="AE38" s="76"/>
      <c r="AF38" s="77"/>
      <c r="AG38" s="77"/>
      <c r="AH38" s="77"/>
      <c r="AI38" s="77"/>
    </row>
    <row r="39" spans="1:46" s="98" customFormat="1" ht="72" x14ac:dyDescent="0.3">
      <c r="A39" s="99">
        <v>1</v>
      </c>
      <c r="B39" s="89" t="s">
        <v>166</v>
      </c>
      <c r="C39" s="90" t="s">
        <v>167</v>
      </c>
      <c r="D39" s="90" t="s">
        <v>168</v>
      </c>
      <c r="E39" s="90" t="s">
        <v>169</v>
      </c>
      <c r="F39" s="90">
        <v>94</v>
      </c>
      <c r="G39" s="91"/>
      <c r="H39" s="90">
        <v>1</v>
      </c>
      <c r="I39" s="90" t="s">
        <v>49</v>
      </c>
      <c r="J39" s="100" t="s">
        <v>170</v>
      </c>
      <c r="K39" s="92">
        <v>2018</v>
      </c>
      <c r="L39" s="93">
        <v>43168</v>
      </c>
      <c r="M39" s="94">
        <v>1330000</v>
      </c>
      <c r="N39" s="90">
        <v>0.5</v>
      </c>
      <c r="O39" s="90"/>
      <c r="P39" s="95" t="s">
        <v>171</v>
      </c>
      <c r="Q39" s="96" t="s">
        <v>172</v>
      </c>
      <c r="R39" s="73"/>
      <c r="S39" s="74"/>
      <c r="T39" s="75"/>
      <c r="U39" s="75"/>
      <c r="V39" s="75"/>
      <c r="W39" s="75"/>
      <c r="X39" s="75"/>
      <c r="Y39" s="75"/>
      <c r="Z39" s="75"/>
      <c r="AA39" s="97"/>
      <c r="AB39" s="76">
        <f t="shared" si="0"/>
        <v>0.70123528130870538</v>
      </c>
      <c r="AC39" s="76">
        <f t="shared" si="1"/>
        <v>1.282051282051282E-2</v>
      </c>
      <c r="AD39" s="76">
        <f t="shared" si="2"/>
        <v>0</v>
      </c>
      <c r="AE39" s="76">
        <f t="shared" si="3"/>
        <v>0.71405579412921816</v>
      </c>
      <c r="AF39" s="77"/>
      <c r="AG39" s="77">
        <f>IF(A39=1,AE39,0)</f>
        <v>0.71405579412921816</v>
      </c>
      <c r="AH39" s="77">
        <f>IF(A39=2,AE39,0)</f>
        <v>0</v>
      </c>
      <c r="AI39" s="77">
        <f>IF(A39=3,AE39,0)</f>
        <v>0</v>
      </c>
    </row>
    <row r="40" spans="1:46" s="98" customFormat="1" ht="28.8" x14ac:dyDescent="0.3">
      <c r="A40" s="81">
        <v>3</v>
      </c>
      <c r="B40" s="89" t="s">
        <v>173</v>
      </c>
      <c r="C40" s="90" t="s">
        <v>174</v>
      </c>
      <c r="D40" s="90"/>
      <c r="E40" s="90"/>
      <c r="F40" s="90"/>
      <c r="G40" s="91"/>
      <c r="H40" s="90">
        <v>1</v>
      </c>
      <c r="I40" s="90" t="s">
        <v>49</v>
      </c>
      <c r="J40" s="90" t="s">
        <v>160</v>
      </c>
      <c r="K40" s="92">
        <v>2018</v>
      </c>
      <c r="L40" s="93">
        <v>43162</v>
      </c>
      <c r="M40" s="94">
        <v>80000</v>
      </c>
      <c r="N40" s="90"/>
      <c r="O40" s="90"/>
      <c r="P40" s="95" t="s">
        <v>175</v>
      </c>
      <c r="Q40" s="96" t="s">
        <v>176</v>
      </c>
      <c r="R40" s="73"/>
      <c r="S40" s="74"/>
      <c r="T40" s="75"/>
      <c r="U40" s="75"/>
      <c r="V40" s="75"/>
      <c r="W40" s="75"/>
      <c r="X40" s="75"/>
      <c r="Y40" s="75"/>
      <c r="Z40" s="75"/>
      <c r="AA40" s="97"/>
      <c r="AB40" s="76"/>
      <c r="AC40" s="76"/>
      <c r="AD40" s="76"/>
      <c r="AE40" s="76"/>
      <c r="AF40" s="77"/>
      <c r="AG40" s="77"/>
      <c r="AH40" s="77"/>
      <c r="AI40" s="77"/>
    </row>
    <row r="41" spans="1:46" s="98" customFormat="1" ht="36" x14ac:dyDescent="0.3">
      <c r="A41" s="81">
        <v>3</v>
      </c>
      <c r="B41" s="89" t="s">
        <v>177</v>
      </c>
      <c r="C41" s="90" t="s">
        <v>62</v>
      </c>
      <c r="D41" s="90"/>
      <c r="E41" s="90"/>
      <c r="F41" s="90"/>
      <c r="G41" s="91"/>
      <c r="H41" s="90">
        <v>1</v>
      </c>
      <c r="I41" s="90" t="s">
        <v>49</v>
      </c>
      <c r="J41" s="90" t="s">
        <v>67</v>
      </c>
      <c r="K41" s="92">
        <v>2018</v>
      </c>
      <c r="L41" s="93">
        <v>43148</v>
      </c>
      <c r="M41" s="94"/>
      <c r="N41" s="90"/>
      <c r="O41" s="90"/>
      <c r="P41" s="95" t="s">
        <v>178</v>
      </c>
      <c r="Q41" s="96" t="s">
        <v>179</v>
      </c>
      <c r="R41" s="73"/>
      <c r="S41" s="74"/>
      <c r="T41" s="75"/>
      <c r="U41" s="75"/>
      <c r="V41" s="75"/>
      <c r="W41" s="75"/>
      <c r="X41" s="75"/>
      <c r="Y41" s="75"/>
      <c r="Z41" s="75"/>
      <c r="AA41" s="97"/>
      <c r="AB41" s="76">
        <f t="shared" si="0"/>
        <v>0</v>
      </c>
      <c r="AC41" s="76">
        <f t="shared" si="1"/>
        <v>0</v>
      </c>
      <c r="AD41" s="76">
        <f t="shared" si="2"/>
        <v>0</v>
      </c>
      <c r="AE41" s="76">
        <f t="shared" si="3"/>
        <v>0</v>
      </c>
      <c r="AF41" s="77"/>
      <c r="AG41" s="77">
        <f t="shared" ref="AG41:AG53" si="4">IF(A41=1,AE41,0)</f>
        <v>0</v>
      </c>
      <c r="AH41" s="77">
        <f t="shared" ref="AH41:AH53" si="5">IF(A41=2,AE41,0)</f>
        <v>0</v>
      </c>
      <c r="AI41" s="77">
        <f t="shared" ref="AI41:AI53" si="6">IF(A41=3,AE41,0)</f>
        <v>0</v>
      </c>
    </row>
    <row r="42" spans="1:46" s="98" customFormat="1" ht="36" x14ac:dyDescent="0.3">
      <c r="A42" s="84">
        <v>4</v>
      </c>
      <c r="B42" s="89" t="s">
        <v>159</v>
      </c>
      <c r="C42" s="90" t="s">
        <v>42</v>
      </c>
      <c r="D42" s="90"/>
      <c r="E42" s="90"/>
      <c r="F42" s="90"/>
      <c r="G42" s="91"/>
      <c r="H42" s="90">
        <v>3</v>
      </c>
      <c r="I42" s="90" t="s">
        <v>160</v>
      </c>
      <c r="J42" s="90" t="s">
        <v>160</v>
      </c>
      <c r="K42" s="92">
        <v>2018</v>
      </c>
      <c r="L42" s="93">
        <v>43106</v>
      </c>
      <c r="M42" s="94"/>
      <c r="N42" s="90"/>
      <c r="O42" s="90">
        <v>6</v>
      </c>
      <c r="P42" s="95" t="s">
        <v>180</v>
      </c>
      <c r="Q42" s="96" t="s">
        <v>162</v>
      </c>
      <c r="R42" s="73"/>
      <c r="S42" s="74"/>
      <c r="T42" s="75"/>
      <c r="U42" s="75"/>
      <c r="V42" s="75"/>
      <c r="W42" s="75"/>
      <c r="X42" s="75"/>
      <c r="Y42" s="75"/>
      <c r="Z42" s="75"/>
      <c r="AA42" s="97"/>
      <c r="AB42" s="76">
        <f t="shared" si="0"/>
        <v>0</v>
      </c>
      <c r="AC42" s="76">
        <f t="shared" si="1"/>
        <v>0</v>
      </c>
      <c r="AD42" s="76">
        <f t="shared" si="2"/>
        <v>0.42857142857142855</v>
      </c>
      <c r="AE42" s="76">
        <f t="shared" si="3"/>
        <v>0.42857142857142855</v>
      </c>
      <c r="AF42" s="77"/>
      <c r="AG42" s="77">
        <f t="shared" si="4"/>
        <v>0</v>
      </c>
      <c r="AH42" s="77">
        <f t="shared" si="5"/>
        <v>0</v>
      </c>
      <c r="AI42" s="77">
        <f t="shared" si="6"/>
        <v>0</v>
      </c>
    </row>
    <row r="43" spans="1:46" s="98" customFormat="1" ht="36" x14ac:dyDescent="0.3">
      <c r="A43" s="81">
        <v>3</v>
      </c>
      <c r="B43" s="89" t="s">
        <v>181</v>
      </c>
      <c r="C43" s="90" t="s">
        <v>75</v>
      </c>
      <c r="D43" s="90"/>
      <c r="E43" s="90" t="s">
        <v>169</v>
      </c>
      <c r="F43" s="90">
        <v>39</v>
      </c>
      <c r="G43" s="91">
        <v>4875000</v>
      </c>
      <c r="H43" s="90">
        <v>1</v>
      </c>
      <c r="I43" s="90" t="s">
        <v>49</v>
      </c>
      <c r="J43" s="90" t="s">
        <v>160</v>
      </c>
      <c r="K43" s="92">
        <v>2017</v>
      </c>
      <c r="L43" s="93">
        <v>43098</v>
      </c>
      <c r="M43" s="94">
        <v>0</v>
      </c>
      <c r="N43" s="90"/>
      <c r="O43" s="90"/>
      <c r="P43" s="95" t="s">
        <v>182</v>
      </c>
      <c r="Q43" s="96" t="s">
        <v>183</v>
      </c>
      <c r="R43" s="73"/>
      <c r="S43" s="74"/>
      <c r="T43" s="75"/>
      <c r="U43" s="75"/>
      <c r="V43" s="75"/>
      <c r="W43" s="75"/>
      <c r="X43" s="75"/>
      <c r="Y43" s="75"/>
      <c r="Z43" s="75"/>
      <c r="AA43" s="97"/>
      <c r="AB43" s="76">
        <f t="shared" si="0"/>
        <v>0</v>
      </c>
      <c r="AC43" s="76">
        <f t="shared" si="1"/>
        <v>0</v>
      </c>
      <c r="AD43" s="76">
        <f t="shared" si="2"/>
        <v>0</v>
      </c>
      <c r="AE43" s="76">
        <f t="shared" si="3"/>
        <v>0</v>
      </c>
      <c r="AF43" s="77"/>
      <c r="AG43" s="77">
        <f t="shared" si="4"/>
        <v>0</v>
      </c>
      <c r="AH43" s="77">
        <f t="shared" si="5"/>
        <v>0</v>
      </c>
      <c r="AI43" s="77">
        <f t="shared" si="6"/>
        <v>0</v>
      </c>
    </row>
    <row r="44" spans="1:46" s="98" customFormat="1" ht="74.400000000000006" customHeight="1" x14ac:dyDescent="0.3">
      <c r="A44" s="81">
        <v>3</v>
      </c>
      <c r="B44" s="89" t="s">
        <v>184</v>
      </c>
      <c r="C44" s="90" t="s">
        <v>86</v>
      </c>
      <c r="D44" s="90"/>
      <c r="E44" s="90"/>
      <c r="F44" s="90"/>
      <c r="G44" s="91"/>
      <c r="H44" s="90">
        <v>1</v>
      </c>
      <c r="I44" s="90" t="s">
        <v>49</v>
      </c>
      <c r="J44" s="90" t="s">
        <v>54</v>
      </c>
      <c r="K44" s="92">
        <v>2017</v>
      </c>
      <c r="L44" s="93">
        <v>43001</v>
      </c>
      <c r="M44" s="94">
        <v>11356</v>
      </c>
      <c r="N44" s="90"/>
      <c r="O44" s="90"/>
      <c r="P44" s="95" t="s">
        <v>185</v>
      </c>
      <c r="Q44" s="96" t="s">
        <v>186</v>
      </c>
      <c r="R44" s="73"/>
      <c r="S44" s="74"/>
      <c r="T44" s="75"/>
      <c r="U44" s="75"/>
      <c r="V44" s="75"/>
      <c r="W44" s="75"/>
      <c r="X44" s="75"/>
      <c r="Y44" s="75"/>
      <c r="Z44" s="75"/>
      <c r="AA44" s="97"/>
      <c r="AB44" s="76">
        <f t="shared" si="0"/>
        <v>5.9873893643170367E-3</v>
      </c>
      <c r="AC44" s="76">
        <f t="shared" si="1"/>
        <v>0</v>
      </c>
      <c r="AD44" s="76">
        <f t="shared" si="2"/>
        <v>0</v>
      </c>
      <c r="AE44" s="76">
        <f t="shared" si="3"/>
        <v>5.9873893643170367E-3</v>
      </c>
      <c r="AF44" s="77"/>
      <c r="AG44" s="77">
        <f t="shared" si="4"/>
        <v>0</v>
      </c>
      <c r="AH44" s="77">
        <f t="shared" si="5"/>
        <v>0</v>
      </c>
      <c r="AI44" s="77">
        <f t="shared" si="6"/>
        <v>5.9873893643170367E-3</v>
      </c>
    </row>
    <row r="45" spans="1:46" s="98" customFormat="1" ht="24" x14ac:dyDescent="0.3">
      <c r="A45" s="99">
        <v>1</v>
      </c>
      <c r="B45" s="89" t="s">
        <v>187</v>
      </c>
      <c r="C45" s="90" t="s">
        <v>62</v>
      </c>
      <c r="D45" s="90"/>
      <c r="E45" s="90"/>
      <c r="F45" s="90"/>
      <c r="G45" s="91"/>
      <c r="H45" s="90">
        <v>1</v>
      </c>
      <c r="I45" s="90" t="s">
        <v>49</v>
      </c>
      <c r="J45" s="90" t="s">
        <v>160</v>
      </c>
      <c r="K45" s="92">
        <v>2017</v>
      </c>
      <c r="L45" s="93">
        <v>42975</v>
      </c>
      <c r="M45" s="94">
        <v>2625000</v>
      </c>
      <c r="N45" s="90"/>
      <c r="O45" s="90"/>
      <c r="P45" s="95" t="s">
        <v>188</v>
      </c>
      <c r="Q45" s="96" t="s">
        <v>189</v>
      </c>
      <c r="R45" s="73"/>
      <c r="S45" s="74"/>
      <c r="T45" s="75"/>
      <c r="U45" s="75"/>
      <c r="V45" s="75"/>
      <c r="W45" s="75"/>
      <c r="X45" s="75"/>
      <c r="Y45" s="75"/>
      <c r="Z45" s="75"/>
      <c r="AA45" s="97"/>
      <c r="AB45" s="76">
        <f t="shared" si="0"/>
        <v>1.3840170025829712</v>
      </c>
      <c r="AC45" s="76">
        <f t="shared" si="1"/>
        <v>0</v>
      </c>
      <c r="AD45" s="76">
        <f t="shared" si="2"/>
        <v>0</v>
      </c>
      <c r="AE45" s="76">
        <f t="shared" si="3"/>
        <v>1.3840170025829712</v>
      </c>
      <c r="AF45" s="77"/>
      <c r="AG45" s="77">
        <f t="shared" si="4"/>
        <v>1.3840170025829712</v>
      </c>
      <c r="AH45" s="77">
        <f t="shared" si="5"/>
        <v>0</v>
      </c>
      <c r="AI45" s="77">
        <f t="shared" si="6"/>
        <v>0</v>
      </c>
    </row>
    <row r="46" spans="1:46" s="98" customFormat="1" ht="50.4" customHeight="1" x14ac:dyDescent="0.3">
      <c r="A46" s="83">
        <v>2</v>
      </c>
      <c r="B46" s="89" t="s">
        <v>190</v>
      </c>
      <c r="C46" s="90" t="s">
        <v>191</v>
      </c>
      <c r="D46" s="90" t="s">
        <v>129</v>
      </c>
      <c r="E46" s="90"/>
      <c r="F46" s="90">
        <v>60</v>
      </c>
      <c r="G46" s="91"/>
      <c r="H46" s="90">
        <v>1</v>
      </c>
      <c r="I46" s="90" t="s">
        <v>49</v>
      </c>
      <c r="J46" s="90" t="s">
        <v>50</v>
      </c>
      <c r="K46" s="92">
        <v>2017</v>
      </c>
      <c r="L46" s="93">
        <v>42916</v>
      </c>
      <c r="M46" s="94">
        <v>100000</v>
      </c>
      <c r="N46" s="90">
        <v>20</v>
      </c>
      <c r="O46" s="90"/>
      <c r="P46" s="95" t="s">
        <v>192</v>
      </c>
      <c r="Q46" s="96" t="s">
        <v>193</v>
      </c>
      <c r="R46" s="73"/>
      <c r="S46" s="74"/>
      <c r="T46" s="75"/>
      <c r="U46" s="75"/>
      <c r="V46" s="75"/>
      <c r="W46" s="75"/>
      <c r="X46" s="75"/>
      <c r="Y46" s="75"/>
      <c r="Z46" s="75"/>
      <c r="AA46" s="97"/>
      <c r="AB46" s="76">
        <f t="shared" si="0"/>
        <v>5.2724457241256045E-2</v>
      </c>
      <c r="AC46" s="76">
        <f t="shared" si="1"/>
        <v>0.51282051282051277</v>
      </c>
      <c r="AD46" s="76">
        <f t="shared" si="2"/>
        <v>0</v>
      </c>
      <c r="AE46" s="76">
        <f t="shared" si="3"/>
        <v>0.56554497006176885</v>
      </c>
      <c r="AF46" s="77"/>
      <c r="AG46" s="77">
        <f t="shared" si="4"/>
        <v>0</v>
      </c>
      <c r="AH46" s="77">
        <f t="shared" si="5"/>
        <v>0.56554497006176885</v>
      </c>
      <c r="AI46" s="77">
        <f t="shared" si="6"/>
        <v>0</v>
      </c>
    </row>
    <row r="47" spans="1:46" s="98" customFormat="1" ht="36" x14ac:dyDescent="0.3">
      <c r="A47" s="101">
        <v>3</v>
      </c>
      <c r="B47" s="89" t="s">
        <v>194</v>
      </c>
      <c r="C47" s="90" t="s">
        <v>160</v>
      </c>
      <c r="D47" s="90"/>
      <c r="E47" s="90"/>
      <c r="F47" s="90"/>
      <c r="G47" s="91"/>
      <c r="H47" s="90">
        <v>1</v>
      </c>
      <c r="I47" s="90" t="s">
        <v>49</v>
      </c>
      <c r="J47" s="90" t="s">
        <v>67</v>
      </c>
      <c r="K47" s="92">
        <v>2017</v>
      </c>
      <c r="L47" s="102">
        <v>42856</v>
      </c>
      <c r="M47" s="103"/>
      <c r="N47" s="104"/>
      <c r="O47" s="90"/>
      <c r="P47" s="95" t="s">
        <v>195</v>
      </c>
      <c r="Q47" s="96" t="s">
        <v>196</v>
      </c>
      <c r="R47" s="73"/>
      <c r="S47" s="74"/>
      <c r="T47" s="75"/>
      <c r="U47" s="75"/>
      <c r="V47" s="75"/>
      <c r="W47" s="75"/>
      <c r="X47" s="75"/>
      <c r="Y47" s="75"/>
      <c r="Z47" s="75"/>
      <c r="AA47" s="97"/>
      <c r="AB47" s="76">
        <f t="shared" si="0"/>
        <v>0</v>
      </c>
      <c r="AC47" s="76">
        <f t="shared" si="1"/>
        <v>0</v>
      </c>
      <c r="AD47" s="76">
        <f t="shared" si="2"/>
        <v>0</v>
      </c>
      <c r="AE47" s="76">
        <f t="shared" si="3"/>
        <v>0</v>
      </c>
      <c r="AF47" s="77"/>
      <c r="AG47" s="77">
        <f t="shared" si="4"/>
        <v>0</v>
      </c>
      <c r="AH47" s="77">
        <f t="shared" si="5"/>
        <v>0</v>
      </c>
      <c r="AI47" s="77">
        <f t="shared" si="6"/>
        <v>0</v>
      </c>
      <c r="AP47" s="105"/>
      <c r="AR47" s="105"/>
      <c r="AT47" s="105"/>
    </row>
    <row r="48" spans="1:46" s="98" customFormat="1" ht="24" x14ac:dyDescent="0.3">
      <c r="A48" s="101">
        <v>3</v>
      </c>
      <c r="B48" s="89" t="s">
        <v>197</v>
      </c>
      <c r="C48" s="90" t="s">
        <v>111</v>
      </c>
      <c r="D48" s="90"/>
      <c r="E48" s="90" t="s">
        <v>48</v>
      </c>
      <c r="F48" s="90">
        <v>140</v>
      </c>
      <c r="G48" s="91"/>
      <c r="H48" s="90">
        <v>1</v>
      </c>
      <c r="I48" s="90" t="s">
        <v>49</v>
      </c>
      <c r="J48" s="90" t="s">
        <v>198</v>
      </c>
      <c r="K48" s="92">
        <v>2017</v>
      </c>
      <c r="L48" s="93">
        <v>42833</v>
      </c>
      <c r="M48" s="103">
        <v>850</v>
      </c>
      <c r="N48" s="104">
        <v>0</v>
      </c>
      <c r="O48" s="90"/>
      <c r="P48" s="95" t="s">
        <v>199</v>
      </c>
      <c r="Q48" s="96" t="s">
        <v>200</v>
      </c>
      <c r="R48" s="73"/>
      <c r="S48" s="74"/>
      <c r="T48" s="75"/>
      <c r="U48" s="75"/>
      <c r="V48" s="75"/>
      <c r="W48" s="75"/>
      <c r="X48" s="75"/>
      <c r="Y48" s="75"/>
      <c r="Z48" s="75"/>
      <c r="AA48" s="97"/>
      <c r="AB48" s="76">
        <f t="shared" si="0"/>
        <v>4.4815788655067638E-4</v>
      </c>
      <c r="AC48" s="76">
        <f t="shared" si="1"/>
        <v>0</v>
      </c>
      <c r="AD48" s="76">
        <f t="shared" si="2"/>
        <v>0</v>
      </c>
      <c r="AE48" s="76">
        <f t="shared" si="3"/>
        <v>4.4815788655067638E-4</v>
      </c>
      <c r="AF48" s="77"/>
      <c r="AG48" s="77">
        <f t="shared" si="4"/>
        <v>0</v>
      </c>
      <c r="AH48" s="77">
        <f t="shared" si="5"/>
        <v>0</v>
      </c>
      <c r="AI48" s="77">
        <f t="shared" si="6"/>
        <v>4.4815788655067638E-4</v>
      </c>
      <c r="AP48" s="105"/>
      <c r="AR48" s="105"/>
      <c r="AT48" s="105"/>
    </row>
    <row r="49" spans="1:46" s="98" customFormat="1" ht="24" x14ac:dyDescent="0.3">
      <c r="A49" s="83">
        <v>2</v>
      </c>
      <c r="B49" s="89" t="s">
        <v>201</v>
      </c>
      <c r="C49" s="90" t="s">
        <v>202</v>
      </c>
      <c r="D49" s="90"/>
      <c r="E49" s="90"/>
      <c r="F49" s="90"/>
      <c r="G49" s="91"/>
      <c r="H49" s="90">
        <v>1</v>
      </c>
      <c r="I49" s="90" t="s">
        <v>49</v>
      </c>
      <c r="J49" s="90"/>
      <c r="K49" s="92">
        <v>2017</v>
      </c>
      <c r="L49" s="93">
        <v>42806</v>
      </c>
      <c r="M49" s="94">
        <v>200000</v>
      </c>
      <c r="N49" s="90">
        <v>0.5</v>
      </c>
      <c r="O49" s="90">
        <v>2</v>
      </c>
      <c r="P49" s="95" t="s">
        <v>203</v>
      </c>
      <c r="Q49" s="96" t="s">
        <v>204</v>
      </c>
      <c r="R49" s="73"/>
      <c r="S49" s="74"/>
      <c r="T49" s="75"/>
      <c r="U49" s="75"/>
      <c r="V49" s="75"/>
      <c r="W49" s="75"/>
      <c r="X49" s="75"/>
      <c r="Y49" s="75"/>
      <c r="Z49" s="75"/>
      <c r="AA49" s="97"/>
      <c r="AB49" s="76">
        <f t="shared" si="0"/>
        <v>0.10544891448251209</v>
      </c>
      <c r="AC49" s="76">
        <f t="shared" si="1"/>
        <v>1.282051282051282E-2</v>
      </c>
      <c r="AD49" s="76">
        <f t="shared" si="2"/>
        <v>0.14285714285714285</v>
      </c>
      <c r="AE49" s="76">
        <f t="shared" si="3"/>
        <v>0.26112657016016777</v>
      </c>
      <c r="AF49" s="77"/>
      <c r="AG49" s="77">
        <f t="shared" si="4"/>
        <v>0</v>
      </c>
      <c r="AH49" s="77">
        <f t="shared" si="5"/>
        <v>0.26112657016016777</v>
      </c>
      <c r="AI49" s="77">
        <f t="shared" si="6"/>
        <v>0</v>
      </c>
    </row>
    <row r="50" spans="1:46" s="98" customFormat="1" ht="15.6" x14ac:dyDescent="0.3">
      <c r="A50" s="84">
        <v>4</v>
      </c>
      <c r="B50" s="89" t="s">
        <v>205</v>
      </c>
      <c r="C50" s="90" t="s">
        <v>42</v>
      </c>
      <c r="D50" s="90"/>
      <c r="E50" s="90"/>
      <c r="F50" s="90"/>
      <c r="G50" s="91"/>
      <c r="H50" s="90">
        <v>3</v>
      </c>
      <c r="I50" s="90" t="s">
        <v>160</v>
      </c>
      <c r="J50" s="90" t="s">
        <v>160</v>
      </c>
      <c r="K50" s="92">
        <v>2016</v>
      </c>
      <c r="L50" s="93">
        <v>42732</v>
      </c>
      <c r="M50" s="94"/>
      <c r="N50" s="90"/>
      <c r="O50" s="90">
        <v>50</v>
      </c>
      <c r="P50" s="95" t="s">
        <v>115</v>
      </c>
      <c r="Q50" s="96" t="s">
        <v>162</v>
      </c>
      <c r="R50" s="73"/>
      <c r="S50" s="74"/>
      <c r="T50" s="75"/>
      <c r="U50" s="75"/>
      <c r="V50" s="75"/>
      <c r="W50" s="75"/>
      <c r="X50" s="75"/>
      <c r="Y50" s="75"/>
      <c r="Z50" s="75"/>
      <c r="AA50" s="97"/>
      <c r="AB50" s="76">
        <f t="shared" si="0"/>
        <v>0</v>
      </c>
      <c r="AC50" s="76">
        <f t="shared" si="1"/>
        <v>0</v>
      </c>
      <c r="AD50" s="76">
        <f t="shared" si="2"/>
        <v>3.5714285714285716</v>
      </c>
      <c r="AE50" s="76">
        <f t="shared" ref="AE50" si="7">SUM(AB50:AD50)</f>
        <v>3.5714285714285716</v>
      </c>
      <c r="AF50" s="77"/>
      <c r="AG50" s="77">
        <f t="shared" si="4"/>
        <v>0</v>
      </c>
      <c r="AH50" s="77">
        <f t="shared" si="5"/>
        <v>0</v>
      </c>
      <c r="AI50" s="77">
        <f t="shared" si="6"/>
        <v>0</v>
      </c>
    </row>
    <row r="51" spans="1:46" s="98" customFormat="1" ht="24" x14ac:dyDescent="0.3">
      <c r="A51" s="81">
        <v>3</v>
      </c>
      <c r="B51" s="89" t="s">
        <v>206</v>
      </c>
      <c r="C51" s="90" t="s">
        <v>86</v>
      </c>
      <c r="D51" s="90"/>
      <c r="E51" s="90"/>
      <c r="F51" s="90"/>
      <c r="G51" s="91"/>
      <c r="H51" s="90">
        <v>2</v>
      </c>
      <c r="I51" s="90" t="s">
        <v>96</v>
      </c>
      <c r="J51" s="90" t="s">
        <v>54</v>
      </c>
      <c r="K51" s="92">
        <v>2016</v>
      </c>
      <c r="L51" s="93">
        <v>42671</v>
      </c>
      <c r="M51" s="94">
        <v>50000</v>
      </c>
      <c r="N51" s="90"/>
      <c r="O51" s="90"/>
      <c r="P51" s="95" t="s">
        <v>207</v>
      </c>
      <c r="Q51" s="96" t="s">
        <v>208</v>
      </c>
      <c r="R51" s="73"/>
      <c r="S51" s="74"/>
      <c r="T51" s="75"/>
      <c r="U51" s="75"/>
      <c r="V51" s="75"/>
      <c r="W51" s="75"/>
      <c r="X51" s="75"/>
      <c r="Y51" s="75"/>
      <c r="Z51" s="75"/>
      <c r="AA51" s="97"/>
      <c r="AB51" s="76">
        <f t="shared" si="0"/>
        <v>2.6362228620628023E-2</v>
      </c>
      <c r="AC51" s="76">
        <f t="shared" si="1"/>
        <v>0</v>
      </c>
      <c r="AD51" s="76">
        <f t="shared" si="2"/>
        <v>0</v>
      </c>
      <c r="AE51" s="76">
        <f t="shared" si="3"/>
        <v>2.6362228620628023E-2</v>
      </c>
      <c r="AF51" s="77"/>
      <c r="AG51" s="77">
        <f t="shared" si="4"/>
        <v>0</v>
      </c>
      <c r="AH51" s="77">
        <f t="shared" si="5"/>
        <v>0</v>
      </c>
      <c r="AI51" s="77">
        <f t="shared" si="6"/>
        <v>2.6362228620628023E-2</v>
      </c>
    </row>
    <row r="52" spans="1:46" s="97" customFormat="1" ht="24" x14ac:dyDescent="0.3">
      <c r="A52" s="81">
        <v>3</v>
      </c>
      <c r="B52" s="89" t="s">
        <v>209</v>
      </c>
      <c r="C52" s="90" t="s">
        <v>82</v>
      </c>
      <c r="D52" s="90"/>
      <c r="E52" s="90"/>
      <c r="F52" s="90"/>
      <c r="G52" s="91">
        <v>415000</v>
      </c>
      <c r="H52" s="90">
        <v>1</v>
      </c>
      <c r="I52" s="90" t="s">
        <v>96</v>
      </c>
      <c r="J52" s="90" t="s">
        <v>67</v>
      </c>
      <c r="K52" s="92">
        <v>2016</v>
      </c>
      <c r="L52" s="93">
        <v>42644</v>
      </c>
      <c r="M52" s="94"/>
      <c r="N52" s="90"/>
      <c r="O52" s="90"/>
      <c r="P52" s="95" t="s">
        <v>210</v>
      </c>
      <c r="Q52" s="96" t="s">
        <v>211</v>
      </c>
      <c r="R52" s="73"/>
      <c r="S52" s="74"/>
      <c r="T52" s="75"/>
      <c r="U52" s="75"/>
      <c r="V52" s="75"/>
      <c r="W52" s="75"/>
      <c r="X52" s="75"/>
      <c r="Y52" s="75"/>
      <c r="Z52" s="75"/>
      <c r="AA52" s="106"/>
      <c r="AB52" s="76">
        <f t="shared" si="0"/>
        <v>0</v>
      </c>
      <c r="AC52" s="76">
        <f t="shared" si="1"/>
        <v>0</v>
      </c>
      <c r="AD52" s="76">
        <f t="shared" si="2"/>
        <v>0</v>
      </c>
      <c r="AE52" s="76">
        <f t="shared" si="3"/>
        <v>0</v>
      </c>
      <c r="AF52" s="77"/>
      <c r="AG52" s="77">
        <f t="shared" si="4"/>
        <v>0</v>
      </c>
      <c r="AH52" s="77">
        <f t="shared" si="5"/>
        <v>0</v>
      </c>
      <c r="AI52" s="77">
        <f t="shared" si="6"/>
        <v>0</v>
      </c>
      <c r="AK52" s="98"/>
      <c r="AL52" s="98"/>
      <c r="AM52" s="98"/>
      <c r="AN52" s="98"/>
      <c r="AO52" s="98"/>
      <c r="AP52" s="98"/>
      <c r="AQ52" s="98"/>
      <c r="AR52" s="98"/>
      <c r="AS52" s="98"/>
      <c r="AT52" s="98"/>
    </row>
    <row r="53" spans="1:46" s="98" customFormat="1" ht="24" x14ac:dyDescent="0.3">
      <c r="A53" s="84">
        <v>4</v>
      </c>
      <c r="B53" s="89" t="s">
        <v>212</v>
      </c>
      <c r="C53" s="90" t="s">
        <v>191</v>
      </c>
      <c r="D53" s="90"/>
      <c r="E53" s="90"/>
      <c r="F53" s="90"/>
      <c r="G53" s="91"/>
      <c r="H53" s="90">
        <v>3</v>
      </c>
      <c r="I53" s="90" t="s">
        <v>160</v>
      </c>
      <c r="J53" s="90" t="s">
        <v>160</v>
      </c>
      <c r="K53" s="92">
        <v>2016</v>
      </c>
      <c r="L53" s="93">
        <v>42609</v>
      </c>
      <c r="M53" s="94">
        <v>840000</v>
      </c>
      <c r="N53" s="90"/>
      <c r="O53" s="90"/>
      <c r="P53" s="95" t="s">
        <v>213</v>
      </c>
      <c r="Q53" s="96" t="s">
        <v>214</v>
      </c>
      <c r="R53" s="73"/>
      <c r="S53" s="74"/>
      <c r="T53" s="75"/>
      <c r="U53" s="75"/>
      <c r="V53" s="75"/>
      <c r="W53" s="75"/>
      <c r="X53" s="75"/>
      <c r="Y53" s="75"/>
      <c r="Z53" s="75"/>
      <c r="AA53" s="97"/>
      <c r="AB53" s="76">
        <f t="shared" si="0"/>
        <v>0.44288544082655079</v>
      </c>
      <c r="AC53" s="76">
        <f t="shared" si="1"/>
        <v>0</v>
      </c>
      <c r="AD53" s="76">
        <f t="shared" si="2"/>
        <v>0</v>
      </c>
      <c r="AE53" s="76">
        <f t="shared" si="3"/>
        <v>0.44288544082655079</v>
      </c>
      <c r="AF53" s="77"/>
      <c r="AG53" s="77">
        <f t="shared" si="4"/>
        <v>0</v>
      </c>
      <c r="AH53" s="77">
        <f t="shared" si="5"/>
        <v>0</v>
      </c>
      <c r="AI53" s="77">
        <f t="shared" si="6"/>
        <v>0</v>
      </c>
    </row>
    <row r="54" spans="1:46" s="98" customFormat="1" ht="141" customHeight="1" x14ac:dyDescent="0.3">
      <c r="A54" s="99">
        <v>1</v>
      </c>
      <c r="B54" s="89" t="s">
        <v>215</v>
      </c>
      <c r="C54" s="90" t="s">
        <v>216</v>
      </c>
      <c r="D54" s="90"/>
      <c r="E54" s="90"/>
      <c r="F54" s="90"/>
      <c r="G54" s="91"/>
      <c r="H54" s="90">
        <v>1</v>
      </c>
      <c r="I54" s="90" t="s">
        <v>49</v>
      </c>
      <c r="J54" s="90" t="s">
        <v>54</v>
      </c>
      <c r="K54" s="92">
        <v>2016</v>
      </c>
      <c r="L54" s="93">
        <v>42512</v>
      </c>
      <c r="M54" s="94"/>
      <c r="N54" s="90" t="s">
        <v>217</v>
      </c>
      <c r="O54" s="90"/>
      <c r="P54" s="95" t="s">
        <v>218</v>
      </c>
      <c r="Q54" s="96" t="s">
        <v>219</v>
      </c>
      <c r="R54" s="73"/>
      <c r="S54" s="74"/>
      <c r="T54" s="75"/>
      <c r="U54" s="75"/>
      <c r="V54" s="75"/>
      <c r="W54" s="75"/>
      <c r="X54" s="75"/>
      <c r="Y54" s="75"/>
      <c r="Z54" s="75"/>
      <c r="AA54" s="97"/>
      <c r="AB54" s="76"/>
      <c r="AC54" s="76"/>
      <c r="AD54" s="76"/>
      <c r="AE54" s="76"/>
      <c r="AF54" s="77"/>
      <c r="AG54" s="77"/>
      <c r="AH54" s="77"/>
      <c r="AI54" s="77"/>
    </row>
    <row r="55" spans="1:46" s="98" customFormat="1" ht="75.599999999999994" customHeight="1" x14ac:dyDescent="0.3">
      <c r="A55" s="99">
        <v>1</v>
      </c>
      <c r="B55" s="89" t="s">
        <v>220</v>
      </c>
      <c r="C55" s="90" t="s">
        <v>62</v>
      </c>
      <c r="D55" s="90" t="s">
        <v>129</v>
      </c>
      <c r="E55" s="90" t="s">
        <v>169</v>
      </c>
      <c r="F55" s="90">
        <v>45</v>
      </c>
      <c r="G55" s="91">
        <v>2000000</v>
      </c>
      <c r="H55" s="90">
        <v>1</v>
      </c>
      <c r="I55" s="90" t="s">
        <v>49</v>
      </c>
      <c r="J55" s="90" t="s">
        <v>50</v>
      </c>
      <c r="K55" s="92">
        <v>2016</v>
      </c>
      <c r="L55" s="93">
        <v>42590</v>
      </c>
      <c r="M55" s="94">
        <v>2000000</v>
      </c>
      <c r="N55" s="90">
        <v>2</v>
      </c>
      <c r="O55" s="90"/>
      <c r="P55" s="95" t="s">
        <v>221</v>
      </c>
      <c r="Q55" s="96" t="s">
        <v>222</v>
      </c>
      <c r="R55" s="73"/>
      <c r="S55" s="74" t="str">
        <f>C55</f>
        <v>Al</v>
      </c>
      <c r="T55" s="75"/>
      <c r="U55" s="75"/>
      <c r="V55" s="75"/>
      <c r="W55" s="75"/>
      <c r="X55" s="75"/>
      <c r="Y55" s="75"/>
      <c r="Z55" s="75"/>
      <c r="AA55" s="97"/>
      <c r="AB55" s="76">
        <f t="shared" si="0"/>
        <v>1.0544891448251208</v>
      </c>
      <c r="AC55" s="76">
        <f t="shared" si="1"/>
        <v>5.128205128205128E-2</v>
      </c>
      <c r="AD55" s="76">
        <f t="shared" si="2"/>
        <v>0</v>
      </c>
      <c r="AE55" s="76">
        <f t="shared" si="3"/>
        <v>1.1057711961071721</v>
      </c>
      <c r="AF55" s="77"/>
      <c r="AG55" s="77">
        <f t="shared" ref="AG55:AG63" si="8">IF(A55=1,AE55,0)</f>
        <v>1.1057711961071721</v>
      </c>
      <c r="AH55" s="77">
        <f t="shared" ref="AH55:AH63" si="9">IF(A55=2,AE55,0)</f>
        <v>0</v>
      </c>
      <c r="AI55" s="77">
        <f t="shared" ref="AI55:AI63" si="10">IF(A55=3,AE55,0)</f>
        <v>0</v>
      </c>
    </row>
    <row r="56" spans="1:46" s="98" customFormat="1" ht="28.8" x14ac:dyDescent="0.3">
      <c r="A56" s="84">
        <v>4</v>
      </c>
      <c r="B56" s="89" t="s">
        <v>223</v>
      </c>
      <c r="C56" s="90" t="s">
        <v>42</v>
      </c>
      <c r="D56" s="90"/>
      <c r="E56" s="90"/>
      <c r="F56" s="90"/>
      <c r="G56" s="91"/>
      <c r="H56" s="90">
        <v>3</v>
      </c>
      <c r="I56" s="90" t="s">
        <v>160</v>
      </c>
      <c r="J56" s="90" t="s">
        <v>160</v>
      </c>
      <c r="K56" s="92">
        <v>2015</v>
      </c>
      <c r="L56" s="93">
        <v>42352</v>
      </c>
      <c r="M56" s="94"/>
      <c r="N56" s="90"/>
      <c r="O56" s="90">
        <v>21</v>
      </c>
      <c r="P56" s="95" t="s">
        <v>115</v>
      </c>
      <c r="Q56" s="96" t="s">
        <v>224</v>
      </c>
      <c r="R56" s="73"/>
      <c r="S56" s="74"/>
      <c r="T56" s="75"/>
      <c r="U56" s="75"/>
      <c r="V56" s="75"/>
      <c r="W56" s="75"/>
      <c r="X56" s="75"/>
      <c r="Y56" s="75"/>
      <c r="Z56" s="75"/>
      <c r="AA56" s="97"/>
      <c r="AB56" s="76">
        <f t="shared" si="0"/>
        <v>0</v>
      </c>
      <c r="AC56" s="76">
        <f t="shared" si="1"/>
        <v>0</v>
      </c>
      <c r="AD56" s="76">
        <f t="shared" si="2"/>
        <v>1.5</v>
      </c>
      <c r="AE56" s="76">
        <f t="shared" ref="AE56" si="11">SUM(AB56:AD56)</f>
        <v>1.5</v>
      </c>
      <c r="AF56" s="77"/>
      <c r="AG56" s="77">
        <f t="shared" si="8"/>
        <v>0</v>
      </c>
      <c r="AH56" s="77">
        <f t="shared" si="9"/>
        <v>0</v>
      </c>
      <c r="AI56" s="77">
        <f t="shared" si="10"/>
        <v>0</v>
      </c>
    </row>
    <row r="57" spans="1:46" s="98" customFormat="1" ht="24" x14ac:dyDescent="0.3">
      <c r="A57" s="84">
        <v>4</v>
      </c>
      <c r="B57" s="89" t="s">
        <v>225</v>
      </c>
      <c r="C57" s="90" t="s">
        <v>42</v>
      </c>
      <c r="D57" s="90"/>
      <c r="E57" s="90"/>
      <c r="F57" s="90"/>
      <c r="G57" s="91"/>
      <c r="H57" s="90">
        <v>3</v>
      </c>
      <c r="I57" s="90" t="s">
        <v>160</v>
      </c>
      <c r="J57" s="90" t="s">
        <v>160</v>
      </c>
      <c r="K57" s="92">
        <v>2015</v>
      </c>
      <c r="L57" s="93">
        <v>42329</v>
      </c>
      <c r="M57" s="94"/>
      <c r="N57" s="90"/>
      <c r="O57" s="90">
        <v>115</v>
      </c>
      <c r="P57" s="95" t="s">
        <v>226</v>
      </c>
      <c r="Q57" s="96" t="s">
        <v>162</v>
      </c>
      <c r="R57" s="73"/>
      <c r="S57" s="74"/>
      <c r="T57" s="75"/>
      <c r="U57" s="75"/>
      <c r="V57" s="75"/>
      <c r="W57" s="75"/>
      <c r="X57" s="75"/>
      <c r="Y57" s="75"/>
      <c r="Z57" s="75"/>
      <c r="AA57" s="97"/>
      <c r="AB57" s="76">
        <f t="shared" si="0"/>
        <v>0</v>
      </c>
      <c r="AC57" s="76">
        <f t="shared" si="1"/>
        <v>0</v>
      </c>
      <c r="AD57" s="76">
        <f t="shared" si="2"/>
        <v>8.2142857142857135</v>
      </c>
      <c r="AE57" s="76">
        <f t="shared" si="3"/>
        <v>8.2142857142857135</v>
      </c>
      <c r="AF57" s="77"/>
      <c r="AG57" s="77">
        <f t="shared" si="8"/>
        <v>0</v>
      </c>
      <c r="AH57" s="77">
        <f t="shared" si="9"/>
        <v>0</v>
      </c>
      <c r="AI57" s="77">
        <f t="shared" si="10"/>
        <v>0</v>
      </c>
    </row>
    <row r="58" spans="1:46" s="98" customFormat="1" ht="36" x14ac:dyDescent="0.3">
      <c r="A58" s="99">
        <v>1</v>
      </c>
      <c r="B58" s="89" t="s">
        <v>227</v>
      </c>
      <c r="C58" s="90" t="s">
        <v>71</v>
      </c>
      <c r="D58" s="90" t="s">
        <v>129</v>
      </c>
      <c r="E58" s="90" t="s">
        <v>169</v>
      </c>
      <c r="F58" s="90">
        <v>110</v>
      </c>
      <c r="G58" s="91">
        <v>56400000</v>
      </c>
      <c r="H58" s="90">
        <v>1</v>
      </c>
      <c r="I58" s="90" t="s">
        <v>49</v>
      </c>
      <c r="J58" s="90" t="s">
        <v>54</v>
      </c>
      <c r="K58" s="92">
        <v>2015</v>
      </c>
      <c r="L58" s="107">
        <v>42313</v>
      </c>
      <c r="M58" s="94">
        <v>43700000</v>
      </c>
      <c r="N58" s="90">
        <v>668</v>
      </c>
      <c r="O58" s="90">
        <v>19</v>
      </c>
      <c r="P58" s="95" t="s">
        <v>228</v>
      </c>
      <c r="Q58" s="96" t="s">
        <v>229</v>
      </c>
      <c r="R58" s="73"/>
      <c r="S58" s="74" t="str">
        <f t="shared" ref="S58:S64" si="12">C58</f>
        <v>Fe</v>
      </c>
      <c r="T58" s="75"/>
      <c r="U58" s="75"/>
      <c r="V58" s="75"/>
      <c r="W58" s="75"/>
      <c r="X58" s="75"/>
      <c r="Y58" s="75"/>
      <c r="Z58" s="75"/>
      <c r="AA58" s="97"/>
      <c r="AB58" s="76">
        <f t="shared" si="0"/>
        <v>23.040587814428893</v>
      </c>
      <c r="AC58" s="76">
        <f t="shared" si="1"/>
        <v>17.128205128205128</v>
      </c>
      <c r="AD58" s="76">
        <f t="shared" si="2"/>
        <v>1.3571428571428572</v>
      </c>
      <c r="AE58" s="76">
        <f t="shared" si="3"/>
        <v>41.525935799776875</v>
      </c>
      <c r="AF58" s="77"/>
      <c r="AG58" s="77">
        <f t="shared" si="8"/>
        <v>41.525935799776875</v>
      </c>
      <c r="AH58" s="77">
        <f t="shared" si="9"/>
        <v>0</v>
      </c>
      <c r="AI58" s="77">
        <f t="shared" si="10"/>
        <v>0</v>
      </c>
    </row>
    <row r="59" spans="1:46" s="98" customFormat="1" ht="36" x14ac:dyDescent="0.3">
      <c r="A59" s="84">
        <v>4</v>
      </c>
      <c r="B59" s="89" t="s">
        <v>230</v>
      </c>
      <c r="C59" s="90" t="s">
        <v>86</v>
      </c>
      <c r="D59" s="90" t="s">
        <v>231</v>
      </c>
      <c r="E59" s="90" t="s">
        <v>231</v>
      </c>
      <c r="F59" s="90" t="s">
        <v>231</v>
      </c>
      <c r="G59" s="91"/>
      <c r="H59" s="90">
        <v>3</v>
      </c>
      <c r="I59" s="90" t="s">
        <v>96</v>
      </c>
      <c r="J59" s="90" t="s">
        <v>54</v>
      </c>
      <c r="K59" s="92">
        <v>2015</v>
      </c>
      <c r="L59" s="93">
        <v>42221</v>
      </c>
      <c r="M59" s="94">
        <v>11356.23</v>
      </c>
      <c r="N59" s="92"/>
      <c r="O59" s="90"/>
      <c r="P59" s="95" t="s">
        <v>232</v>
      </c>
      <c r="Q59" s="96" t="s">
        <v>233</v>
      </c>
      <c r="R59" s="73"/>
      <c r="S59" s="74" t="str">
        <f t="shared" si="12"/>
        <v>Au</v>
      </c>
      <c r="T59" s="75"/>
      <c r="U59" s="75"/>
      <c r="V59" s="75"/>
      <c r="W59" s="75"/>
      <c r="X59" s="75"/>
      <c r="Y59" s="75"/>
      <c r="Z59" s="75"/>
      <c r="AA59" s="97"/>
      <c r="AB59" s="76">
        <f t="shared" si="0"/>
        <v>5.9875106305686907E-3</v>
      </c>
      <c r="AC59" s="76">
        <f t="shared" si="1"/>
        <v>0</v>
      </c>
      <c r="AD59" s="76">
        <f t="shared" si="2"/>
        <v>0</v>
      </c>
      <c r="AE59" s="76">
        <f t="shared" si="3"/>
        <v>5.9875106305686907E-3</v>
      </c>
      <c r="AF59" s="77"/>
      <c r="AG59" s="77">
        <f t="shared" si="8"/>
        <v>0</v>
      </c>
      <c r="AH59" s="77">
        <f t="shared" si="9"/>
        <v>0</v>
      </c>
      <c r="AI59" s="77">
        <f t="shared" si="10"/>
        <v>0</v>
      </c>
    </row>
    <row r="60" spans="1:46" s="98" customFormat="1" ht="60" x14ac:dyDescent="0.3">
      <c r="A60" s="84">
        <v>4</v>
      </c>
      <c r="B60" s="89" t="s">
        <v>234</v>
      </c>
      <c r="C60" s="90" t="s">
        <v>86</v>
      </c>
      <c r="D60" s="90"/>
      <c r="E60" s="90"/>
      <c r="F60" s="90"/>
      <c r="G60" s="91"/>
      <c r="H60" s="90">
        <v>2</v>
      </c>
      <c r="I60" s="90" t="s">
        <v>49</v>
      </c>
      <c r="J60" s="90" t="s">
        <v>54</v>
      </c>
      <c r="K60" s="92">
        <v>2015</v>
      </c>
      <c r="L60" s="93">
        <v>42180</v>
      </c>
      <c r="M60" s="94">
        <v>240</v>
      </c>
      <c r="N60" s="108">
        <v>1</v>
      </c>
      <c r="O60" s="90"/>
      <c r="P60" s="95" t="s">
        <v>235</v>
      </c>
      <c r="Q60" s="96" t="s">
        <v>236</v>
      </c>
      <c r="R60" s="73"/>
      <c r="S60" s="74" t="str">
        <f t="shared" si="12"/>
        <v>Au</v>
      </c>
      <c r="T60" s="75"/>
      <c r="U60" s="75"/>
      <c r="V60" s="75"/>
      <c r="W60" s="75"/>
      <c r="X60" s="75"/>
      <c r="Y60" s="75"/>
      <c r="Z60" s="75"/>
      <c r="AA60" s="97"/>
      <c r="AB60" s="76">
        <f t="shared" si="0"/>
        <v>1.2653869737901449E-4</v>
      </c>
      <c r="AC60" s="76">
        <f t="shared" si="1"/>
        <v>2.564102564102564E-2</v>
      </c>
      <c r="AD60" s="76">
        <f t="shared" si="2"/>
        <v>0</v>
      </c>
      <c r="AE60" s="76">
        <f t="shared" si="3"/>
        <v>2.5767564338404655E-2</v>
      </c>
      <c r="AF60" s="77"/>
      <c r="AG60" s="77">
        <f t="shared" si="8"/>
        <v>0</v>
      </c>
      <c r="AH60" s="77">
        <f t="shared" si="9"/>
        <v>0</v>
      </c>
      <c r="AI60" s="77">
        <f t="shared" si="10"/>
        <v>0</v>
      </c>
    </row>
    <row r="61" spans="1:46" s="98" customFormat="1" ht="36.6" customHeight="1" x14ac:dyDescent="0.3">
      <c r="A61" s="99">
        <v>1</v>
      </c>
      <c r="B61" s="89" t="s">
        <v>237</v>
      </c>
      <c r="C61" s="100" t="s">
        <v>71</v>
      </c>
      <c r="D61" s="100"/>
      <c r="E61" s="100"/>
      <c r="F61" s="100">
        <v>61.5</v>
      </c>
      <c r="G61" s="91">
        <v>4500000</v>
      </c>
      <c r="H61" s="100">
        <v>1</v>
      </c>
      <c r="I61" s="100" t="s">
        <v>49</v>
      </c>
      <c r="J61" s="100" t="s">
        <v>160</v>
      </c>
      <c r="K61" s="109">
        <v>2014</v>
      </c>
      <c r="L61" s="93">
        <v>41892</v>
      </c>
      <c r="M61" s="110"/>
      <c r="N61" s="92"/>
      <c r="O61" s="90">
        <v>3</v>
      </c>
      <c r="P61" s="111" t="s">
        <v>238</v>
      </c>
      <c r="Q61" s="96" t="s">
        <v>239</v>
      </c>
      <c r="R61" s="73"/>
      <c r="S61" s="74" t="str">
        <f t="shared" si="12"/>
        <v>Fe</v>
      </c>
      <c r="T61" s="75"/>
      <c r="U61" s="75"/>
      <c r="V61" s="75"/>
      <c r="W61" s="75"/>
      <c r="X61" s="75"/>
      <c r="Y61" s="75"/>
      <c r="Z61" s="75"/>
      <c r="AA61" s="97"/>
      <c r="AB61" s="76">
        <f t="shared" si="0"/>
        <v>0</v>
      </c>
      <c r="AC61" s="76">
        <f t="shared" si="1"/>
        <v>0</v>
      </c>
      <c r="AD61" s="76">
        <f t="shared" si="2"/>
        <v>0.21428571428571427</v>
      </c>
      <c r="AE61" s="76">
        <f t="shared" si="3"/>
        <v>0.21428571428571427</v>
      </c>
      <c r="AF61" s="77"/>
      <c r="AG61" s="77">
        <f t="shared" si="8"/>
        <v>0.21428571428571427</v>
      </c>
      <c r="AH61" s="77">
        <f t="shared" si="9"/>
        <v>0</v>
      </c>
      <c r="AI61" s="77">
        <f t="shared" si="10"/>
        <v>0</v>
      </c>
    </row>
    <row r="62" spans="1:46" s="98" customFormat="1" ht="24" x14ac:dyDescent="0.3">
      <c r="A62" s="81">
        <v>3</v>
      </c>
      <c r="B62" s="89" t="s">
        <v>240</v>
      </c>
      <c r="C62" s="100" t="s">
        <v>111</v>
      </c>
      <c r="D62" s="100"/>
      <c r="E62" s="100"/>
      <c r="F62" s="100"/>
      <c r="G62" s="91"/>
      <c r="H62" s="100">
        <v>1</v>
      </c>
      <c r="I62" s="100" t="s">
        <v>49</v>
      </c>
      <c r="J62" s="100" t="s">
        <v>50</v>
      </c>
      <c r="K62" s="109">
        <v>2014</v>
      </c>
      <c r="L62" s="107">
        <v>41858</v>
      </c>
      <c r="M62" s="110">
        <v>40000</v>
      </c>
      <c r="N62" s="92"/>
      <c r="O62" s="90"/>
      <c r="P62" s="111" t="s">
        <v>241</v>
      </c>
      <c r="Q62" s="96" t="s">
        <v>242</v>
      </c>
      <c r="R62" s="73" t="s">
        <v>243</v>
      </c>
      <c r="S62" s="74" t="str">
        <f t="shared" si="12"/>
        <v>Cu</v>
      </c>
      <c r="T62" s="75">
        <v>10000</v>
      </c>
      <c r="U62" s="75">
        <v>0.5</v>
      </c>
      <c r="V62" s="75"/>
      <c r="W62" s="75">
        <v>0.5</v>
      </c>
      <c r="X62" s="75"/>
      <c r="Y62" s="75">
        <v>1000</v>
      </c>
      <c r="Z62" s="75" t="s">
        <v>244</v>
      </c>
      <c r="AA62" s="97"/>
      <c r="AB62" s="76">
        <f t="shared" si="0"/>
        <v>2.1089782896502419E-2</v>
      </c>
      <c r="AC62" s="76">
        <f t="shared" si="1"/>
        <v>0</v>
      </c>
      <c r="AD62" s="76">
        <f t="shared" si="2"/>
        <v>0</v>
      </c>
      <c r="AE62" s="76">
        <f t="shared" si="3"/>
        <v>2.1089782896502419E-2</v>
      </c>
      <c r="AF62" s="77"/>
      <c r="AG62" s="77">
        <f t="shared" si="8"/>
        <v>0</v>
      </c>
      <c r="AH62" s="77">
        <f t="shared" si="9"/>
        <v>0</v>
      </c>
      <c r="AI62" s="77">
        <f t="shared" si="10"/>
        <v>2.1089782896502419E-2</v>
      </c>
    </row>
    <row r="63" spans="1:46" s="98" customFormat="1" ht="24" x14ac:dyDescent="0.3">
      <c r="A63" s="99">
        <v>1</v>
      </c>
      <c r="B63" s="89" t="s">
        <v>245</v>
      </c>
      <c r="C63" s="100" t="s">
        <v>167</v>
      </c>
      <c r="D63" s="100" t="s">
        <v>47</v>
      </c>
      <c r="E63" s="100" t="s">
        <v>169</v>
      </c>
      <c r="F63" s="100">
        <v>40</v>
      </c>
      <c r="G63" s="91">
        <v>74000000</v>
      </c>
      <c r="H63" s="100">
        <v>1</v>
      </c>
      <c r="I63" s="100" t="s">
        <v>49</v>
      </c>
      <c r="J63" s="100" t="s">
        <v>170</v>
      </c>
      <c r="K63" s="109">
        <v>2014</v>
      </c>
      <c r="L63" s="107">
        <v>41855</v>
      </c>
      <c r="M63" s="110">
        <v>23600000</v>
      </c>
      <c r="N63" s="108">
        <v>7</v>
      </c>
      <c r="O63" s="90"/>
      <c r="P63" s="111" t="s">
        <v>246</v>
      </c>
      <c r="Q63" s="96" t="s">
        <v>247</v>
      </c>
      <c r="R63" s="73" t="s">
        <v>243</v>
      </c>
      <c r="S63" s="74" t="str">
        <f t="shared" si="12"/>
        <v>Cu Au</v>
      </c>
      <c r="T63" s="75">
        <v>507</v>
      </c>
      <c r="U63" s="75">
        <v>0.28000000000000003</v>
      </c>
      <c r="V63" s="75">
        <v>0.28999999999999998</v>
      </c>
      <c r="W63" s="75">
        <v>0.51260712781355555</v>
      </c>
      <c r="X63" s="75">
        <v>2005</v>
      </c>
      <c r="Y63" s="75">
        <v>56.362812499999997</v>
      </c>
      <c r="Z63" s="75" t="s">
        <v>244</v>
      </c>
      <c r="AA63" s="97"/>
      <c r="AB63" s="76">
        <f t="shared" si="0"/>
        <v>12.442971908936427</v>
      </c>
      <c r="AC63" s="76">
        <f t="shared" si="1"/>
        <v>0.17948717948717949</v>
      </c>
      <c r="AD63" s="76">
        <f t="shared" si="2"/>
        <v>0</v>
      </c>
      <c r="AE63" s="76">
        <f t="shared" si="3"/>
        <v>12.622459088423605</v>
      </c>
      <c r="AF63" s="77"/>
      <c r="AG63" s="77">
        <f t="shared" si="8"/>
        <v>12.622459088423605</v>
      </c>
      <c r="AH63" s="77">
        <f t="shared" si="9"/>
        <v>0</v>
      </c>
      <c r="AI63" s="77">
        <f t="shared" si="10"/>
        <v>0</v>
      </c>
    </row>
    <row r="64" spans="1:46" s="98" customFormat="1" ht="96" x14ac:dyDescent="0.3">
      <c r="A64" s="112">
        <v>2</v>
      </c>
      <c r="B64" s="89" t="s">
        <v>248</v>
      </c>
      <c r="C64" s="100" t="s">
        <v>249</v>
      </c>
      <c r="D64" s="100"/>
      <c r="E64" s="100"/>
      <c r="F64" s="100"/>
      <c r="G64" s="113" t="s">
        <v>250</v>
      </c>
      <c r="H64" s="100">
        <v>1</v>
      </c>
      <c r="I64" s="100" t="s">
        <v>96</v>
      </c>
      <c r="J64" s="100" t="s">
        <v>67</v>
      </c>
      <c r="K64" s="109">
        <v>2014</v>
      </c>
      <c r="L64" s="107">
        <v>41827</v>
      </c>
      <c r="M64" s="110">
        <v>100000</v>
      </c>
      <c r="N64" s="108"/>
      <c r="O64" s="90"/>
      <c r="P64" s="111" t="s">
        <v>251</v>
      </c>
      <c r="Q64" s="96" t="s">
        <v>252</v>
      </c>
      <c r="R64" s="73"/>
      <c r="S64" s="74" t="str">
        <f t="shared" si="12"/>
        <v>Sb</v>
      </c>
      <c r="T64" s="75"/>
      <c r="U64" s="75"/>
      <c r="V64" s="75"/>
      <c r="W64" s="75"/>
      <c r="X64" s="75"/>
      <c r="Y64" s="75"/>
      <c r="Z64" s="75"/>
      <c r="AA64" s="97"/>
      <c r="AB64" s="76">
        <f t="shared" si="0"/>
        <v>5.2724457241256045E-2</v>
      </c>
      <c r="AC64" s="76"/>
      <c r="AD64" s="76"/>
      <c r="AE64" s="76"/>
      <c r="AF64" s="77"/>
      <c r="AG64" s="77"/>
      <c r="AH64" s="77"/>
      <c r="AI64" s="77"/>
    </row>
    <row r="65" spans="1:46" s="97" customFormat="1" ht="36" x14ac:dyDescent="0.3">
      <c r="A65" s="81">
        <v>3</v>
      </c>
      <c r="B65" s="89" t="s">
        <v>253</v>
      </c>
      <c r="C65" s="100" t="s">
        <v>254</v>
      </c>
      <c r="D65" s="100"/>
      <c r="E65" s="100"/>
      <c r="F65" s="100"/>
      <c r="G65" s="91"/>
      <c r="H65" s="100">
        <v>1</v>
      </c>
      <c r="I65" s="100" t="s">
        <v>49</v>
      </c>
      <c r="J65" s="100" t="s">
        <v>67</v>
      </c>
      <c r="K65" s="109">
        <v>2014</v>
      </c>
      <c r="L65" s="107">
        <v>41742</v>
      </c>
      <c r="M65" s="114">
        <v>80000</v>
      </c>
      <c r="N65" s="108"/>
      <c r="O65" s="90"/>
      <c r="P65" s="111" t="s">
        <v>255</v>
      </c>
      <c r="Q65" s="96" t="s">
        <v>256</v>
      </c>
      <c r="R65" s="73"/>
      <c r="S65" s="74" t="s">
        <v>257</v>
      </c>
      <c r="T65" s="75"/>
      <c r="U65" s="75"/>
      <c r="V65" s="75"/>
      <c r="W65" s="75"/>
      <c r="X65" s="75"/>
      <c r="Y65" s="75"/>
      <c r="Z65" s="75"/>
      <c r="AA65" s="106"/>
      <c r="AB65" s="76">
        <f t="shared" si="0"/>
        <v>4.2179565793004838E-2</v>
      </c>
      <c r="AC65" s="76">
        <f t="shared" si="1"/>
        <v>0</v>
      </c>
      <c r="AD65" s="76">
        <f t="shared" si="2"/>
        <v>0</v>
      </c>
      <c r="AE65" s="76">
        <f t="shared" si="3"/>
        <v>4.2179565793004838E-2</v>
      </c>
      <c r="AF65" s="77"/>
      <c r="AG65" s="77">
        <f t="shared" ref="AG65:AG70" si="13">IF(A65=1,AE65,0)</f>
        <v>0</v>
      </c>
      <c r="AH65" s="77">
        <f t="shared" ref="AH65:AH70" si="14">IF(A65=2,AE65,0)</f>
        <v>0</v>
      </c>
      <c r="AI65" s="77">
        <f t="shared" ref="AI65:AI70" si="15">IF(A65=3,AE65,0)</f>
        <v>4.2179565793004838E-2</v>
      </c>
      <c r="AK65" s="98"/>
      <c r="AL65" s="98"/>
      <c r="AM65" s="98"/>
      <c r="AN65" s="98"/>
      <c r="AO65" s="98"/>
      <c r="AP65" s="98"/>
      <c r="AQ65" s="98"/>
      <c r="AR65" s="98"/>
      <c r="AS65" s="98"/>
      <c r="AT65" s="98"/>
    </row>
    <row r="66" spans="1:46" s="98" customFormat="1" ht="24" x14ac:dyDescent="0.3">
      <c r="A66" s="83">
        <v>2</v>
      </c>
      <c r="B66" s="89" t="s">
        <v>258</v>
      </c>
      <c r="C66" s="100" t="s">
        <v>82</v>
      </c>
      <c r="D66" s="100"/>
      <c r="E66" s="100"/>
      <c r="F66" s="100">
        <v>12</v>
      </c>
      <c r="G66" s="91">
        <v>155000000</v>
      </c>
      <c r="H66" s="100">
        <v>1</v>
      </c>
      <c r="I66" s="100" t="s">
        <v>49</v>
      </c>
      <c r="J66" s="100" t="s">
        <v>54</v>
      </c>
      <c r="K66" s="109">
        <v>2014</v>
      </c>
      <c r="L66" s="107">
        <v>41672</v>
      </c>
      <c r="M66" s="110">
        <v>334000</v>
      </c>
      <c r="N66" s="92"/>
      <c r="O66" s="90"/>
      <c r="P66" s="111" t="s">
        <v>259</v>
      </c>
      <c r="Q66" s="96" t="s">
        <v>260</v>
      </c>
      <c r="R66" s="73"/>
      <c r="S66" s="74" t="str">
        <f t="shared" ref="S66:S129" si="16">C66</f>
        <v>Coal</v>
      </c>
      <c r="T66" s="75"/>
      <c r="U66" s="75"/>
      <c r="V66" s="75"/>
      <c r="W66" s="75"/>
      <c r="X66" s="75"/>
      <c r="Y66" s="75"/>
      <c r="Z66" s="75"/>
      <c r="AA66" s="97"/>
      <c r="AB66" s="76">
        <f t="shared" si="0"/>
        <v>0.17609968718579519</v>
      </c>
      <c r="AC66" s="76">
        <f t="shared" si="1"/>
        <v>0</v>
      </c>
      <c r="AD66" s="76">
        <f t="shared" si="2"/>
        <v>0</v>
      </c>
      <c r="AE66" s="76">
        <f t="shared" si="3"/>
        <v>0.17609968718579519</v>
      </c>
      <c r="AF66" s="77"/>
      <c r="AG66" s="77">
        <f t="shared" si="13"/>
        <v>0</v>
      </c>
      <c r="AH66" s="77">
        <f t="shared" si="14"/>
        <v>0.17609968718579519</v>
      </c>
      <c r="AI66" s="77">
        <f t="shared" si="15"/>
        <v>0</v>
      </c>
    </row>
    <row r="67" spans="1:46" s="98" customFormat="1" ht="28.8" x14ac:dyDescent="0.3">
      <c r="A67" s="81">
        <v>3</v>
      </c>
      <c r="B67" s="89" t="s">
        <v>261</v>
      </c>
      <c r="C67" s="100" t="s">
        <v>262</v>
      </c>
      <c r="D67" s="100"/>
      <c r="E67" s="100"/>
      <c r="F67" s="100"/>
      <c r="G67" s="91"/>
      <c r="H67" s="100">
        <v>2</v>
      </c>
      <c r="I67" s="100" t="s">
        <v>49</v>
      </c>
      <c r="J67" s="100" t="s">
        <v>160</v>
      </c>
      <c r="K67" s="109">
        <v>2013</v>
      </c>
      <c r="L67" s="107">
        <v>41593</v>
      </c>
      <c r="M67" s="110"/>
      <c r="N67" s="92"/>
      <c r="O67" s="90"/>
      <c r="P67" s="111" t="s">
        <v>263</v>
      </c>
      <c r="Q67" s="96" t="s">
        <v>264</v>
      </c>
      <c r="R67" s="73"/>
      <c r="S67" s="74" t="str">
        <f t="shared" si="16"/>
        <v>Cu Mo</v>
      </c>
      <c r="T67" s="75"/>
      <c r="U67" s="75"/>
      <c r="V67" s="75"/>
      <c r="W67" s="75"/>
      <c r="X67" s="75"/>
      <c r="Y67" s="75"/>
      <c r="Z67" s="75"/>
      <c r="AA67" s="97"/>
      <c r="AB67" s="76">
        <f t="shared" si="0"/>
        <v>0</v>
      </c>
      <c r="AC67" s="76">
        <f t="shared" si="1"/>
        <v>0</v>
      </c>
      <c r="AD67" s="76">
        <f t="shared" si="2"/>
        <v>0</v>
      </c>
      <c r="AE67" s="76">
        <f t="shared" si="3"/>
        <v>0</v>
      </c>
      <c r="AF67" s="77"/>
      <c r="AG67" s="77">
        <f t="shared" si="13"/>
        <v>0</v>
      </c>
      <c r="AH67" s="77">
        <f t="shared" si="14"/>
        <v>0</v>
      </c>
      <c r="AI67" s="77">
        <f t="shared" si="15"/>
        <v>0</v>
      </c>
    </row>
    <row r="68" spans="1:46" s="98" customFormat="1" ht="48" x14ac:dyDescent="0.3">
      <c r="A68" s="83">
        <v>2</v>
      </c>
      <c r="B68" s="89" t="s">
        <v>265</v>
      </c>
      <c r="C68" s="100" t="s">
        <v>82</v>
      </c>
      <c r="D68" s="100"/>
      <c r="E68" s="100"/>
      <c r="F68" s="100"/>
      <c r="G68" s="91"/>
      <c r="H68" s="100">
        <v>1</v>
      </c>
      <c r="I68" s="100" t="s">
        <v>96</v>
      </c>
      <c r="J68" s="100" t="s">
        <v>160</v>
      </c>
      <c r="K68" s="109">
        <v>2013</v>
      </c>
      <c r="L68" s="107">
        <v>41578</v>
      </c>
      <c r="M68" s="110">
        <v>670000</v>
      </c>
      <c r="N68" s="90">
        <v>180</v>
      </c>
      <c r="O68" s="90"/>
      <c r="P68" s="111" t="s">
        <v>266</v>
      </c>
      <c r="Q68" s="96" t="s">
        <v>267</v>
      </c>
      <c r="R68" s="73"/>
      <c r="S68" s="74" t="str">
        <f t="shared" si="16"/>
        <v>Coal</v>
      </c>
      <c r="T68" s="75"/>
      <c r="U68" s="75"/>
      <c r="V68" s="75"/>
      <c r="W68" s="75"/>
      <c r="X68" s="75"/>
      <c r="Y68" s="75"/>
      <c r="Z68" s="75"/>
      <c r="AA68" s="97"/>
      <c r="AB68" s="76">
        <f t="shared" si="0"/>
        <v>0.35325386351641552</v>
      </c>
      <c r="AC68" s="76">
        <f t="shared" si="1"/>
        <v>4.615384615384615</v>
      </c>
      <c r="AD68" s="76">
        <f t="shared" si="2"/>
        <v>0</v>
      </c>
      <c r="AE68" s="76">
        <f t="shared" si="3"/>
        <v>4.9686384789010303</v>
      </c>
      <c r="AF68" s="77"/>
      <c r="AG68" s="77">
        <f t="shared" si="13"/>
        <v>0</v>
      </c>
      <c r="AH68" s="77">
        <f t="shared" si="14"/>
        <v>4.9686384789010303</v>
      </c>
      <c r="AI68" s="77">
        <f t="shared" si="15"/>
        <v>0</v>
      </c>
    </row>
    <row r="69" spans="1:46" s="98" customFormat="1" ht="24" x14ac:dyDescent="0.3">
      <c r="A69" s="81">
        <v>3</v>
      </c>
      <c r="B69" s="89" t="s">
        <v>268</v>
      </c>
      <c r="C69" s="100" t="s">
        <v>82</v>
      </c>
      <c r="D69" s="100"/>
      <c r="E69" s="100"/>
      <c r="F69" s="100"/>
      <c r="G69" s="91"/>
      <c r="H69" s="100">
        <v>1</v>
      </c>
      <c r="I69" s="100" t="s">
        <v>49</v>
      </c>
      <c r="J69" s="100" t="s">
        <v>67</v>
      </c>
      <c r="K69" s="109">
        <v>2013</v>
      </c>
      <c r="L69" s="107">
        <v>41510</v>
      </c>
      <c r="M69" s="110">
        <v>30</v>
      </c>
      <c r="N69" s="90">
        <v>30</v>
      </c>
      <c r="O69" s="90"/>
      <c r="P69" s="111" t="s">
        <v>269</v>
      </c>
      <c r="Q69" s="96" t="s">
        <v>270</v>
      </c>
      <c r="R69" s="73"/>
      <c r="S69" s="74" t="str">
        <f t="shared" si="16"/>
        <v>Coal</v>
      </c>
      <c r="T69" s="75"/>
      <c r="U69" s="75"/>
      <c r="V69" s="75"/>
      <c r="W69" s="75"/>
      <c r="X69" s="75"/>
      <c r="Y69" s="75"/>
      <c r="Z69" s="75"/>
      <c r="AA69" s="97"/>
      <c r="AB69" s="76">
        <f t="shared" si="0"/>
        <v>1.5817337172376812E-5</v>
      </c>
      <c r="AC69" s="76">
        <f t="shared" si="1"/>
        <v>0.76923076923076927</v>
      </c>
      <c r="AD69" s="76">
        <f t="shared" si="2"/>
        <v>0</v>
      </c>
      <c r="AE69" s="76">
        <f t="shared" si="3"/>
        <v>0.76924658656794165</v>
      </c>
      <c r="AF69" s="77"/>
      <c r="AG69" s="77">
        <f t="shared" si="13"/>
        <v>0</v>
      </c>
      <c r="AH69" s="77">
        <f t="shared" si="14"/>
        <v>0</v>
      </c>
      <c r="AI69" s="77">
        <f t="shared" si="15"/>
        <v>0.76924658656794165</v>
      </c>
    </row>
    <row r="70" spans="1:46" s="98" customFormat="1" ht="28.8" x14ac:dyDescent="0.3">
      <c r="A70" s="81">
        <v>3</v>
      </c>
      <c r="B70" s="89" t="s">
        <v>271</v>
      </c>
      <c r="C70" s="100" t="s">
        <v>86</v>
      </c>
      <c r="D70" s="100"/>
      <c r="E70" s="100"/>
      <c r="F70" s="100"/>
      <c r="G70" s="91"/>
      <c r="H70" s="100">
        <v>1</v>
      </c>
      <c r="I70" s="100" t="s">
        <v>96</v>
      </c>
      <c r="J70" s="100" t="s">
        <v>67</v>
      </c>
      <c r="K70" s="109">
        <v>2013</v>
      </c>
      <c r="L70" s="102">
        <v>41395</v>
      </c>
      <c r="M70" s="110">
        <v>57000</v>
      </c>
      <c r="N70" s="92"/>
      <c r="O70" s="90"/>
      <c r="P70" s="111" t="s">
        <v>272</v>
      </c>
      <c r="Q70" s="96" t="s">
        <v>273</v>
      </c>
      <c r="R70" s="73"/>
      <c r="S70" s="74" t="str">
        <f t="shared" si="16"/>
        <v>Au</v>
      </c>
      <c r="T70" s="75"/>
      <c r="U70" s="75"/>
      <c r="V70" s="75"/>
      <c r="W70" s="75"/>
      <c r="X70" s="75"/>
      <c r="Y70" s="75"/>
      <c r="Z70" s="75"/>
      <c r="AA70" s="97"/>
      <c r="AB70" s="76">
        <f t="shared" si="0"/>
        <v>3.0052940627515946E-2</v>
      </c>
      <c r="AC70" s="76">
        <f t="shared" si="1"/>
        <v>0</v>
      </c>
      <c r="AD70" s="76">
        <f t="shared" si="2"/>
        <v>0</v>
      </c>
      <c r="AE70" s="76">
        <f t="shared" si="3"/>
        <v>3.0052940627515946E-2</v>
      </c>
      <c r="AF70" s="77"/>
      <c r="AG70" s="77">
        <f t="shared" si="13"/>
        <v>0</v>
      </c>
      <c r="AH70" s="77">
        <f t="shared" si="14"/>
        <v>0</v>
      </c>
      <c r="AI70" s="77">
        <f t="shared" si="15"/>
        <v>3.0052940627515946E-2</v>
      </c>
    </row>
    <row r="71" spans="1:46" s="98" customFormat="1" ht="36" x14ac:dyDescent="0.3">
      <c r="A71" s="99">
        <v>1</v>
      </c>
      <c r="B71" s="89" t="s">
        <v>274</v>
      </c>
      <c r="C71" s="100" t="s">
        <v>156</v>
      </c>
      <c r="D71" s="100"/>
      <c r="E71" s="100"/>
      <c r="F71" s="100"/>
      <c r="G71" s="91"/>
      <c r="H71" s="100">
        <v>1</v>
      </c>
      <c r="I71" s="100"/>
      <c r="J71" s="100" t="s">
        <v>67</v>
      </c>
      <c r="K71" s="109">
        <v>2013</v>
      </c>
      <c r="L71" s="107">
        <v>41294</v>
      </c>
      <c r="M71" s="110">
        <v>300000</v>
      </c>
      <c r="N71" s="92">
        <v>130</v>
      </c>
      <c r="O71" s="90">
        <v>4</v>
      </c>
      <c r="P71" s="111" t="s">
        <v>59</v>
      </c>
      <c r="Q71" s="96" t="s">
        <v>275</v>
      </c>
      <c r="R71" s="73"/>
      <c r="S71" s="74" t="str">
        <f t="shared" si="16"/>
        <v>Au Ag</v>
      </c>
      <c r="T71" s="75"/>
      <c r="U71" s="75"/>
      <c r="V71" s="75"/>
      <c r="W71" s="75"/>
      <c r="X71" s="75"/>
      <c r="Y71" s="75"/>
      <c r="Z71" s="75"/>
      <c r="AA71" s="97"/>
      <c r="AB71" s="76">
        <f t="shared" si="0"/>
        <v>0.15817337172376814</v>
      </c>
      <c r="AC71" s="76"/>
      <c r="AD71" s="76"/>
      <c r="AE71" s="76"/>
      <c r="AF71" s="77"/>
      <c r="AG71" s="77"/>
      <c r="AH71" s="77"/>
      <c r="AI71" s="77"/>
    </row>
    <row r="72" spans="1:46" s="98" customFormat="1" ht="49.8" customHeight="1" x14ac:dyDescent="0.3">
      <c r="A72" s="83">
        <v>2</v>
      </c>
      <c r="B72" s="89" t="s">
        <v>276</v>
      </c>
      <c r="C72" s="100" t="s">
        <v>111</v>
      </c>
      <c r="D72" s="100" t="s">
        <v>277</v>
      </c>
      <c r="E72" s="100" t="s">
        <v>278</v>
      </c>
      <c r="F72" s="100">
        <v>7</v>
      </c>
      <c r="G72" s="91">
        <v>800000</v>
      </c>
      <c r="H72" s="100">
        <v>1</v>
      </c>
      <c r="I72" s="100" t="s">
        <v>96</v>
      </c>
      <c r="J72" s="100" t="s">
        <v>50</v>
      </c>
      <c r="K72" s="109">
        <v>2012</v>
      </c>
      <c r="L72" s="107">
        <v>41260</v>
      </c>
      <c r="M72" s="110">
        <v>100000</v>
      </c>
      <c r="N72" s="92">
        <v>0.5</v>
      </c>
      <c r="O72" s="90"/>
      <c r="P72" s="111" t="s">
        <v>279</v>
      </c>
      <c r="Q72" s="96" t="s">
        <v>280</v>
      </c>
      <c r="R72" s="73"/>
      <c r="S72" s="74" t="str">
        <f t="shared" si="16"/>
        <v>Cu</v>
      </c>
      <c r="T72" s="75"/>
      <c r="U72" s="75"/>
      <c r="V72" s="75"/>
      <c r="W72" s="75"/>
      <c r="X72" s="75"/>
      <c r="Y72" s="75"/>
      <c r="Z72" s="75"/>
      <c r="AA72" s="97"/>
      <c r="AB72" s="76">
        <f t="shared" si="0"/>
        <v>5.2724457241256045E-2</v>
      </c>
      <c r="AC72" s="76">
        <f t="shared" si="1"/>
        <v>1.282051282051282E-2</v>
      </c>
      <c r="AD72" s="76">
        <f t="shared" si="2"/>
        <v>0</v>
      </c>
      <c r="AE72" s="76">
        <f t="shared" si="3"/>
        <v>6.5544970061768862E-2</v>
      </c>
      <c r="AF72" s="77"/>
      <c r="AG72" s="77">
        <f t="shared" ref="AG72:AG78" si="17">IF(A72=1,AE72,0)</f>
        <v>0</v>
      </c>
      <c r="AH72" s="77">
        <f t="shared" ref="AH72:AH78" si="18">IF(A72=2,AE72,0)</f>
        <v>6.5544970061768862E-2</v>
      </c>
      <c r="AI72" s="77">
        <f t="shared" ref="AI72:AI78" si="19">IF(A72=3,AE72,0)</f>
        <v>0</v>
      </c>
    </row>
    <row r="73" spans="1:46" s="98" customFormat="1" ht="65.400000000000006" customHeight="1" x14ac:dyDescent="0.3">
      <c r="A73" s="83">
        <v>2</v>
      </c>
      <c r="B73" s="89" t="s">
        <v>281</v>
      </c>
      <c r="C73" s="100" t="s">
        <v>257</v>
      </c>
      <c r="D73" s="100"/>
      <c r="E73" s="100"/>
      <c r="F73" s="100">
        <v>25</v>
      </c>
      <c r="G73" s="91">
        <v>5400000</v>
      </c>
      <c r="H73" s="100">
        <v>1</v>
      </c>
      <c r="I73" s="100" t="s">
        <v>49</v>
      </c>
      <c r="J73" s="100" t="s">
        <v>282</v>
      </c>
      <c r="K73" s="109">
        <v>2012</v>
      </c>
      <c r="L73" s="107">
        <v>41217</v>
      </c>
      <c r="M73" s="110">
        <v>240000</v>
      </c>
      <c r="N73" s="92"/>
      <c r="O73" s="90"/>
      <c r="P73" s="111" t="s">
        <v>238</v>
      </c>
      <c r="Q73" s="96" t="s">
        <v>283</v>
      </c>
      <c r="R73" s="73"/>
      <c r="S73" s="74" t="str">
        <f t="shared" si="16"/>
        <v>Ni U</v>
      </c>
      <c r="T73" s="75"/>
      <c r="U73" s="75"/>
      <c r="V73" s="75"/>
      <c r="W73" s="75"/>
      <c r="X73" s="75"/>
      <c r="Y73" s="75"/>
      <c r="Z73" s="75"/>
      <c r="AA73" s="97"/>
      <c r="AB73" s="76">
        <f t="shared" si="0"/>
        <v>0.12653869737901452</v>
      </c>
      <c r="AC73" s="76">
        <f t="shared" si="1"/>
        <v>0</v>
      </c>
      <c r="AD73" s="76">
        <f t="shared" si="2"/>
        <v>0</v>
      </c>
      <c r="AE73" s="76">
        <f t="shared" si="3"/>
        <v>0.12653869737901452</v>
      </c>
      <c r="AF73" s="77"/>
      <c r="AG73" s="77">
        <f t="shared" si="17"/>
        <v>0</v>
      </c>
      <c r="AH73" s="77">
        <f t="shared" si="18"/>
        <v>0.12653869737901452</v>
      </c>
      <c r="AI73" s="77">
        <f t="shared" si="19"/>
        <v>0</v>
      </c>
    </row>
    <row r="74" spans="1:46" s="98" customFormat="1" ht="33" customHeight="1" x14ac:dyDescent="0.3">
      <c r="A74" s="99">
        <v>1</v>
      </c>
      <c r="B74" s="89" t="s">
        <v>284</v>
      </c>
      <c r="C74" s="100" t="s">
        <v>285</v>
      </c>
      <c r="D74" s="100"/>
      <c r="E74" s="100"/>
      <c r="F74" s="100"/>
      <c r="G74" s="91">
        <v>102000000</v>
      </c>
      <c r="H74" s="100">
        <v>1</v>
      </c>
      <c r="I74" s="100" t="s">
        <v>49</v>
      </c>
      <c r="J74" s="100" t="s">
        <v>67</v>
      </c>
      <c r="K74" s="109">
        <v>2012</v>
      </c>
      <c r="L74" s="107">
        <v>41123</v>
      </c>
      <c r="M74" s="110">
        <v>13000000</v>
      </c>
      <c r="N74" s="92"/>
      <c r="O74" s="90"/>
      <c r="P74" s="111" t="s">
        <v>286</v>
      </c>
      <c r="Q74" s="96" t="s">
        <v>287</v>
      </c>
      <c r="R74" s="73" t="s">
        <v>243</v>
      </c>
      <c r="S74" s="74" t="str">
        <f t="shared" si="16"/>
        <v>Au Cu</v>
      </c>
      <c r="T74" s="75">
        <v>590</v>
      </c>
      <c r="U74" s="75">
        <v>0.3</v>
      </c>
      <c r="V74" s="75">
        <v>0.35</v>
      </c>
      <c r="W74" s="75">
        <f>U74+V74*1100/2/22.046/31.1034</f>
        <v>0.58073274046463597</v>
      </c>
      <c r="X74" s="75">
        <v>1958</v>
      </c>
      <c r="Y74" s="75">
        <v>325</v>
      </c>
      <c r="Z74" s="75" t="s">
        <v>244</v>
      </c>
      <c r="AA74" s="97"/>
      <c r="AB74" s="76">
        <f t="shared" si="0"/>
        <v>6.8541794413632857</v>
      </c>
      <c r="AC74" s="76">
        <f t="shared" si="1"/>
        <v>0</v>
      </c>
      <c r="AD74" s="76">
        <f t="shared" si="2"/>
        <v>0</v>
      </c>
      <c r="AE74" s="76">
        <f t="shared" si="3"/>
        <v>6.8541794413632857</v>
      </c>
      <c r="AF74" s="77"/>
      <c r="AG74" s="77">
        <f t="shared" si="17"/>
        <v>6.8541794413632857</v>
      </c>
      <c r="AH74" s="77">
        <f t="shared" si="18"/>
        <v>0</v>
      </c>
      <c r="AI74" s="77">
        <f t="shared" si="19"/>
        <v>0</v>
      </c>
    </row>
    <row r="75" spans="1:46" s="98" customFormat="1" ht="60" x14ac:dyDescent="0.3">
      <c r="A75" s="81">
        <v>3</v>
      </c>
      <c r="B75" s="89" t="s">
        <v>288</v>
      </c>
      <c r="C75" s="100" t="s">
        <v>216</v>
      </c>
      <c r="D75" s="100"/>
      <c r="E75" s="100"/>
      <c r="F75" s="100">
        <v>25</v>
      </c>
      <c r="G75" s="91">
        <v>1800000</v>
      </c>
      <c r="H75" s="100">
        <v>1</v>
      </c>
      <c r="I75" s="100" t="s">
        <v>96</v>
      </c>
      <c r="J75" s="100" t="s">
        <v>282</v>
      </c>
      <c r="K75" s="109">
        <v>2012</v>
      </c>
      <c r="L75" s="107">
        <v>41101</v>
      </c>
      <c r="M75" s="110"/>
      <c r="N75" s="92"/>
      <c r="O75" s="90"/>
      <c r="P75" s="111" t="s">
        <v>289</v>
      </c>
      <c r="Q75" s="115" t="s">
        <v>290</v>
      </c>
      <c r="R75" s="73"/>
      <c r="S75" s="74" t="str">
        <f t="shared" si="16"/>
        <v>Pb Zn</v>
      </c>
      <c r="T75" s="75"/>
      <c r="U75" s="75"/>
      <c r="V75" s="75"/>
      <c r="W75" s="75"/>
      <c r="X75" s="75"/>
      <c r="Y75" s="75"/>
      <c r="Z75" s="75"/>
      <c r="AA75" s="97"/>
      <c r="AB75" s="76">
        <f t="shared" si="0"/>
        <v>0</v>
      </c>
      <c r="AC75" s="76">
        <f t="shared" si="1"/>
        <v>0</v>
      </c>
      <c r="AD75" s="76">
        <f t="shared" si="2"/>
        <v>0</v>
      </c>
      <c r="AE75" s="76">
        <f t="shared" si="3"/>
        <v>0</v>
      </c>
      <c r="AF75" s="77"/>
      <c r="AG75" s="77">
        <f t="shared" si="17"/>
        <v>0</v>
      </c>
      <c r="AH75" s="77">
        <f t="shared" si="18"/>
        <v>0</v>
      </c>
      <c r="AI75" s="77">
        <f t="shared" si="19"/>
        <v>0</v>
      </c>
    </row>
    <row r="76" spans="1:46" s="98" customFormat="1" ht="24" x14ac:dyDescent="0.3">
      <c r="A76" s="81">
        <v>3</v>
      </c>
      <c r="B76" s="89" t="s">
        <v>291</v>
      </c>
      <c r="C76" s="100" t="s">
        <v>86</v>
      </c>
      <c r="D76" s="100"/>
      <c r="E76" s="100"/>
      <c r="F76" s="100"/>
      <c r="G76" s="91"/>
      <c r="H76" s="100">
        <v>1</v>
      </c>
      <c r="I76" s="100" t="s">
        <v>49</v>
      </c>
      <c r="J76" s="100" t="s">
        <v>198</v>
      </c>
      <c r="K76" s="109">
        <v>2012</v>
      </c>
      <c r="L76" s="107">
        <v>41012</v>
      </c>
      <c r="M76" s="110"/>
      <c r="N76" s="92"/>
      <c r="O76" s="90"/>
      <c r="P76" s="111" t="s">
        <v>292</v>
      </c>
      <c r="Q76" s="96" t="s">
        <v>293</v>
      </c>
      <c r="R76" s="73"/>
      <c r="S76" s="74" t="str">
        <f t="shared" si="16"/>
        <v>Au</v>
      </c>
      <c r="T76" s="75"/>
      <c r="U76" s="75"/>
      <c r="V76" s="75"/>
      <c r="W76" s="75"/>
      <c r="X76" s="75"/>
      <c r="Y76" s="75"/>
      <c r="Z76" s="75"/>
      <c r="AA76" s="97"/>
      <c r="AB76" s="76">
        <f t="shared" si="0"/>
        <v>0</v>
      </c>
      <c r="AC76" s="76">
        <f t="shared" si="1"/>
        <v>0</v>
      </c>
      <c r="AD76" s="76">
        <f t="shared" si="2"/>
        <v>0</v>
      </c>
      <c r="AE76" s="76">
        <f t="shared" si="3"/>
        <v>0</v>
      </c>
      <c r="AF76" s="77"/>
      <c r="AG76" s="77">
        <f t="shared" si="17"/>
        <v>0</v>
      </c>
      <c r="AH76" s="77">
        <f t="shared" si="18"/>
        <v>0</v>
      </c>
      <c r="AI76" s="77">
        <f t="shared" si="19"/>
        <v>0</v>
      </c>
    </row>
    <row r="77" spans="1:46" s="97" customFormat="1" ht="28.8" x14ac:dyDescent="0.3">
      <c r="A77" s="116">
        <v>3</v>
      </c>
      <c r="B77" s="89" t="s">
        <v>294</v>
      </c>
      <c r="C77" s="100" t="s">
        <v>86</v>
      </c>
      <c r="D77" s="100" t="s">
        <v>295</v>
      </c>
      <c r="E77" s="100"/>
      <c r="F77" s="100"/>
      <c r="G77" s="91"/>
      <c r="H77" s="100">
        <v>1</v>
      </c>
      <c r="I77" s="100" t="s">
        <v>49</v>
      </c>
      <c r="J77" s="100" t="s">
        <v>67</v>
      </c>
      <c r="K77" s="109">
        <v>2012</v>
      </c>
      <c r="L77" s="107">
        <v>40909</v>
      </c>
      <c r="M77" s="110">
        <v>900</v>
      </c>
      <c r="N77" s="92"/>
      <c r="O77" s="90"/>
      <c r="P77" s="111" t="s">
        <v>296</v>
      </c>
      <c r="Q77" s="96" t="s">
        <v>297</v>
      </c>
      <c r="R77" s="73"/>
      <c r="S77" s="74" t="str">
        <f t="shared" si="16"/>
        <v>Au</v>
      </c>
      <c r="T77" s="75"/>
      <c r="U77" s="75"/>
      <c r="V77" s="75"/>
      <c r="W77" s="75"/>
      <c r="X77" s="75"/>
      <c r="Y77" s="75"/>
      <c r="Z77" s="75"/>
      <c r="AA77" s="106"/>
      <c r="AB77" s="76">
        <f t="shared" si="0"/>
        <v>4.7452011517130438E-4</v>
      </c>
      <c r="AC77" s="76">
        <f t="shared" si="1"/>
        <v>0</v>
      </c>
      <c r="AD77" s="76">
        <f t="shared" si="2"/>
        <v>0</v>
      </c>
      <c r="AE77" s="76">
        <f t="shared" si="3"/>
        <v>4.7452011517130438E-4</v>
      </c>
      <c r="AF77" s="77"/>
      <c r="AG77" s="77">
        <f t="shared" si="17"/>
        <v>0</v>
      </c>
      <c r="AH77" s="77">
        <f t="shared" si="18"/>
        <v>0</v>
      </c>
      <c r="AI77" s="77">
        <f t="shared" si="19"/>
        <v>4.7452011517130438E-4</v>
      </c>
      <c r="AK77" s="98"/>
      <c r="AL77" s="98"/>
      <c r="AM77" s="98"/>
      <c r="AN77" s="98"/>
      <c r="AO77" s="98"/>
      <c r="AP77" s="98"/>
      <c r="AQ77" s="98"/>
      <c r="AR77" s="98"/>
      <c r="AS77" s="98"/>
      <c r="AT77" s="98"/>
    </row>
    <row r="78" spans="1:46" s="98" customFormat="1" ht="48" x14ac:dyDescent="0.3">
      <c r="A78" s="81">
        <v>3</v>
      </c>
      <c r="B78" s="89" t="s">
        <v>298</v>
      </c>
      <c r="C78" s="100" t="s">
        <v>299</v>
      </c>
      <c r="D78" s="100"/>
      <c r="E78" s="100"/>
      <c r="F78" s="100"/>
      <c r="G78" s="91"/>
      <c r="H78" s="100">
        <v>1</v>
      </c>
      <c r="I78" s="100" t="s">
        <v>49</v>
      </c>
      <c r="J78" s="100" t="s">
        <v>67</v>
      </c>
      <c r="K78" s="109">
        <v>2011</v>
      </c>
      <c r="L78" s="107">
        <v>40745</v>
      </c>
      <c r="M78" s="110">
        <v>10000</v>
      </c>
      <c r="N78" s="92"/>
      <c r="O78" s="90"/>
      <c r="P78" s="111" t="s">
        <v>300</v>
      </c>
      <c r="Q78" s="96" t="s">
        <v>301</v>
      </c>
      <c r="R78" s="73"/>
      <c r="S78" s="74" t="str">
        <f t="shared" si="16"/>
        <v>Mn</v>
      </c>
      <c r="T78" s="75"/>
      <c r="U78" s="75"/>
      <c r="V78" s="75"/>
      <c r="W78" s="75"/>
      <c r="X78" s="75"/>
      <c r="Y78" s="75"/>
      <c r="Z78" s="75"/>
      <c r="AA78" s="97"/>
      <c r="AB78" s="76">
        <f t="shared" si="0"/>
        <v>5.2724457241256047E-3</v>
      </c>
      <c r="AC78" s="76">
        <f t="shared" si="1"/>
        <v>0</v>
      </c>
      <c r="AD78" s="76">
        <f t="shared" si="2"/>
        <v>0</v>
      </c>
      <c r="AE78" s="76">
        <f t="shared" si="3"/>
        <v>5.2724457241256047E-3</v>
      </c>
      <c r="AF78" s="77"/>
      <c r="AG78" s="77">
        <f t="shared" si="17"/>
        <v>0</v>
      </c>
      <c r="AH78" s="77">
        <f t="shared" si="18"/>
        <v>0</v>
      </c>
      <c r="AI78" s="77">
        <f t="shared" si="19"/>
        <v>5.2724457241256047E-3</v>
      </c>
    </row>
    <row r="79" spans="1:46" s="98" customFormat="1" ht="15.6" x14ac:dyDescent="0.3">
      <c r="A79" s="81">
        <v>3</v>
      </c>
      <c r="B79" s="89" t="s">
        <v>302</v>
      </c>
      <c r="C79" s="100" t="s">
        <v>111</v>
      </c>
      <c r="D79" s="100"/>
      <c r="E79" s="100"/>
      <c r="F79" s="100"/>
      <c r="G79" s="91"/>
      <c r="H79" s="100">
        <v>1</v>
      </c>
      <c r="I79" s="100" t="s">
        <v>49</v>
      </c>
      <c r="J79" s="100" t="s">
        <v>54</v>
      </c>
      <c r="K79" s="109">
        <v>2011</v>
      </c>
      <c r="L79" s="107">
        <v>40668</v>
      </c>
      <c r="M79" s="110">
        <v>3600</v>
      </c>
      <c r="N79" s="92"/>
      <c r="O79" s="90"/>
      <c r="P79" s="117" t="s">
        <v>303</v>
      </c>
      <c r="Q79" s="96" t="s">
        <v>304</v>
      </c>
      <c r="R79" s="73"/>
      <c r="S79" s="74" t="str">
        <f t="shared" si="16"/>
        <v>Cu</v>
      </c>
      <c r="T79" s="75"/>
      <c r="U79" s="75"/>
      <c r="V79" s="75"/>
      <c r="W79" s="75"/>
      <c r="X79" s="75"/>
      <c r="Y79" s="75"/>
      <c r="Z79" s="75"/>
      <c r="AA79" s="97"/>
      <c r="AB79" s="76">
        <f t="shared" si="0"/>
        <v>1.8980804606852175E-3</v>
      </c>
      <c r="AC79" s="76"/>
      <c r="AD79" s="76"/>
      <c r="AE79" s="76"/>
      <c r="AF79" s="77"/>
      <c r="AG79" s="77"/>
      <c r="AH79" s="77"/>
      <c r="AI79" s="77"/>
    </row>
    <row r="80" spans="1:46" s="98" customFormat="1" ht="15.6" x14ac:dyDescent="0.3">
      <c r="A80" s="83">
        <v>2</v>
      </c>
      <c r="B80" s="89" t="s">
        <v>305</v>
      </c>
      <c r="C80" s="100" t="s">
        <v>71</v>
      </c>
      <c r="D80" s="100"/>
      <c r="E80" s="100"/>
      <c r="F80" s="100"/>
      <c r="G80" s="91"/>
      <c r="H80" s="100">
        <v>1</v>
      </c>
      <c r="I80" s="100" t="s">
        <v>49</v>
      </c>
      <c r="J80" s="100" t="s">
        <v>160</v>
      </c>
      <c r="K80" s="109">
        <v>2011</v>
      </c>
      <c r="L80" s="102">
        <v>40664</v>
      </c>
      <c r="M80" s="110">
        <v>200000</v>
      </c>
      <c r="N80" s="92"/>
      <c r="O80" s="90"/>
      <c r="P80" s="111" t="s">
        <v>306</v>
      </c>
      <c r="Q80" s="111" t="s">
        <v>307</v>
      </c>
      <c r="R80" s="73"/>
      <c r="S80" s="74" t="str">
        <f t="shared" si="16"/>
        <v>Fe</v>
      </c>
      <c r="T80" s="75"/>
      <c r="U80" s="75"/>
      <c r="V80" s="75"/>
      <c r="W80" s="75"/>
      <c r="X80" s="75"/>
      <c r="Y80" s="75"/>
      <c r="Z80" s="75"/>
      <c r="AA80" s="97"/>
      <c r="AB80" s="76">
        <f t="shared" si="0"/>
        <v>0.10544891448251209</v>
      </c>
      <c r="AC80" s="76">
        <f t="shared" ref="AC80:AC120" si="20">N80/39</f>
        <v>0</v>
      </c>
      <c r="AD80" s="76">
        <f t="shared" ref="AD80:AD120" si="21">O80/14</f>
        <v>0</v>
      </c>
      <c r="AE80" s="76">
        <f t="shared" ref="AE80:AE120" si="22">SUM(AB80:AD80)</f>
        <v>0.10544891448251209</v>
      </c>
      <c r="AF80" s="77"/>
      <c r="AG80" s="77">
        <f>IF(A80=1,AE80,0)</f>
        <v>0</v>
      </c>
      <c r="AH80" s="77">
        <f>IF(A80=2,AE80,0)</f>
        <v>0.10544891448251209</v>
      </c>
      <c r="AI80" s="77">
        <f>IF(A80=3,AE80,0)</f>
        <v>0</v>
      </c>
    </row>
    <row r="81" spans="1:781" s="98" customFormat="1" ht="15.6" x14ac:dyDescent="0.3">
      <c r="A81" s="81">
        <v>3</v>
      </c>
      <c r="B81" s="89" t="s">
        <v>308</v>
      </c>
      <c r="C81" s="100" t="s">
        <v>156</v>
      </c>
      <c r="D81" s="100" t="s">
        <v>129</v>
      </c>
      <c r="E81" s="100"/>
      <c r="F81" s="100">
        <v>36</v>
      </c>
      <c r="G81" s="91">
        <v>400000</v>
      </c>
      <c r="H81" s="100">
        <v>1</v>
      </c>
      <c r="I81" s="100"/>
      <c r="J81" s="100" t="s">
        <v>309</v>
      </c>
      <c r="K81" s="109">
        <v>2011</v>
      </c>
      <c r="L81" s="107">
        <v>40613</v>
      </c>
      <c r="M81" s="110">
        <v>41000</v>
      </c>
      <c r="N81" s="92"/>
      <c r="O81" s="90">
        <v>2</v>
      </c>
      <c r="P81" s="111" t="s">
        <v>310</v>
      </c>
      <c r="Q81" s="111"/>
      <c r="R81" s="73"/>
      <c r="S81" s="74" t="str">
        <f t="shared" si="16"/>
        <v>Au Ag</v>
      </c>
      <c r="T81" s="75"/>
      <c r="U81" s="75"/>
      <c r="V81" s="75"/>
      <c r="W81" s="75"/>
      <c r="X81" s="75"/>
      <c r="Y81" s="75"/>
      <c r="Z81" s="75"/>
      <c r="AA81" s="97"/>
      <c r="AB81" s="76">
        <f t="shared" si="0"/>
        <v>2.1617027468914977E-2</v>
      </c>
      <c r="AC81" s="76"/>
      <c r="AD81" s="76"/>
      <c r="AE81" s="76"/>
      <c r="AF81" s="77"/>
      <c r="AG81" s="77"/>
      <c r="AH81" s="77"/>
      <c r="AI81" s="77"/>
    </row>
    <row r="82" spans="1:781" s="98" customFormat="1" ht="36" x14ac:dyDescent="0.3">
      <c r="A82" s="99">
        <v>1</v>
      </c>
      <c r="B82" s="89" t="s">
        <v>311</v>
      </c>
      <c r="C82" s="100" t="s">
        <v>62</v>
      </c>
      <c r="D82" s="100" t="s">
        <v>277</v>
      </c>
      <c r="E82" s="118" t="s">
        <v>312</v>
      </c>
      <c r="F82" s="100">
        <v>22</v>
      </c>
      <c r="G82" s="91">
        <v>30000000</v>
      </c>
      <c r="H82" s="100">
        <v>1</v>
      </c>
      <c r="I82" s="100" t="s">
        <v>49</v>
      </c>
      <c r="J82" s="100" t="s">
        <v>282</v>
      </c>
      <c r="K82" s="109">
        <v>2010</v>
      </c>
      <c r="L82" s="107">
        <v>40455</v>
      </c>
      <c r="M82" s="110">
        <v>1000000</v>
      </c>
      <c r="N82" s="92"/>
      <c r="O82" s="90">
        <v>10</v>
      </c>
      <c r="P82" s="111" t="s">
        <v>313</v>
      </c>
      <c r="Q82" s="96" t="s">
        <v>314</v>
      </c>
      <c r="R82" s="73"/>
      <c r="S82" s="74" t="str">
        <f t="shared" si="16"/>
        <v>Al</v>
      </c>
      <c r="T82" s="75"/>
      <c r="U82" s="75"/>
      <c r="V82" s="75"/>
      <c r="W82" s="75"/>
      <c r="X82" s="75"/>
      <c r="Y82" s="75"/>
      <c r="Z82" s="75"/>
      <c r="AA82" s="97"/>
      <c r="AB82" s="76">
        <f t="shared" si="0"/>
        <v>0.5272445724125604</v>
      </c>
      <c r="AC82" s="76">
        <f t="shared" si="20"/>
        <v>0</v>
      </c>
      <c r="AD82" s="76">
        <f t="shared" si="21"/>
        <v>0.7142857142857143</v>
      </c>
      <c r="AE82" s="76">
        <f t="shared" si="22"/>
        <v>1.2415302866982747</v>
      </c>
      <c r="AF82" s="77"/>
      <c r="AG82" s="77">
        <f t="shared" ref="AG82:AG96" si="23">IF(A82=1,AE82,0)</f>
        <v>1.2415302866982747</v>
      </c>
      <c r="AH82" s="77">
        <f t="shared" ref="AH82:AH96" si="24">IF(A82=2,AE82,0)</f>
        <v>0</v>
      </c>
      <c r="AI82" s="77">
        <f t="shared" ref="AI82:AI96" si="25">IF(A82=3,AE82,0)</f>
        <v>0</v>
      </c>
    </row>
    <row r="83" spans="1:781" s="98" customFormat="1" ht="36" x14ac:dyDescent="0.3">
      <c r="A83" s="99">
        <v>1</v>
      </c>
      <c r="B83" s="89" t="s">
        <v>315</v>
      </c>
      <c r="C83" s="100" t="s">
        <v>143</v>
      </c>
      <c r="D83" s="100"/>
      <c r="E83" s="100"/>
      <c r="F83" s="100"/>
      <c r="G83" s="91"/>
      <c r="H83" s="100">
        <v>1</v>
      </c>
      <c r="I83" s="100" t="s">
        <v>49</v>
      </c>
      <c r="J83" s="100" t="s">
        <v>67</v>
      </c>
      <c r="K83" s="109">
        <v>2010</v>
      </c>
      <c r="L83" s="107">
        <v>40442</v>
      </c>
      <c r="M83" s="110"/>
      <c r="N83" s="92"/>
      <c r="O83" s="90">
        <v>22</v>
      </c>
      <c r="P83" s="111" t="s">
        <v>316</v>
      </c>
      <c r="Q83" s="96" t="s">
        <v>317</v>
      </c>
      <c r="R83" s="73"/>
      <c r="S83" s="74" t="str">
        <f t="shared" si="16"/>
        <v>Sn</v>
      </c>
      <c r="T83" s="75"/>
      <c r="U83" s="75"/>
      <c r="V83" s="75"/>
      <c r="W83" s="75"/>
      <c r="X83" s="75"/>
      <c r="Y83" s="75"/>
      <c r="Z83" s="75"/>
      <c r="AA83" s="97"/>
      <c r="AB83" s="76">
        <f t="shared" si="0"/>
        <v>0</v>
      </c>
      <c r="AC83" s="76">
        <f t="shared" si="20"/>
        <v>0</v>
      </c>
      <c r="AD83" s="76">
        <f t="shared" si="21"/>
        <v>1.5714285714285714</v>
      </c>
      <c r="AE83" s="76">
        <f t="shared" si="22"/>
        <v>1.5714285714285714</v>
      </c>
      <c r="AF83" s="77"/>
      <c r="AG83" s="77">
        <f t="shared" si="23"/>
        <v>1.5714285714285714</v>
      </c>
      <c r="AH83" s="77">
        <f t="shared" si="24"/>
        <v>0</v>
      </c>
      <c r="AI83" s="77">
        <f t="shared" si="25"/>
        <v>0</v>
      </c>
    </row>
    <row r="84" spans="1:781" s="98" customFormat="1" ht="48" x14ac:dyDescent="0.3">
      <c r="A84" s="119">
        <v>4</v>
      </c>
      <c r="B84" s="89" t="s">
        <v>318</v>
      </c>
      <c r="C84" s="100" t="s">
        <v>285</v>
      </c>
      <c r="D84" s="100"/>
      <c r="E84" s="100"/>
      <c r="F84" s="100"/>
      <c r="G84" s="91"/>
      <c r="H84" s="100">
        <v>3</v>
      </c>
      <c r="I84" s="100" t="s">
        <v>49</v>
      </c>
      <c r="J84" s="100" t="s">
        <v>160</v>
      </c>
      <c r="K84" s="109">
        <v>2010</v>
      </c>
      <c r="L84" s="107">
        <v>40375</v>
      </c>
      <c r="M84" s="110">
        <v>500</v>
      </c>
      <c r="N84" s="92"/>
      <c r="O84" s="90"/>
      <c r="P84" s="111" t="s">
        <v>319</v>
      </c>
      <c r="Q84" s="96" t="s">
        <v>320</v>
      </c>
      <c r="R84" s="73"/>
      <c r="S84" s="74" t="str">
        <f t="shared" si="16"/>
        <v>Au Cu</v>
      </c>
      <c r="T84" s="75"/>
      <c r="U84" s="75"/>
      <c r="V84" s="75"/>
      <c r="W84" s="75"/>
      <c r="X84" s="75"/>
      <c r="Y84" s="75"/>
      <c r="Z84" s="75"/>
      <c r="AA84" s="97"/>
      <c r="AB84" s="76">
        <f t="shared" si="0"/>
        <v>2.6362228620628022E-4</v>
      </c>
      <c r="AC84" s="76">
        <f t="shared" si="20"/>
        <v>0</v>
      </c>
      <c r="AD84" s="76">
        <f t="shared" si="21"/>
        <v>0</v>
      </c>
      <c r="AE84" s="76">
        <f t="shared" si="22"/>
        <v>2.6362228620628022E-4</v>
      </c>
      <c r="AF84" s="77"/>
      <c r="AG84" s="77">
        <f t="shared" si="23"/>
        <v>0</v>
      </c>
      <c r="AH84" s="77">
        <f t="shared" si="24"/>
        <v>0</v>
      </c>
      <c r="AI84" s="77">
        <f t="shared" si="25"/>
        <v>0</v>
      </c>
    </row>
    <row r="85" spans="1:781" s="98" customFormat="1" ht="36" x14ac:dyDescent="0.3">
      <c r="A85" s="81">
        <v>3</v>
      </c>
      <c r="B85" s="89" t="s">
        <v>318</v>
      </c>
      <c r="C85" s="100" t="s">
        <v>285</v>
      </c>
      <c r="D85" s="100"/>
      <c r="E85" s="100"/>
      <c r="F85" s="100"/>
      <c r="G85" s="91"/>
      <c r="H85" s="100">
        <v>2</v>
      </c>
      <c r="I85" s="100" t="s">
        <v>49</v>
      </c>
      <c r="J85" s="100" t="s">
        <v>160</v>
      </c>
      <c r="K85" s="109">
        <v>2010</v>
      </c>
      <c r="L85" s="107">
        <v>40362</v>
      </c>
      <c r="M85" s="110">
        <v>9100</v>
      </c>
      <c r="N85" s="92"/>
      <c r="O85" s="90"/>
      <c r="P85" s="111" t="s">
        <v>319</v>
      </c>
      <c r="Q85" s="96" t="s">
        <v>321</v>
      </c>
      <c r="R85" s="73"/>
      <c r="S85" s="74" t="str">
        <f t="shared" si="16"/>
        <v>Au Cu</v>
      </c>
      <c r="T85" s="75"/>
      <c r="U85" s="75"/>
      <c r="V85" s="75"/>
      <c r="W85" s="75"/>
      <c r="X85" s="75"/>
      <c r="Y85" s="75"/>
      <c r="Z85" s="75"/>
      <c r="AA85" s="97"/>
      <c r="AB85" s="76">
        <f t="shared" si="0"/>
        <v>4.7979256089542999E-3</v>
      </c>
      <c r="AC85" s="76">
        <f t="shared" si="20"/>
        <v>0</v>
      </c>
      <c r="AD85" s="76">
        <f t="shared" si="21"/>
        <v>0</v>
      </c>
      <c r="AE85" s="76">
        <f t="shared" si="22"/>
        <v>4.7979256089542999E-3</v>
      </c>
      <c r="AF85" s="77"/>
      <c r="AG85" s="77">
        <f t="shared" si="23"/>
        <v>0</v>
      </c>
      <c r="AH85" s="77">
        <f t="shared" si="24"/>
        <v>0</v>
      </c>
      <c r="AI85" s="77">
        <f t="shared" si="25"/>
        <v>4.7979256089542999E-3</v>
      </c>
    </row>
    <row r="86" spans="1:781" s="98" customFormat="1" ht="15.6" x14ac:dyDescent="0.3">
      <c r="A86" s="83">
        <v>2</v>
      </c>
      <c r="B86" s="89" t="s">
        <v>322</v>
      </c>
      <c r="C86" s="120" t="s">
        <v>95</v>
      </c>
      <c r="D86" s="90"/>
      <c r="E86" s="90"/>
      <c r="F86" s="90">
        <v>10</v>
      </c>
      <c r="G86" s="91"/>
      <c r="H86" s="100">
        <v>1</v>
      </c>
      <c r="I86" s="100" t="s">
        <v>49</v>
      </c>
      <c r="J86" s="100" t="s">
        <v>282</v>
      </c>
      <c r="K86" s="109">
        <v>2010</v>
      </c>
      <c r="L86" s="107">
        <v>40354</v>
      </c>
      <c r="M86" s="94">
        <v>100000</v>
      </c>
      <c r="N86" s="90">
        <v>110</v>
      </c>
      <c r="O86" s="90"/>
      <c r="P86" s="111" t="s">
        <v>323</v>
      </c>
      <c r="Q86" s="121" t="s">
        <v>324</v>
      </c>
      <c r="R86" s="73"/>
      <c r="S86" s="74" t="str">
        <f t="shared" si="16"/>
        <v>Ag, Cu, Pb, Zn</v>
      </c>
      <c r="T86" s="75"/>
      <c r="U86" s="75"/>
      <c r="V86" s="75"/>
      <c r="W86" s="75"/>
      <c r="X86" s="75"/>
      <c r="Y86" s="75"/>
      <c r="Z86" s="75"/>
      <c r="AA86" s="97"/>
      <c r="AB86" s="76">
        <f t="shared" si="0"/>
        <v>5.2724457241256045E-2</v>
      </c>
      <c r="AC86" s="76">
        <f t="shared" si="20"/>
        <v>2.8205128205128207</v>
      </c>
      <c r="AD86" s="76">
        <f t="shared" si="21"/>
        <v>0</v>
      </c>
      <c r="AE86" s="76">
        <f t="shared" si="22"/>
        <v>2.8732372777540767</v>
      </c>
      <c r="AF86" s="77"/>
      <c r="AG86" s="77">
        <f t="shared" si="23"/>
        <v>0</v>
      </c>
      <c r="AH86" s="77">
        <f t="shared" si="24"/>
        <v>2.8732372777540767</v>
      </c>
      <c r="AI86" s="77">
        <f t="shared" si="25"/>
        <v>0</v>
      </c>
    </row>
    <row r="87" spans="1:781" s="98" customFormat="1" ht="15.6" x14ac:dyDescent="0.3">
      <c r="A87" s="83">
        <v>2</v>
      </c>
      <c r="B87" s="89" t="s">
        <v>325</v>
      </c>
      <c r="C87" s="120"/>
      <c r="D87" s="90" t="s">
        <v>277</v>
      </c>
      <c r="E87" s="90" t="s">
        <v>326</v>
      </c>
      <c r="F87" s="90">
        <v>15</v>
      </c>
      <c r="G87" s="91">
        <v>220000</v>
      </c>
      <c r="H87" s="90">
        <v>1</v>
      </c>
      <c r="I87" s="90" t="s">
        <v>96</v>
      </c>
      <c r="J87" s="90" t="s">
        <v>309</v>
      </c>
      <c r="K87" s="92">
        <v>2010</v>
      </c>
      <c r="L87" s="107">
        <v>40236</v>
      </c>
      <c r="M87" s="94">
        <v>170000</v>
      </c>
      <c r="N87" s="90">
        <v>0.5</v>
      </c>
      <c r="O87" s="90">
        <v>4</v>
      </c>
      <c r="P87" s="111" t="s">
        <v>327</v>
      </c>
      <c r="Q87" s="95" t="s">
        <v>328</v>
      </c>
      <c r="R87" s="73"/>
      <c r="S87" s="74">
        <f t="shared" si="16"/>
        <v>0</v>
      </c>
      <c r="T87" s="75"/>
      <c r="U87" s="75"/>
      <c r="V87" s="75"/>
      <c r="W87" s="75"/>
      <c r="X87" s="75"/>
      <c r="Y87" s="75"/>
      <c r="Z87" s="75"/>
      <c r="AA87" s="97"/>
      <c r="AB87" s="76">
        <f t="shared" si="0"/>
        <v>8.9631577310135269E-2</v>
      </c>
      <c r="AC87" s="76">
        <f t="shared" si="20"/>
        <v>1.282051282051282E-2</v>
      </c>
      <c r="AD87" s="76">
        <f t="shared" si="21"/>
        <v>0.2857142857142857</v>
      </c>
      <c r="AE87" s="76">
        <f t="shared" si="22"/>
        <v>0.3881663758449338</v>
      </c>
      <c r="AF87" s="77"/>
      <c r="AG87" s="77">
        <f t="shared" si="23"/>
        <v>0</v>
      </c>
      <c r="AH87" s="77">
        <f t="shared" si="24"/>
        <v>0.3881663758449338</v>
      </c>
      <c r="AI87" s="77">
        <f t="shared" si="25"/>
        <v>0</v>
      </c>
    </row>
    <row r="88" spans="1:781" s="98" customFormat="1" ht="15.6" x14ac:dyDescent="0.3">
      <c r="A88" s="81">
        <v>3</v>
      </c>
      <c r="B88" s="89" t="s">
        <v>329</v>
      </c>
      <c r="C88" s="120" t="s">
        <v>111</v>
      </c>
      <c r="D88" s="90" t="s">
        <v>129</v>
      </c>
      <c r="E88" s="90" t="s">
        <v>326</v>
      </c>
      <c r="F88" s="90">
        <v>16</v>
      </c>
      <c r="G88" s="91">
        <v>80000</v>
      </c>
      <c r="H88" s="90">
        <v>1</v>
      </c>
      <c r="I88" s="90" t="s">
        <v>96</v>
      </c>
      <c r="J88" s="90" t="s">
        <v>309</v>
      </c>
      <c r="K88" s="92">
        <v>2010</v>
      </c>
      <c r="L88" s="107">
        <v>40236</v>
      </c>
      <c r="M88" s="94">
        <v>30000</v>
      </c>
      <c r="N88" s="90">
        <v>0.1</v>
      </c>
      <c r="O88" s="90"/>
      <c r="P88" s="111" t="s">
        <v>327</v>
      </c>
      <c r="Q88" s="95" t="s">
        <v>330</v>
      </c>
      <c r="R88" s="73"/>
      <c r="S88" s="74" t="str">
        <f t="shared" si="16"/>
        <v>Cu</v>
      </c>
      <c r="T88" s="75"/>
      <c r="U88" s="75"/>
      <c r="V88" s="75"/>
      <c r="W88" s="75"/>
      <c r="X88" s="75"/>
      <c r="Y88" s="75"/>
      <c r="Z88" s="75"/>
      <c r="AA88" s="97"/>
      <c r="AB88" s="76">
        <f t="shared" si="0"/>
        <v>1.5817337172376815E-2</v>
      </c>
      <c r="AC88" s="76">
        <f t="shared" si="20"/>
        <v>2.5641025641025641E-3</v>
      </c>
      <c r="AD88" s="76">
        <f t="shared" si="21"/>
        <v>0</v>
      </c>
      <c r="AE88" s="76">
        <f t="shared" si="22"/>
        <v>1.838143973647938E-2</v>
      </c>
      <c r="AF88" s="77"/>
      <c r="AG88" s="77">
        <f t="shared" si="23"/>
        <v>0</v>
      </c>
      <c r="AH88" s="77">
        <f t="shared" si="24"/>
        <v>0</v>
      </c>
      <c r="AI88" s="77">
        <f t="shared" si="25"/>
        <v>1.838143973647938E-2</v>
      </c>
    </row>
    <row r="89" spans="1:781" s="98" customFormat="1" ht="29.4" customHeight="1" x14ac:dyDescent="0.3">
      <c r="A89" s="81">
        <v>3</v>
      </c>
      <c r="B89" s="89" t="s">
        <v>331</v>
      </c>
      <c r="C89" s="120"/>
      <c r="D89" s="90" t="s">
        <v>277</v>
      </c>
      <c r="E89" s="90"/>
      <c r="F89" s="90">
        <v>15</v>
      </c>
      <c r="G89" s="91"/>
      <c r="H89" s="90">
        <v>1</v>
      </c>
      <c r="I89" s="90" t="s">
        <v>49</v>
      </c>
      <c r="J89" s="90" t="s">
        <v>309</v>
      </c>
      <c r="K89" s="92">
        <v>2010</v>
      </c>
      <c r="L89" s="107">
        <v>40236</v>
      </c>
      <c r="M89" s="94"/>
      <c r="N89" s="90"/>
      <c r="O89" s="90"/>
      <c r="P89" s="111" t="s">
        <v>332</v>
      </c>
      <c r="Q89" s="95" t="s">
        <v>333</v>
      </c>
      <c r="R89" s="73"/>
      <c r="S89" s="74">
        <f t="shared" si="16"/>
        <v>0</v>
      </c>
      <c r="T89" s="75"/>
      <c r="U89" s="75"/>
      <c r="V89" s="75"/>
      <c r="W89" s="75"/>
      <c r="X89" s="75"/>
      <c r="Y89" s="75"/>
      <c r="Z89" s="75"/>
      <c r="AA89" s="97"/>
      <c r="AB89" s="76">
        <f t="shared" si="0"/>
        <v>0</v>
      </c>
      <c r="AC89" s="76">
        <f t="shared" si="20"/>
        <v>0</v>
      </c>
      <c r="AD89" s="76">
        <f t="shared" si="21"/>
        <v>0</v>
      </c>
      <c r="AE89" s="76">
        <f t="shared" si="22"/>
        <v>0</v>
      </c>
      <c r="AF89" s="77"/>
      <c r="AG89" s="77">
        <f t="shared" si="23"/>
        <v>0</v>
      </c>
      <c r="AH89" s="77">
        <f t="shared" si="24"/>
        <v>0</v>
      </c>
      <c r="AI89" s="77">
        <f t="shared" si="25"/>
        <v>0</v>
      </c>
    </row>
    <row r="90" spans="1:781" s="98" customFormat="1" ht="15.6" x14ac:dyDescent="0.3">
      <c r="A90" s="81">
        <v>3</v>
      </c>
      <c r="B90" s="89" t="s">
        <v>334</v>
      </c>
      <c r="C90" s="120"/>
      <c r="D90" s="90"/>
      <c r="E90" s="90"/>
      <c r="F90" s="90"/>
      <c r="G90" s="91"/>
      <c r="H90" s="90">
        <v>1</v>
      </c>
      <c r="I90" s="90" t="s">
        <v>96</v>
      </c>
      <c r="J90" s="90" t="s">
        <v>309</v>
      </c>
      <c r="K90" s="92">
        <v>2010</v>
      </c>
      <c r="L90" s="107">
        <v>40236</v>
      </c>
      <c r="M90" s="94"/>
      <c r="N90" s="90"/>
      <c r="O90" s="90"/>
      <c r="P90" s="111" t="s">
        <v>332</v>
      </c>
      <c r="Q90" s="95" t="s">
        <v>335</v>
      </c>
      <c r="R90" s="73"/>
      <c r="S90" s="74">
        <f t="shared" si="16"/>
        <v>0</v>
      </c>
      <c r="T90" s="75"/>
      <c r="U90" s="75"/>
      <c r="V90" s="75"/>
      <c r="W90" s="75"/>
      <c r="X90" s="75"/>
      <c r="Y90" s="75"/>
      <c r="Z90" s="75"/>
      <c r="AA90" s="97"/>
      <c r="AB90" s="76">
        <f t="shared" si="0"/>
        <v>0</v>
      </c>
      <c r="AC90" s="76">
        <f t="shared" si="20"/>
        <v>0</v>
      </c>
      <c r="AD90" s="76">
        <f t="shared" si="21"/>
        <v>0</v>
      </c>
      <c r="AE90" s="76">
        <f t="shared" si="22"/>
        <v>0</v>
      </c>
      <c r="AF90" s="77"/>
      <c r="AG90" s="77">
        <f t="shared" si="23"/>
        <v>0</v>
      </c>
      <c r="AH90" s="77">
        <f t="shared" si="24"/>
        <v>0</v>
      </c>
      <c r="AI90" s="77">
        <f t="shared" si="25"/>
        <v>0</v>
      </c>
    </row>
    <row r="91" spans="1:781" s="98" customFormat="1" ht="28.8" x14ac:dyDescent="0.3">
      <c r="A91" s="81">
        <v>3</v>
      </c>
      <c r="B91" s="89" t="s">
        <v>336</v>
      </c>
      <c r="C91" s="120"/>
      <c r="D91" s="90" t="s">
        <v>129</v>
      </c>
      <c r="E91" s="90"/>
      <c r="F91" s="90"/>
      <c r="G91" s="91"/>
      <c r="H91" s="90">
        <v>1</v>
      </c>
      <c r="I91" s="90" t="s">
        <v>96</v>
      </c>
      <c r="J91" s="90" t="s">
        <v>309</v>
      </c>
      <c r="K91" s="92">
        <v>2010</v>
      </c>
      <c r="L91" s="107">
        <v>40236</v>
      </c>
      <c r="M91" s="94"/>
      <c r="N91" s="90"/>
      <c r="O91" s="90"/>
      <c r="P91" s="111" t="s">
        <v>332</v>
      </c>
      <c r="Q91" s="95" t="s">
        <v>337</v>
      </c>
      <c r="R91" s="73"/>
      <c r="S91" s="74">
        <f t="shared" si="16"/>
        <v>0</v>
      </c>
      <c r="T91" s="75"/>
      <c r="U91" s="75"/>
      <c r="V91" s="75"/>
      <c r="W91" s="75"/>
      <c r="X91" s="75"/>
      <c r="Y91" s="75"/>
      <c r="Z91" s="75"/>
      <c r="AA91" s="97"/>
      <c r="AB91" s="76">
        <f t="shared" si="0"/>
        <v>0</v>
      </c>
      <c r="AC91" s="76">
        <f t="shared" si="20"/>
        <v>0</v>
      </c>
      <c r="AD91" s="76">
        <f t="shared" si="21"/>
        <v>0</v>
      </c>
      <c r="AE91" s="76">
        <f t="shared" si="22"/>
        <v>0</v>
      </c>
      <c r="AF91" s="77"/>
      <c r="AG91" s="77">
        <f t="shared" si="23"/>
        <v>0</v>
      </c>
      <c r="AH91" s="77">
        <f t="shared" si="24"/>
        <v>0</v>
      </c>
      <c r="AI91" s="77">
        <f t="shared" si="25"/>
        <v>0</v>
      </c>
    </row>
    <row r="92" spans="1:781" s="98" customFormat="1" ht="48" x14ac:dyDescent="0.3">
      <c r="A92" s="99">
        <v>1</v>
      </c>
      <c r="B92" s="87" t="s">
        <v>338</v>
      </c>
      <c r="C92" s="65" t="s">
        <v>86</v>
      </c>
      <c r="D92" s="65"/>
      <c r="E92" s="65"/>
      <c r="F92" s="65">
        <v>27</v>
      </c>
      <c r="G92" s="122">
        <v>4600000</v>
      </c>
      <c r="H92" s="65">
        <v>2</v>
      </c>
      <c r="I92" s="65" t="s">
        <v>96</v>
      </c>
      <c r="J92" s="65" t="s">
        <v>54</v>
      </c>
      <c r="K92" s="67">
        <v>2009</v>
      </c>
      <c r="L92" s="68">
        <v>40054</v>
      </c>
      <c r="M92" s="69">
        <v>1200000</v>
      </c>
      <c r="N92" s="70"/>
      <c r="O92" s="70">
        <v>2</v>
      </c>
      <c r="P92" s="71" t="s">
        <v>339</v>
      </c>
      <c r="Q92" s="72" t="s">
        <v>340</v>
      </c>
      <c r="R92" s="73" t="s">
        <v>341</v>
      </c>
      <c r="S92" s="74" t="str">
        <f t="shared" si="16"/>
        <v>Au</v>
      </c>
      <c r="T92" s="75"/>
      <c r="U92" s="75"/>
      <c r="V92" s="75"/>
      <c r="W92" s="75"/>
      <c r="X92" s="75">
        <v>1978</v>
      </c>
      <c r="Y92" s="75"/>
      <c r="Z92" s="75"/>
      <c r="AA92" s="22"/>
      <c r="AB92" s="76">
        <f t="shared" si="0"/>
        <v>0.63269348689507254</v>
      </c>
      <c r="AC92" s="76">
        <f t="shared" si="20"/>
        <v>0</v>
      </c>
      <c r="AD92" s="76">
        <f t="shared" si="21"/>
        <v>0.14285714285714285</v>
      </c>
      <c r="AE92" s="76">
        <f t="shared" si="22"/>
        <v>0.77555062975221545</v>
      </c>
      <c r="AF92" s="77"/>
      <c r="AG92" s="77">
        <f t="shared" si="23"/>
        <v>0.77555062975221545</v>
      </c>
      <c r="AH92" s="77">
        <f t="shared" si="24"/>
        <v>0</v>
      </c>
      <c r="AI92" s="77">
        <f t="shared" si="25"/>
        <v>0</v>
      </c>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22"/>
      <c r="IZ92" s="22"/>
      <c r="JA92" s="22"/>
      <c r="JB92" s="22"/>
      <c r="JC92" s="22"/>
      <c r="JD92" s="22"/>
      <c r="JE92" s="22"/>
      <c r="JF92" s="22"/>
      <c r="JG92" s="22"/>
      <c r="JH92" s="22"/>
      <c r="JI92" s="22"/>
      <c r="JJ92" s="22"/>
      <c r="JK92" s="22"/>
      <c r="JL92" s="22"/>
      <c r="JM92" s="22"/>
      <c r="JN92" s="22"/>
      <c r="JO92" s="22"/>
      <c r="JP92" s="22"/>
      <c r="JQ92" s="22"/>
      <c r="JR92" s="22"/>
      <c r="JS92" s="22"/>
      <c r="JT92" s="22"/>
      <c r="JU92" s="22"/>
      <c r="JV92" s="22"/>
      <c r="JW92" s="22"/>
      <c r="JX92" s="22"/>
      <c r="JY92" s="22"/>
      <c r="JZ92" s="22"/>
      <c r="KA92" s="22"/>
      <c r="KB92" s="22"/>
      <c r="KC92" s="22"/>
      <c r="KD92" s="22"/>
      <c r="KE92" s="22"/>
      <c r="KF92" s="22"/>
      <c r="KG92" s="22"/>
      <c r="KH92" s="22"/>
      <c r="KI92" s="22"/>
      <c r="KJ92" s="22"/>
      <c r="KK92" s="22"/>
      <c r="KL92" s="22"/>
      <c r="KM92" s="22"/>
      <c r="KN92" s="22"/>
      <c r="KO92" s="22"/>
      <c r="KP92" s="22"/>
      <c r="KQ92" s="22"/>
      <c r="KR92" s="22"/>
      <c r="KS92" s="22"/>
      <c r="KT92" s="22"/>
      <c r="KU92" s="22"/>
      <c r="KV92" s="22"/>
      <c r="KW92" s="22"/>
      <c r="KX92" s="22"/>
      <c r="KY92" s="22"/>
      <c r="KZ92" s="22"/>
      <c r="LA92" s="22"/>
      <c r="LB92" s="22"/>
      <c r="LC92" s="22"/>
      <c r="LD92" s="22"/>
      <c r="LE92" s="22"/>
      <c r="LF92" s="22"/>
      <c r="LG92" s="22"/>
      <c r="LH92" s="22"/>
      <c r="LI92" s="22"/>
      <c r="LJ92" s="22"/>
      <c r="LK92" s="22"/>
      <c r="LL92" s="22"/>
      <c r="LM92" s="22"/>
      <c r="LN92" s="22"/>
      <c r="LO92" s="22"/>
      <c r="LP92" s="22"/>
      <c r="LQ92" s="22"/>
      <c r="LR92" s="22"/>
      <c r="LS92" s="22"/>
      <c r="LT92" s="22"/>
      <c r="LU92" s="22"/>
      <c r="LV92" s="22"/>
      <c r="LW92" s="22"/>
      <c r="LX92" s="22"/>
      <c r="LY92" s="22"/>
      <c r="LZ92" s="22"/>
      <c r="MA92" s="22"/>
      <c r="MB92" s="22"/>
      <c r="MC92" s="22"/>
      <c r="MD92" s="22"/>
      <c r="ME92" s="22"/>
      <c r="MF92" s="22"/>
      <c r="MG92" s="22"/>
      <c r="MH92" s="22"/>
      <c r="MI92" s="22"/>
      <c r="MJ92" s="22"/>
      <c r="MK92" s="22"/>
      <c r="ML92" s="22"/>
      <c r="MM92" s="22"/>
      <c r="MN92" s="22"/>
      <c r="MO92" s="22"/>
      <c r="MP92" s="22"/>
      <c r="MQ92" s="22"/>
      <c r="MR92" s="22"/>
      <c r="MS92" s="22"/>
      <c r="MT92" s="22"/>
      <c r="MU92" s="22"/>
      <c r="MV92" s="22"/>
      <c r="MW92" s="22"/>
      <c r="MX92" s="22"/>
      <c r="MY92" s="22"/>
      <c r="MZ92" s="22"/>
      <c r="NA92" s="22"/>
      <c r="NB92" s="22"/>
      <c r="NC92" s="22"/>
      <c r="ND92" s="22"/>
      <c r="NE92" s="22"/>
      <c r="NF92" s="22"/>
      <c r="NG92" s="22"/>
      <c r="NH92" s="22"/>
      <c r="NI92" s="22"/>
      <c r="NJ92" s="22"/>
      <c r="NK92" s="22"/>
      <c r="NL92" s="22"/>
      <c r="NM92" s="22"/>
      <c r="NN92" s="22"/>
      <c r="NO92" s="22"/>
      <c r="NP92" s="22"/>
      <c r="NQ92" s="22"/>
      <c r="NR92" s="22"/>
      <c r="NS92" s="22"/>
      <c r="NT92" s="22"/>
      <c r="NU92" s="22"/>
      <c r="NV92" s="22"/>
      <c r="NW92" s="22"/>
      <c r="NX92" s="22"/>
      <c r="NY92" s="22"/>
      <c r="NZ92" s="22"/>
      <c r="OA92" s="22"/>
      <c r="OB92" s="22"/>
      <c r="OC92" s="22"/>
      <c r="OD92" s="22"/>
      <c r="OE92" s="22"/>
      <c r="OF92" s="22"/>
      <c r="OG92" s="22"/>
      <c r="OH92" s="22"/>
      <c r="OI92" s="22"/>
      <c r="OJ92" s="22"/>
      <c r="OK92" s="22"/>
      <c r="OL92" s="22"/>
      <c r="OM92" s="22"/>
      <c r="ON92" s="22"/>
      <c r="OO92" s="22"/>
      <c r="OP92" s="22"/>
      <c r="OQ92" s="22"/>
      <c r="OR92" s="22"/>
      <c r="OS92" s="22"/>
      <c r="OT92" s="22"/>
      <c r="OU92" s="22"/>
      <c r="OV92" s="22"/>
      <c r="OW92" s="22"/>
      <c r="OX92" s="22"/>
      <c r="OY92" s="22"/>
      <c r="OZ92" s="22"/>
      <c r="PA92" s="22"/>
      <c r="PB92" s="22"/>
      <c r="PC92" s="22"/>
      <c r="PD92" s="22"/>
      <c r="PE92" s="22"/>
      <c r="PF92" s="22"/>
      <c r="PG92" s="22"/>
      <c r="PH92" s="22"/>
      <c r="PI92" s="22"/>
      <c r="PJ92" s="22"/>
      <c r="PK92" s="22"/>
      <c r="PL92" s="22"/>
      <c r="PM92" s="22"/>
      <c r="PN92" s="22"/>
      <c r="PO92" s="22"/>
      <c r="PP92" s="22"/>
      <c r="PQ92" s="22"/>
      <c r="PR92" s="22"/>
      <c r="PS92" s="22"/>
      <c r="PT92" s="22"/>
      <c r="PU92" s="22"/>
      <c r="PV92" s="22"/>
      <c r="PW92" s="22"/>
      <c r="PX92" s="22"/>
      <c r="PY92" s="22"/>
      <c r="PZ92" s="22"/>
      <c r="QA92" s="22"/>
      <c r="QB92" s="22"/>
      <c r="QC92" s="22"/>
      <c r="QD92" s="22"/>
      <c r="QE92" s="22"/>
      <c r="QF92" s="22"/>
      <c r="QG92" s="22"/>
      <c r="QH92" s="22"/>
      <c r="QI92" s="22"/>
      <c r="QJ92" s="22"/>
      <c r="QK92" s="22"/>
      <c r="QL92" s="22"/>
      <c r="QM92" s="22"/>
      <c r="QN92" s="22"/>
      <c r="QO92" s="22"/>
      <c r="QP92" s="22"/>
      <c r="QQ92" s="22"/>
      <c r="QR92" s="22"/>
      <c r="QS92" s="22"/>
      <c r="QT92" s="22"/>
      <c r="QU92" s="22"/>
      <c r="QV92" s="22"/>
      <c r="QW92" s="22"/>
      <c r="QX92" s="22"/>
      <c r="QY92" s="22"/>
      <c r="QZ92" s="22"/>
      <c r="RA92" s="22"/>
      <c r="RB92" s="22"/>
      <c r="RC92" s="22"/>
      <c r="RD92" s="22"/>
      <c r="RE92" s="22"/>
      <c r="RF92" s="22"/>
      <c r="RG92" s="22"/>
      <c r="RH92" s="22"/>
      <c r="RI92" s="22"/>
      <c r="RJ92" s="22"/>
      <c r="RK92" s="22"/>
      <c r="RL92" s="22"/>
      <c r="RM92" s="22"/>
      <c r="RN92" s="22"/>
      <c r="RO92" s="22"/>
      <c r="RP92" s="22"/>
      <c r="RQ92" s="22"/>
      <c r="RR92" s="22"/>
      <c r="RS92" s="22"/>
      <c r="RT92" s="22"/>
      <c r="RU92" s="22"/>
      <c r="RV92" s="22"/>
      <c r="RW92" s="22"/>
      <c r="RX92" s="22"/>
      <c r="RY92" s="22"/>
      <c r="RZ92" s="22"/>
      <c r="SA92" s="22"/>
      <c r="SB92" s="22"/>
      <c r="SC92" s="22"/>
      <c r="SD92" s="22"/>
      <c r="SE92" s="22"/>
      <c r="SF92" s="22"/>
      <c r="SG92" s="22"/>
      <c r="SH92" s="22"/>
      <c r="SI92" s="22"/>
      <c r="SJ92" s="22"/>
      <c r="SK92" s="22"/>
      <c r="SL92" s="22"/>
      <c r="SM92" s="22"/>
      <c r="SN92" s="22"/>
      <c r="SO92" s="22"/>
      <c r="SP92" s="22"/>
      <c r="SQ92" s="22"/>
      <c r="SR92" s="22"/>
      <c r="SS92" s="22"/>
      <c r="ST92" s="22"/>
      <c r="SU92" s="22"/>
      <c r="SV92" s="22"/>
      <c r="SW92" s="22"/>
      <c r="SX92" s="22"/>
      <c r="SY92" s="22"/>
      <c r="SZ92" s="22"/>
      <c r="TA92" s="22"/>
      <c r="TB92" s="22"/>
      <c r="TC92" s="22"/>
      <c r="TD92" s="22"/>
      <c r="TE92" s="22"/>
      <c r="TF92" s="22"/>
      <c r="TG92" s="22"/>
      <c r="TH92" s="22"/>
      <c r="TI92" s="22"/>
      <c r="TJ92" s="22"/>
      <c r="TK92" s="22"/>
      <c r="TL92" s="22"/>
      <c r="TM92" s="22"/>
      <c r="TN92" s="22"/>
      <c r="TO92" s="22"/>
      <c r="TP92" s="22"/>
      <c r="TQ92" s="22"/>
      <c r="TR92" s="22"/>
      <c r="TS92" s="22"/>
      <c r="TT92" s="22"/>
      <c r="TU92" s="22"/>
      <c r="TV92" s="22"/>
      <c r="TW92" s="22"/>
      <c r="TX92" s="22"/>
      <c r="TY92" s="22"/>
      <c r="TZ92" s="22"/>
      <c r="UA92" s="22"/>
      <c r="UB92" s="22"/>
      <c r="UC92" s="22"/>
      <c r="UD92" s="22"/>
      <c r="UE92" s="22"/>
      <c r="UF92" s="22"/>
      <c r="UG92" s="22"/>
      <c r="UH92" s="22"/>
      <c r="UI92" s="22"/>
      <c r="UJ92" s="22"/>
      <c r="UK92" s="22"/>
      <c r="UL92" s="22"/>
      <c r="UM92" s="22"/>
      <c r="UN92" s="22"/>
      <c r="UO92" s="22"/>
      <c r="UP92" s="22"/>
      <c r="UQ92" s="22"/>
      <c r="UR92" s="22"/>
      <c r="US92" s="22"/>
      <c r="UT92" s="22"/>
      <c r="UU92" s="22"/>
      <c r="UV92" s="22"/>
      <c r="UW92" s="22"/>
      <c r="UX92" s="22"/>
      <c r="UY92" s="22"/>
      <c r="UZ92" s="22"/>
      <c r="VA92" s="22"/>
      <c r="VB92" s="22"/>
      <c r="VC92" s="22"/>
      <c r="VD92" s="22"/>
      <c r="VE92" s="22"/>
      <c r="VF92" s="22"/>
      <c r="VG92" s="22"/>
      <c r="VH92" s="22"/>
      <c r="VI92" s="22"/>
      <c r="VJ92" s="22"/>
      <c r="VK92" s="22"/>
      <c r="VL92" s="22"/>
      <c r="VM92" s="22"/>
      <c r="VN92" s="22"/>
      <c r="VO92" s="22"/>
      <c r="VP92" s="22"/>
      <c r="VQ92" s="22"/>
      <c r="VR92" s="22"/>
      <c r="VS92" s="22"/>
      <c r="VT92" s="22"/>
      <c r="VU92" s="22"/>
      <c r="VV92" s="22"/>
      <c r="VW92" s="22"/>
      <c r="VX92" s="22"/>
      <c r="VY92" s="22"/>
      <c r="VZ92" s="22"/>
      <c r="WA92" s="22"/>
      <c r="WB92" s="22"/>
      <c r="WC92" s="22"/>
      <c r="WD92" s="22"/>
      <c r="WE92" s="22"/>
      <c r="WF92" s="22"/>
      <c r="WG92" s="22"/>
      <c r="WH92" s="22"/>
      <c r="WI92" s="22"/>
      <c r="WJ92" s="22"/>
      <c r="WK92" s="22"/>
      <c r="WL92" s="22"/>
      <c r="WM92" s="22"/>
      <c r="WN92" s="22"/>
      <c r="WO92" s="22"/>
      <c r="WP92" s="22"/>
      <c r="WQ92" s="22"/>
      <c r="WR92" s="22"/>
      <c r="WS92" s="22"/>
      <c r="WT92" s="22"/>
      <c r="WU92" s="22"/>
      <c r="WV92" s="22"/>
      <c r="WW92" s="22"/>
      <c r="WX92" s="22"/>
      <c r="WY92" s="22"/>
      <c r="WZ92" s="22"/>
      <c r="XA92" s="22"/>
      <c r="XB92" s="22"/>
      <c r="XC92" s="22"/>
      <c r="XD92" s="22"/>
      <c r="XE92" s="22"/>
      <c r="XF92" s="22"/>
      <c r="XG92" s="22"/>
      <c r="XH92" s="22"/>
      <c r="XI92" s="22"/>
      <c r="XJ92" s="22"/>
      <c r="XK92" s="22"/>
      <c r="XL92" s="22"/>
      <c r="XM92" s="22"/>
      <c r="XN92" s="22"/>
      <c r="XO92" s="22"/>
      <c r="XP92" s="22"/>
      <c r="XQ92" s="22"/>
      <c r="XR92" s="22"/>
      <c r="XS92" s="22"/>
      <c r="XT92" s="22"/>
      <c r="XU92" s="22"/>
      <c r="XV92" s="22"/>
      <c r="XW92" s="22"/>
      <c r="XX92" s="22"/>
      <c r="XY92" s="22"/>
      <c r="XZ92" s="22"/>
      <c r="YA92" s="22"/>
      <c r="YB92" s="22"/>
      <c r="YC92" s="22"/>
      <c r="YD92" s="22"/>
      <c r="YE92" s="22"/>
      <c r="YF92" s="22"/>
      <c r="YG92" s="22"/>
      <c r="YH92" s="22"/>
      <c r="YI92" s="22"/>
      <c r="YJ92" s="22"/>
      <c r="YK92" s="22"/>
      <c r="YL92" s="22"/>
      <c r="YM92" s="22"/>
      <c r="YN92" s="22"/>
      <c r="YO92" s="22"/>
      <c r="YP92" s="22"/>
      <c r="YQ92" s="22"/>
      <c r="YR92" s="22"/>
      <c r="YS92" s="22"/>
      <c r="YT92" s="22"/>
      <c r="YU92" s="22"/>
      <c r="YV92" s="22"/>
      <c r="YW92" s="22"/>
      <c r="YX92" s="22"/>
      <c r="YY92" s="22"/>
      <c r="YZ92" s="22"/>
      <c r="ZA92" s="22"/>
      <c r="ZB92" s="22"/>
      <c r="ZC92" s="22"/>
      <c r="ZD92" s="22"/>
      <c r="ZE92" s="22"/>
      <c r="ZF92" s="22"/>
      <c r="ZG92" s="22"/>
      <c r="ZH92" s="22"/>
      <c r="ZI92" s="22"/>
      <c r="ZJ92" s="22"/>
      <c r="ZK92" s="22"/>
      <c r="ZL92" s="22"/>
      <c r="ZM92" s="22"/>
      <c r="ZN92" s="22"/>
      <c r="ZO92" s="22"/>
      <c r="ZP92" s="22"/>
      <c r="ZQ92" s="22"/>
      <c r="ZR92" s="22"/>
      <c r="ZS92" s="22"/>
      <c r="ZT92" s="22"/>
      <c r="ZU92" s="22"/>
      <c r="ZV92" s="22"/>
      <c r="ZW92" s="22"/>
      <c r="ZX92" s="22"/>
      <c r="ZY92" s="22"/>
      <c r="ZZ92" s="22"/>
      <c r="AAA92" s="22"/>
      <c r="AAB92" s="22"/>
      <c r="AAC92" s="22"/>
      <c r="AAD92" s="22"/>
      <c r="AAE92" s="22"/>
      <c r="AAF92" s="22"/>
      <c r="AAG92" s="22"/>
      <c r="AAH92" s="22"/>
      <c r="AAI92" s="22"/>
      <c r="AAJ92" s="22"/>
      <c r="AAK92" s="22"/>
      <c r="AAL92" s="22"/>
      <c r="AAM92" s="22"/>
      <c r="AAN92" s="22"/>
      <c r="AAO92" s="22"/>
      <c r="AAP92" s="22"/>
      <c r="AAQ92" s="22"/>
      <c r="AAR92" s="22"/>
      <c r="AAS92" s="22"/>
      <c r="AAT92" s="22"/>
      <c r="AAU92" s="22"/>
      <c r="AAV92" s="22"/>
      <c r="AAW92" s="22"/>
      <c r="AAX92" s="22"/>
      <c r="AAY92" s="22"/>
      <c r="AAZ92" s="22"/>
      <c r="ABA92" s="22"/>
      <c r="ABB92" s="22"/>
      <c r="ABC92" s="22"/>
      <c r="ABD92" s="22"/>
      <c r="ABE92" s="22"/>
      <c r="ABF92" s="22"/>
      <c r="ABG92" s="22"/>
      <c r="ABH92" s="22"/>
      <c r="ABI92" s="22"/>
      <c r="ABJ92" s="22"/>
      <c r="ABK92" s="22"/>
      <c r="ABL92" s="22"/>
      <c r="ABM92" s="22"/>
      <c r="ABN92" s="22"/>
      <c r="ABO92" s="22"/>
      <c r="ABP92" s="22"/>
      <c r="ABQ92" s="22"/>
      <c r="ABR92" s="22"/>
      <c r="ABS92" s="22"/>
      <c r="ABT92" s="22"/>
      <c r="ABU92" s="22"/>
      <c r="ABV92" s="22"/>
      <c r="ABW92" s="22"/>
      <c r="ABX92" s="22"/>
      <c r="ABY92" s="22"/>
      <c r="ABZ92" s="22"/>
      <c r="ACA92" s="22"/>
      <c r="ACB92" s="22"/>
      <c r="ACC92" s="22"/>
      <c r="ACD92" s="22"/>
      <c r="ACE92" s="22"/>
      <c r="ACF92" s="22"/>
      <c r="ACG92" s="22"/>
      <c r="ACH92" s="22"/>
      <c r="ACI92" s="22"/>
      <c r="ACJ92" s="22"/>
      <c r="ACK92" s="22"/>
      <c r="ACL92" s="22"/>
      <c r="ACM92" s="22"/>
      <c r="ACN92" s="22"/>
      <c r="ACO92" s="22"/>
      <c r="ACP92" s="22"/>
      <c r="ACQ92" s="22"/>
      <c r="ACR92" s="22"/>
      <c r="ACS92" s="22"/>
      <c r="ACT92" s="22"/>
      <c r="ACU92" s="22"/>
      <c r="ACV92" s="22"/>
      <c r="ACW92" s="22"/>
      <c r="ACX92" s="22"/>
      <c r="ACY92" s="22"/>
      <c r="ACZ92" s="22"/>
      <c r="ADA92" s="22"/>
    </row>
    <row r="93" spans="1:781" s="22" customFormat="1" ht="28.8" x14ac:dyDescent="0.3">
      <c r="A93" s="83">
        <v>2</v>
      </c>
      <c r="B93" s="87" t="s">
        <v>342</v>
      </c>
      <c r="C93" s="64" t="s">
        <v>299</v>
      </c>
      <c r="D93" s="65"/>
      <c r="E93" s="65"/>
      <c r="F93" s="65"/>
      <c r="G93" s="122"/>
      <c r="H93" s="65">
        <v>1</v>
      </c>
      <c r="I93" s="65" t="s">
        <v>49</v>
      </c>
      <c r="J93" s="65" t="s">
        <v>160</v>
      </c>
      <c r="K93" s="67">
        <v>2009</v>
      </c>
      <c r="L93" s="68">
        <v>39947</v>
      </c>
      <c r="M93" s="69">
        <v>50000</v>
      </c>
      <c r="N93" s="70"/>
      <c r="O93" s="70">
        <v>3</v>
      </c>
      <c r="P93" s="71" t="s">
        <v>59</v>
      </c>
      <c r="Q93" s="72" t="s">
        <v>343</v>
      </c>
      <c r="R93" s="73"/>
      <c r="S93" s="74" t="str">
        <f t="shared" si="16"/>
        <v>Mn</v>
      </c>
      <c r="T93" s="75"/>
      <c r="U93" s="75"/>
      <c r="V93" s="75"/>
      <c r="W93" s="75"/>
      <c r="X93" s="75"/>
      <c r="Y93" s="75"/>
      <c r="Z93" s="75"/>
      <c r="AB93" s="76">
        <f t="shared" si="0"/>
        <v>2.6362228620628023E-2</v>
      </c>
      <c r="AC93" s="76">
        <f t="shared" si="20"/>
        <v>0</v>
      </c>
      <c r="AD93" s="76">
        <f t="shared" si="21"/>
        <v>0.21428571428571427</v>
      </c>
      <c r="AE93" s="76">
        <f t="shared" si="22"/>
        <v>0.24064794290634228</v>
      </c>
      <c r="AF93" s="77"/>
      <c r="AG93" s="77">
        <f t="shared" si="23"/>
        <v>0</v>
      </c>
      <c r="AH93" s="77">
        <f t="shared" si="24"/>
        <v>0.24064794290634228</v>
      </c>
      <c r="AI93" s="77">
        <f t="shared" si="25"/>
        <v>0</v>
      </c>
    </row>
    <row r="94" spans="1:781" s="124" customFormat="1" ht="24" x14ac:dyDescent="0.3">
      <c r="A94" s="99">
        <v>1</v>
      </c>
      <c r="B94" s="123" t="s">
        <v>344</v>
      </c>
      <c r="C94" s="64" t="s">
        <v>82</v>
      </c>
      <c r="D94" s="65" t="s">
        <v>129</v>
      </c>
      <c r="E94" s="65"/>
      <c r="F94" s="65"/>
      <c r="G94" s="122"/>
      <c r="H94" s="65">
        <v>1</v>
      </c>
      <c r="I94" s="65" t="s">
        <v>49</v>
      </c>
      <c r="J94" s="65" t="s">
        <v>160</v>
      </c>
      <c r="K94" s="67">
        <v>2008</v>
      </c>
      <c r="L94" s="68">
        <v>39804</v>
      </c>
      <c r="M94" s="69">
        <v>4100000</v>
      </c>
      <c r="N94" s="70">
        <v>4.0999999999999996</v>
      </c>
      <c r="O94" s="70"/>
      <c r="P94" s="71" t="s">
        <v>345</v>
      </c>
      <c r="Q94" s="72" t="s">
        <v>346</v>
      </c>
      <c r="R94" s="73" t="s">
        <v>347</v>
      </c>
      <c r="S94" s="74" t="str">
        <f t="shared" si="16"/>
        <v>Coal</v>
      </c>
      <c r="T94" s="75"/>
      <c r="U94" s="75"/>
      <c r="V94" s="75"/>
      <c r="W94" s="75"/>
      <c r="X94" s="75">
        <v>1955</v>
      </c>
      <c r="Y94" s="75"/>
      <c r="Z94" s="75"/>
      <c r="AA94" s="22"/>
      <c r="AB94" s="76">
        <f t="shared" si="0"/>
        <v>2.161702746891498</v>
      </c>
      <c r="AC94" s="76">
        <f t="shared" si="20"/>
        <v>0.10512820512820512</v>
      </c>
      <c r="AD94" s="76">
        <f t="shared" si="21"/>
        <v>0</v>
      </c>
      <c r="AE94" s="76">
        <f t="shared" si="22"/>
        <v>2.2668309520197032</v>
      </c>
      <c r="AF94" s="77"/>
      <c r="AG94" s="77">
        <f t="shared" si="23"/>
        <v>2.2668309520197032</v>
      </c>
      <c r="AH94" s="77">
        <f t="shared" si="24"/>
        <v>0</v>
      </c>
      <c r="AI94" s="77">
        <f t="shared" si="25"/>
        <v>0</v>
      </c>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c r="HX94" s="22"/>
      <c r="HY94" s="22"/>
      <c r="HZ94" s="22"/>
      <c r="IA94" s="22"/>
      <c r="IB94" s="22"/>
      <c r="IC94" s="22"/>
      <c r="ID94" s="22"/>
      <c r="IE94" s="22"/>
      <c r="IF94" s="22"/>
      <c r="IG94" s="22"/>
      <c r="IH94" s="22"/>
      <c r="II94" s="22"/>
      <c r="IJ94" s="22"/>
      <c r="IK94" s="22"/>
      <c r="IL94" s="22"/>
      <c r="IM94" s="22"/>
      <c r="IN94" s="22"/>
      <c r="IO94" s="22"/>
      <c r="IP94" s="22"/>
      <c r="IQ94" s="22"/>
      <c r="IR94" s="22"/>
      <c r="IS94" s="22"/>
      <c r="IT94" s="22"/>
      <c r="IU94" s="22"/>
      <c r="IV94" s="22"/>
      <c r="IW94" s="22"/>
      <c r="IX94" s="22"/>
      <c r="IY94" s="22"/>
      <c r="IZ94" s="22"/>
      <c r="JA94" s="22"/>
      <c r="JB94" s="22"/>
      <c r="JC94" s="22"/>
      <c r="JD94" s="22"/>
      <c r="JE94" s="22"/>
      <c r="JF94" s="22"/>
      <c r="JG94" s="22"/>
      <c r="JH94" s="22"/>
      <c r="JI94" s="22"/>
      <c r="JJ94" s="22"/>
      <c r="JK94" s="22"/>
      <c r="JL94" s="22"/>
      <c r="JM94" s="22"/>
      <c r="JN94" s="22"/>
      <c r="JO94" s="22"/>
      <c r="JP94" s="22"/>
      <c r="JQ94" s="22"/>
      <c r="JR94" s="22"/>
      <c r="JS94" s="22"/>
      <c r="JT94" s="22"/>
      <c r="JU94" s="22"/>
      <c r="JV94" s="22"/>
      <c r="JW94" s="22"/>
      <c r="JX94" s="22"/>
      <c r="JY94" s="22"/>
      <c r="JZ94" s="22"/>
      <c r="KA94" s="22"/>
      <c r="KB94" s="22"/>
      <c r="KC94" s="22"/>
      <c r="KD94" s="22"/>
      <c r="KE94" s="22"/>
      <c r="KF94" s="22"/>
      <c r="KG94" s="22"/>
      <c r="KH94" s="22"/>
      <c r="KI94" s="22"/>
      <c r="KJ94" s="22"/>
      <c r="KK94" s="22"/>
      <c r="KL94" s="22"/>
      <c r="KM94" s="22"/>
      <c r="KN94" s="22"/>
      <c r="KO94" s="22"/>
      <c r="KP94" s="22"/>
      <c r="KQ94" s="22"/>
      <c r="KR94" s="22"/>
      <c r="KS94" s="22"/>
      <c r="KT94" s="22"/>
      <c r="KU94" s="22"/>
      <c r="KV94" s="22"/>
      <c r="KW94" s="22"/>
      <c r="KX94" s="22"/>
      <c r="KY94" s="22"/>
      <c r="KZ94" s="22"/>
      <c r="LA94" s="22"/>
      <c r="LB94" s="22"/>
      <c r="LC94" s="22"/>
      <c r="LD94" s="22"/>
      <c r="LE94" s="22"/>
      <c r="LF94" s="22"/>
      <c r="LG94" s="22"/>
      <c r="LH94" s="22"/>
      <c r="LI94" s="22"/>
      <c r="LJ94" s="22"/>
      <c r="LK94" s="22"/>
      <c r="LL94" s="22"/>
      <c r="LM94" s="22"/>
      <c r="LN94" s="22"/>
      <c r="LO94" s="22"/>
      <c r="LP94" s="22"/>
      <c r="LQ94" s="22"/>
      <c r="LR94" s="22"/>
      <c r="LS94" s="22"/>
      <c r="LT94" s="22"/>
      <c r="LU94" s="22"/>
      <c r="LV94" s="22"/>
      <c r="LW94" s="22"/>
      <c r="LX94" s="22"/>
      <c r="LY94" s="22"/>
      <c r="LZ94" s="22"/>
      <c r="MA94" s="22"/>
      <c r="MB94" s="22"/>
      <c r="MC94" s="22"/>
      <c r="MD94" s="22"/>
      <c r="ME94" s="22"/>
      <c r="MF94" s="22"/>
      <c r="MG94" s="22"/>
      <c r="MH94" s="22"/>
      <c r="MI94" s="22"/>
      <c r="MJ94" s="22"/>
      <c r="MK94" s="22"/>
      <c r="ML94" s="22"/>
      <c r="MM94" s="22"/>
      <c r="MN94" s="22"/>
      <c r="MO94" s="22"/>
      <c r="MP94" s="22"/>
      <c r="MQ94" s="22"/>
      <c r="MR94" s="22"/>
      <c r="MS94" s="22"/>
      <c r="MT94" s="22"/>
      <c r="MU94" s="22"/>
      <c r="MV94" s="22"/>
      <c r="MW94" s="22"/>
      <c r="MX94" s="22"/>
      <c r="MY94" s="22"/>
      <c r="MZ94" s="22"/>
      <c r="NA94" s="22"/>
      <c r="NB94" s="22"/>
      <c r="NC94" s="22"/>
      <c r="ND94" s="22"/>
      <c r="NE94" s="22"/>
      <c r="NF94" s="22"/>
      <c r="NG94" s="22"/>
      <c r="NH94" s="22"/>
      <c r="NI94" s="22"/>
      <c r="NJ94" s="22"/>
      <c r="NK94" s="22"/>
      <c r="NL94" s="22"/>
      <c r="NM94" s="22"/>
      <c r="NN94" s="22"/>
      <c r="NO94" s="22"/>
      <c r="NP94" s="22"/>
      <c r="NQ94" s="22"/>
      <c r="NR94" s="22"/>
      <c r="NS94" s="22"/>
      <c r="NT94" s="22"/>
      <c r="NU94" s="22"/>
      <c r="NV94" s="22"/>
      <c r="NW94" s="22"/>
      <c r="NX94" s="22"/>
      <c r="NY94" s="22"/>
      <c r="NZ94" s="22"/>
      <c r="OA94" s="22"/>
      <c r="OB94" s="22"/>
      <c r="OC94" s="22"/>
      <c r="OD94" s="22"/>
      <c r="OE94" s="22"/>
      <c r="OF94" s="22"/>
      <c r="OG94" s="22"/>
      <c r="OH94" s="22"/>
      <c r="OI94" s="22"/>
      <c r="OJ94" s="22"/>
      <c r="OK94" s="22"/>
      <c r="OL94" s="22"/>
      <c r="OM94" s="22"/>
      <c r="ON94" s="22"/>
      <c r="OO94" s="22"/>
      <c r="OP94" s="22"/>
      <c r="OQ94" s="22"/>
      <c r="OR94" s="22"/>
      <c r="OS94" s="22"/>
      <c r="OT94" s="22"/>
      <c r="OU94" s="22"/>
      <c r="OV94" s="22"/>
      <c r="OW94" s="22"/>
      <c r="OX94" s="22"/>
      <c r="OY94" s="22"/>
      <c r="OZ94" s="22"/>
      <c r="PA94" s="22"/>
      <c r="PB94" s="22"/>
      <c r="PC94" s="22"/>
      <c r="PD94" s="22"/>
      <c r="PE94" s="22"/>
      <c r="PF94" s="22"/>
      <c r="PG94" s="22"/>
      <c r="PH94" s="22"/>
      <c r="PI94" s="22"/>
      <c r="PJ94" s="22"/>
      <c r="PK94" s="22"/>
      <c r="PL94" s="22"/>
      <c r="PM94" s="22"/>
      <c r="PN94" s="22"/>
      <c r="PO94" s="22"/>
      <c r="PP94" s="22"/>
      <c r="PQ94" s="22"/>
      <c r="PR94" s="22"/>
      <c r="PS94" s="22"/>
      <c r="PT94" s="22"/>
      <c r="PU94" s="22"/>
      <c r="PV94" s="22"/>
      <c r="PW94" s="22"/>
      <c r="PX94" s="22"/>
      <c r="PY94" s="22"/>
      <c r="PZ94" s="22"/>
      <c r="QA94" s="22"/>
      <c r="QB94" s="22"/>
      <c r="QC94" s="22"/>
      <c r="QD94" s="22"/>
      <c r="QE94" s="22"/>
      <c r="QF94" s="22"/>
      <c r="QG94" s="22"/>
      <c r="QH94" s="22"/>
      <c r="QI94" s="22"/>
      <c r="QJ94" s="22"/>
      <c r="QK94" s="22"/>
      <c r="QL94" s="22"/>
      <c r="QM94" s="22"/>
      <c r="QN94" s="22"/>
      <c r="QO94" s="22"/>
      <c r="QP94" s="22"/>
      <c r="QQ94" s="22"/>
      <c r="QR94" s="22"/>
      <c r="QS94" s="22"/>
      <c r="QT94" s="22"/>
      <c r="QU94" s="22"/>
      <c r="QV94" s="22"/>
      <c r="QW94" s="22"/>
      <c r="QX94" s="22"/>
      <c r="QY94" s="22"/>
      <c r="QZ94" s="22"/>
      <c r="RA94" s="22"/>
      <c r="RB94" s="22"/>
      <c r="RC94" s="22"/>
      <c r="RD94" s="22"/>
      <c r="RE94" s="22"/>
      <c r="RF94" s="22"/>
      <c r="RG94" s="22"/>
      <c r="RH94" s="22"/>
      <c r="RI94" s="22"/>
      <c r="RJ94" s="22"/>
      <c r="RK94" s="22"/>
      <c r="RL94" s="22"/>
      <c r="RM94" s="22"/>
      <c r="RN94" s="22"/>
      <c r="RO94" s="22"/>
      <c r="RP94" s="22"/>
      <c r="RQ94" s="22"/>
      <c r="RR94" s="22"/>
      <c r="RS94" s="22"/>
      <c r="RT94" s="22"/>
      <c r="RU94" s="22"/>
      <c r="RV94" s="22"/>
      <c r="RW94" s="22"/>
      <c r="RX94" s="22"/>
      <c r="RY94" s="22"/>
      <c r="RZ94" s="22"/>
      <c r="SA94" s="22"/>
      <c r="SB94" s="22"/>
      <c r="SC94" s="22"/>
      <c r="SD94" s="22"/>
      <c r="SE94" s="22"/>
      <c r="SF94" s="22"/>
      <c r="SG94" s="22"/>
      <c r="SH94" s="22"/>
      <c r="SI94" s="22"/>
      <c r="SJ94" s="22"/>
      <c r="SK94" s="22"/>
      <c r="SL94" s="22"/>
      <c r="SM94" s="22"/>
      <c r="SN94" s="22"/>
      <c r="SO94" s="22"/>
      <c r="SP94" s="22"/>
      <c r="SQ94" s="22"/>
      <c r="SR94" s="22"/>
      <c r="SS94" s="22"/>
      <c r="ST94" s="22"/>
      <c r="SU94" s="22"/>
      <c r="SV94" s="22"/>
      <c r="SW94" s="22"/>
      <c r="SX94" s="22"/>
      <c r="SY94" s="22"/>
      <c r="SZ94" s="22"/>
      <c r="TA94" s="22"/>
      <c r="TB94" s="22"/>
      <c r="TC94" s="22"/>
      <c r="TD94" s="22"/>
      <c r="TE94" s="22"/>
      <c r="TF94" s="22"/>
      <c r="TG94" s="22"/>
      <c r="TH94" s="22"/>
      <c r="TI94" s="22"/>
      <c r="TJ94" s="22"/>
      <c r="TK94" s="22"/>
      <c r="TL94" s="22"/>
      <c r="TM94" s="22"/>
      <c r="TN94" s="22"/>
      <c r="TO94" s="22"/>
      <c r="TP94" s="22"/>
      <c r="TQ94" s="22"/>
      <c r="TR94" s="22"/>
      <c r="TS94" s="22"/>
      <c r="TT94" s="22"/>
      <c r="TU94" s="22"/>
      <c r="TV94" s="22"/>
      <c r="TW94" s="22"/>
      <c r="TX94" s="22"/>
      <c r="TY94" s="22"/>
      <c r="TZ94" s="22"/>
      <c r="UA94" s="22"/>
      <c r="UB94" s="22"/>
      <c r="UC94" s="22"/>
      <c r="UD94" s="22"/>
      <c r="UE94" s="22"/>
      <c r="UF94" s="22"/>
      <c r="UG94" s="22"/>
      <c r="UH94" s="22"/>
      <c r="UI94" s="22"/>
      <c r="UJ94" s="22"/>
      <c r="UK94" s="22"/>
      <c r="UL94" s="22"/>
      <c r="UM94" s="22"/>
      <c r="UN94" s="22"/>
      <c r="UO94" s="22"/>
      <c r="UP94" s="22"/>
      <c r="UQ94" s="22"/>
      <c r="UR94" s="22"/>
      <c r="US94" s="22"/>
      <c r="UT94" s="22"/>
      <c r="UU94" s="22"/>
      <c r="UV94" s="22"/>
      <c r="UW94" s="22"/>
      <c r="UX94" s="22"/>
      <c r="UY94" s="22"/>
      <c r="UZ94" s="22"/>
      <c r="VA94" s="22"/>
      <c r="VB94" s="22"/>
      <c r="VC94" s="22"/>
      <c r="VD94" s="22"/>
      <c r="VE94" s="22"/>
      <c r="VF94" s="22"/>
      <c r="VG94" s="22"/>
      <c r="VH94" s="22"/>
      <c r="VI94" s="22"/>
      <c r="VJ94" s="22"/>
      <c r="VK94" s="22"/>
      <c r="VL94" s="22"/>
      <c r="VM94" s="22"/>
      <c r="VN94" s="22"/>
      <c r="VO94" s="22"/>
      <c r="VP94" s="22"/>
      <c r="VQ94" s="22"/>
      <c r="VR94" s="22"/>
      <c r="VS94" s="22"/>
      <c r="VT94" s="22"/>
      <c r="VU94" s="22"/>
      <c r="VV94" s="22"/>
      <c r="VW94" s="22"/>
      <c r="VX94" s="22"/>
      <c r="VY94" s="22"/>
      <c r="VZ94" s="22"/>
      <c r="WA94" s="22"/>
      <c r="WB94" s="22"/>
      <c r="WC94" s="22"/>
      <c r="WD94" s="22"/>
      <c r="WE94" s="22"/>
      <c r="WF94" s="22"/>
      <c r="WG94" s="22"/>
      <c r="WH94" s="22"/>
      <c r="WI94" s="22"/>
      <c r="WJ94" s="22"/>
      <c r="WK94" s="22"/>
      <c r="WL94" s="22"/>
      <c r="WM94" s="22"/>
      <c r="WN94" s="22"/>
      <c r="WO94" s="22"/>
      <c r="WP94" s="22"/>
      <c r="WQ94" s="22"/>
      <c r="WR94" s="22"/>
      <c r="WS94" s="22"/>
      <c r="WT94" s="22"/>
      <c r="WU94" s="22"/>
      <c r="WV94" s="22"/>
      <c r="WW94" s="22"/>
      <c r="WX94" s="22"/>
      <c r="WY94" s="22"/>
      <c r="WZ94" s="22"/>
      <c r="XA94" s="22"/>
      <c r="XB94" s="22"/>
      <c r="XC94" s="22"/>
      <c r="XD94" s="22"/>
      <c r="XE94" s="22"/>
      <c r="XF94" s="22"/>
      <c r="XG94" s="22"/>
      <c r="XH94" s="22"/>
      <c r="XI94" s="22"/>
      <c r="XJ94" s="22"/>
      <c r="XK94" s="22"/>
      <c r="XL94" s="22"/>
      <c r="XM94" s="22"/>
      <c r="XN94" s="22"/>
      <c r="XO94" s="22"/>
      <c r="XP94" s="22"/>
      <c r="XQ94" s="22"/>
      <c r="XR94" s="22"/>
      <c r="XS94" s="22"/>
      <c r="XT94" s="22"/>
      <c r="XU94" s="22"/>
      <c r="XV94" s="22"/>
      <c r="XW94" s="22"/>
      <c r="XX94" s="22"/>
      <c r="XY94" s="22"/>
      <c r="XZ94" s="22"/>
      <c r="YA94" s="22"/>
      <c r="YB94" s="22"/>
      <c r="YC94" s="22"/>
      <c r="YD94" s="22"/>
      <c r="YE94" s="22"/>
      <c r="YF94" s="22"/>
      <c r="YG94" s="22"/>
      <c r="YH94" s="22"/>
      <c r="YI94" s="22"/>
      <c r="YJ94" s="22"/>
      <c r="YK94" s="22"/>
      <c r="YL94" s="22"/>
      <c r="YM94" s="22"/>
      <c r="YN94" s="22"/>
      <c r="YO94" s="22"/>
      <c r="YP94" s="22"/>
      <c r="YQ94" s="22"/>
      <c r="YR94" s="22"/>
      <c r="YS94" s="22"/>
      <c r="YT94" s="22"/>
      <c r="YU94" s="22"/>
      <c r="YV94" s="22"/>
      <c r="YW94" s="22"/>
      <c r="YX94" s="22"/>
      <c r="YY94" s="22"/>
      <c r="YZ94" s="22"/>
      <c r="ZA94" s="22"/>
      <c r="ZB94" s="22"/>
      <c r="ZC94" s="22"/>
      <c r="ZD94" s="22"/>
      <c r="ZE94" s="22"/>
      <c r="ZF94" s="22"/>
      <c r="ZG94" s="22"/>
      <c r="ZH94" s="22"/>
      <c r="ZI94" s="22"/>
      <c r="ZJ94" s="22"/>
      <c r="ZK94" s="22"/>
      <c r="ZL94" s="22"/>
      <c r="ZM94" s="22"/>
      <c r="ZN94" s="22"/>
      <c r="ZO94" s="22"/>
      <c r="ZP94" s="22"/>
      <c r="ZQ94" s="22"/>
      <c r="ZR94" s="22"/>
      <c r="ZS94" s="22"/>
      <c r="ZT94" s="22"/>
      <c r="ZU94" s="22"/>
      <c r="ZV94" s="22"/>
      <c r="ZW94" s="22"/>
      <c r="ZX94" s="22"/>
      <c r="ZY94" s="22"/>
      <c r="ZZ94" s="22"/>
      <c r="AAA94" s="22"/>
      <c r="AAB94" s="22"/>
      <c r="AAC94" s="22"/>
      <c r="AAD94" s="22"/>
      <c r="AAE94" s="22"/>
      <c r="AAF94" s="22"/>
      <c r="AAG94" s="22"/>
      <c r="AAH94" s="22"/>
      <c r="AAI94" s="22"/>
      <c r="AAJ94" s="22"/>
      <c r="AAK94" s="22"/>
      <c r="AAL94" s="22"/>
      <c r="AAM94" s="22"/>
      <c r="AAN94" s="22"/>
      <c r="AAO94" s="22"/>
      <c r="AAP94" s="22"/>
      <c r="AAQ94" s="22"/>
      <c r="AAR94" s="22"/>
      <c r="AAS94" s="22"/>
      <c r="AAT94" s="22"/>
      <c r="AAU94" s="22"/>
      <c r="AAV94" s="22"/>
      <c r="AAW94" s="22"/>
      <c r="AAX94" s="22"/>
      <c r="AAY94" s="22"/>
      <c r="AAZ94" s="22"/>
      <c r="ABA94" s="22"/>
      <c r="ABB94" s="22"/>
      <c r="ABC94" s="22"/>
      <c r="ABD94" s="22"/>
      <c r="ABE94" s="22"/>
      <c r="ABF94" s="22"/>
      <c r="ABG94" s="22"/>
      <c r="ABH94" s="22"/>
      <c r="ABI94" s="22"/>
      <c r="ABJ94" s="22"/>
      <c r="ABK94" s="22"/>
      <c r="ABL94" s="22"/>
      <c r="ABM94" s="22"/>
      <c r="ABN94" s="22"/>
      <c r="ABO94" s="22"/>
      <c r="ABP94" s="22"/>
      <c r="ABQ94" s="22"/>
      <c r="ABR94" s="22"/>
      <c r="ABS94" s="22"/>
      <c r="ABT94" s="22"/>
      <c r="ABU94" s="22"/>
      <c r="ABV94" s="22"/>
      <c r="ABW94" s="22"/>
      <c r="ABX94" s="22"/>
      <c r="ABY94" s="22"/>
      <c r="ABZ94" s="22"/>
      <c r="ACA94" s="22"/>
      <c r="ACB94" s="22"/>
      <c r="ACC94" s="22"/>
      <c r="ACD94" s="22"/>
      <c r="ACE94" s="22"/>
      <c r="ACF94" s="22"/>
      <c r="ACG94" s="22"/>
      <c r="ACH94" s="22"/>
      <c r="ACI94" s="22"/>
      <c r="ACJ94" s="22"/>
      <c r="ACK94" s="22"/>
      <c r="ACL94" s="22"/>
      <c r="ACM94" s="22"/>
      <c r="ACN94" s="22"/>
      <c r="ACO94" s="22"/>
      <c r="ACP94" s="22"/>
      <c r="ACQ94" s="22"/>
      <c r="ACR94" s="22"/>
      <c r="ACS94" s="22"/>
      <c r="ACT94" s="22"/>
      <c r="ACU94" s="22"/>
      <c r="ACV94" s="22"/>
      <c r="ACW94" s="22"/>
      <c r="ACX94" s="22"/>
      <c r="ACY94" s="22"/>
      <c r="ACZ94" s="22"/>
      <c r="ADA94" s="22"/>
    </row>
    <row r="95" spans="1:781" s="22" customFormat="1" ht="42" customHeight="1" x14ac:dyDescent="0.3">
      <c r="A95" s="99">
        <v>1</v>
      </c>
      <c r="B95" s="87" t="s">
        <v>348</v>
      </c>
      <c r="C95" s="64" t="s">
        <v>71</v>
      </c>
      <c r="D95" s="65" t="s">
        <v>129</v>
      </c>
      <c r="E95" s="65" t="s">
        <v>349</v>
      </c>
      <c r="F95" s="65">
        <v>50.7</v>
      </c>
      <c r="G95" s="122">
        <v>290000</v>
      </c>
      <c r="H95" s="65">
        <v>1</v>
      </c>
      <c r="I95" s="65" t="s">
        <v>49</v>
      </c>
      <c r="J95" s="65" t="s">
        <v>50</v>
      </c>
      <c r="K95" s="67">
        <v>2008</v>
      </c>
      <c r="L95" s="68">
        <v>39699</v>
      </c>
      <c r="M95" s="69">
        <v>190000</v>
      </c>
      <c r="N95" s="70">
        <v>2.5</v>
      </c>
      <c r="O95" s="70">
        <v>277</v>
      </c>
      <c r="P95" s="71" t="s">
        <v>350</v>
      </c>
      <c r="Q95" s="72" t="s">
        <v>351</v>
      </c>
      <c r="R95" s="73"/>
      <c r="S95" s="74" t="str">
        <f t="shared" si="16"/>
        <v>Fe</v>
      </c>
      <c r="T95" s="75"/>
      <c r="U95" s="75"/>
      <c r="V95" s="75"/>
      <c r="W95" s="75"/>
      <c r="X95" s="75"/>
      <c r="Y95" s="75"/>
      <c r="Z95" s="75"/>
      <c r="AB95" s="76">
        <f t="shared" si="0"/>
        <v>0.10017646875838648</v>
      </c>
      <c r="AC95" s="76">
        <f t="shared" si="20"/>
        <v>6.4102564102564097E-2</v>
      </c>
      <c r="AD95" s="76">
        <f t="shared" si="21"/>
        <v>19.785714285714285</v>
      </c>
      <c r="AE95" s="76">
        <f t="shared" si="22"/>
        <v>19.949993318575235</v>
      </c>
      <c r="AF95" s="77"/>
      <c r="AG95" s="77">
        <f t="shared" si="23"/>
        <v>19.949993318575235</v>
      </c>
      <c r="AH95" s="77">
        <f t="shared" si="24"/>
        <v>0</v>
      </c>
      <c r="AI95" s="77">
        <f t="shared" si="25"/>
        <v>0</v>
      </c>
    </row>
    <row r="96" spans="1:781" s="22" customFormat="1" ht="36" x14ac:dyDescent="0.3">
      <c r="A96" s="81">
        <v>3</v>
      </c>
      <c r="B96" s="87" t="s">
        <v>352</v>
      </c>
      <c r="C96" s="64" t="s">
        <v>46</v>
      </c>
      <c r="D96" s="65"/>
      <c r="E96" s="65"/>
      <c r="F96" s="65"/>
      <c r="G96" s="122"/>
      <c r="H96" s="65">
        <v>3</v>
      </c>
      <c r="I96" s="65" t="s">
        <v>49</v>
      </c>
      <c r="J96" s="65" t="s">
        <v>160</v>
      </c>
      <c r="K96" s="67">
        <v>2008</v>
      </c>
      <c r="L96" s="68">
        <v>39584</v>
      </c>
      <c r="M96" s="69">
        <v>4500</v>
      </c>
      <c r="N96" s="70"/>
      <c r="O96" s="70"/>
      <c r="P96" s="71" t="s">
        <v>353</v>
      </c>
      <c r="Q96" s="72" t="s">
        <v>354</v>
      </c>
      <c r="R96" s="73"/>
      <c r="S96" s="74" t="str">
        <f t="shared" si="16"/>
        <v>Diamonds</v>
      </c>
      <c r="T96" s="75"/>
      <c r="U96" s="75"/>
      <c r="V96" s="75"/>
      <c r="W96" s="75"/>
      <c r="X96" s="75"/>
      <c r="Y96" s="75"/>
      <c r="Z96" s="75"/>
      <c r="AB96" s="76">
        <f t="shared" si="0"/>
        <v>2.3726005758565221E-3</v>
      </c>
      <c r="AC96" s="76">
        <f t="shared" si="20"/>
        <v>0</v>
      </c>
      <c r="AD96" s="76">
        <f t="shared" si="21"/>
        <v>0</v>
      </c>
      <c r="AE96" s="76">
        <f t="shared" si="22"/>
        <v>2.3726005758565221E-3</v>
      </c>
      <c r="AF96" s="77"/>
      <c r="AG96" s="77">
        <f t="shared" si="23"/>
        <v>0</v>
      </c>
      <c r="AH96" s="77">
        <f t="shared" si="24"/>
        <v>0</v>
      </c>
      <c r="AI96" s="77">
        <f t="shared" si="25"/>
        <v>2.3726005758565221E-3</v>
      </c>
    </row>
    <row r="97" spans="1:781" s="22" customFormat="1" ht="36" x14ac:dyDescent="0.3">
      <c r="A97" s="83">
        <v>2</v>
      </c>
      <c r="B97" s="87" t="s">
        <v>355</v>
      </c>
      <c r="C97" s="64" t="s">
        <v>356</v>
      </c>
      <c r="D97" s="65" t="s">
        <v>129</v>
      </c>
      <c r="E97" s="65"/>
      <c r="F97" s="65">
        <v>22</v>
      </c>
      <c r="G97" s="122"/>
      <c r="H97" s="65">
        <v>1</v>
      </c>
      <c r="I97" s="65" t="s">
        <v>49</v>
      </c>
      <c r="J97" s="65" t="s">
        <v>50</v>
      </c>
      <c r="K97" s="67">
        <v>2007</v>
      </c>
      <c r="L97" s="125">
        <v>39114</v>
      </c>
      <c r="M97" s="69">
        <v>150000</v>
      </c>
      <c r="N97" s="70"/>
      <c r="O97" s="70"/>
      <c r="P97" s="71" t="s">
        <v>357</v>
      </c>
      <c r="Q97" s="72" t="s">
        <v>358</v>
      </c>
      <c r="R97" s="73"/>
      <c r="S97" s="74" t="str">
        <f t="shared" si="16"/>
        <v>Limestone</v>
      </c>
      <c r="T97" s="75"/>
      <c r="U97" s="75"/>
      <c r="V97" s="75"/>
      <c r="W97" s="75"/>
      <c r="X97" s="75"/>
      <c r="Y97" s="75"/>
      <c r="Z97" s="75"/>
      <c r="AB97" s="76">
        <f t="shared" si="0"/>
        <v>7.9086685861884068E-2</v>
      </c>
      <c r="AC97" s="76"/>
      <c r="AD97" s="76"/>
      <c r="AE97" s="76"/>
      <c r="AF97" s="77"/>
      <c r="AG97" s="77"/>
      <c r="AH97" s="77"/>
      <c r="AI97" s="77"/>
    </row>
    <row r="98" spans="1:781" s="22" customFormat="1" ht="24" x14ac:dyDescent="0.3">
      <c r="A98" s="81">
        <v>3</v>
      </c>
      <c r="B98" s="87" t="s">
        <v>359</v>
      </c>
      <c r="C98" s="64" t="s">
        <v>360</v>
      </c>
      <c r="D98" s="65" t="s">
        <v>129</v>
      </c>
      <c r="E98" s="65" t="s">
        <v>278</v>
      </c>
      <c r="F98" s="65"/>
      <c r="G98" s="122"/>
      <c r="H98" s="65">
        <v>1</v>
      </c>
      <c r="I98" s="65" t="s">
        <v>96</v>
      </c>
      <c r="J98" s="65" t="s">
        <v>67</v>
      </c>
      <c r="K98" s="67">
        <v>2007</v>
      </c>
      <c r="L98" s="68">
        <v>39104</v>
      </c>
      <c r="M98" s="69">
        <v>20000</v>
      </c>
      <c r="N98" s="70"/>
      <c r="O98" s="70"/>
      <c r="P98" s="71" t="s">
        <v>361</v>
      </c>
      <c r="Q98" s="72" t="s">
        <v>362</v>
      </c>
      <c r="R98" s="73"/>
      <c r="S98" s="74" t="str">
        <f t="shared" si="16"/>
        <v>F</v>
      </c>
      <c r="T98" s="75"/>
      <c r="U98" s="75"/>
      <c r="V98" s="75"/>
      <c r="W98" s="75"/>
      <c r="X98" s="75"/>
      <c r="Y98" s="75"/>
      <c r="Z98" s="75"/>
      <c r="AB98" s="76">
        <f t="shared" si="0"/>
        <v>1.0544891448251209E-2</v>
      </c>
      <c r="AC98" s="76">
        <f t="shared" si="20"/>
        <v>0</v>
      </c>
      <c r="AD98" s="76">
        <f t="shared" si="21"/>
        <v>0</v>
      </c>
      <c r="AE98" s="76">
        <f t="shared" si="22"/>
        <v>1.0544891448251209E-2</v>
      </c>
      <c r="AF98" s="77"/>
      <c r="AG98" s="77">
        <f t="shared" ref="AG98:AG103" si="26">IF(A98=1,AE98,0)</f>
        <v>0</v>
      </c>
      <c r="AH98" s="77">
        <f t="shared" ref="AH98:AH103" si="27">IF(A98=2,AE98,0)</f>
        <v>0</v>
      </c>
      <c r="AI98" s="77">
        <f t="shared" ref="AI98:AI103" si="28">IF(A98=3,AE98,0)</f>
        <v>1.0544891448251209E-2</v>
      </c>
    </row>
    <row r="99" spans="1:781" s="22" customFormat="1" ht="36" x14ac:dyDescent="0.3">
      <c r="A99" s="99">
        <v>1</v>
      </c>
      <c r="B99" s="87" t="s">
        <v>363</v>
      </c>
      <c r="C99" s="64" t="s">
        <v>62</v>
      </c>
      <c r="D99" s="65"/>
      <c r="E99" s="65"/>
      <c r="F99" s="65">
        <v>35</v>
      </c>
      <c r="G99" s="122">
        <v>3800000</v>
      </c>
      <c r="H99" s="65">
        <v>1</v>
      </c>
      <c r="I99" s="65" t="s">
        <v>49</v>
      </c>
      <c r="J99" s="65" t="s">
        <v>67</v>
      </c>
      <c r="K99" s="67">
        <v>2007</v>
      </c>
      <c r="L99" s="68">
        <v>39092</v>
      </c>
      <c r="M99" s="69">
        <v>2000000</v>
      </c>
      <c r="N99" s="70"/>
      <c r="O99" s="70"/>
      <c r="P99" s="71" t="s">
        <v>238</v>
      </c>
      <c r="Q99" s="72" t="s">
        <v>364</v>
      </c>
      <c r="R99" s="73" t="s">
        <v>365</v>
      </c>
      <c r="S99" s="74" t="str">
        <f t="shared" si="16"/>
        <v>Al</v>
      </c>
      <c r="T99" s="75"/>
      <c r="U99" s="75"/>
      <c r="V99" s="75"/>
      <c r="W99" s="75"/>
      <c r="X99" s="75"/>
      <c r="Y99" s="75"/>
      <c r="Z99" s="75"/>
      <c r="AB99" s="76">
        <f t="shared" si="0"/>
        <v>1.0544891448251208</v>
      </c>
      <c r="AC99" s="76">
        <f t="shared" si="20"/>
        <v>0</v>
      </c>
      <c r="AD99" s="76">
        <f t="shared" si="21"/>
        <v>0</v>
      </c>
      <c r="AE99" s="76">
        <f t="shared" si="22"/>
        <v>1.0544891448251208</v>
      </c>
      <c r="AF99" s="77"/>
      <c r="AG99" s="77">
        <f t="shared" si="26"/>
        <v>1.0544891448251208</v>
      </c>
      <c r="AH99" s="77">
        <f t="shared" si="27"/>
        <v>0</v>
      </c>
      <c r="AI99" s="77">
        <f t="shared" si="28"/>
        <v>0</v>
      </c>
    </row>
    <row r="100" spans="1:781" s="22" customFormat="1" ht="36" x14ac:dyDescent="0.3">
      <c r="A100" s="83">
        <v>2</v>
      </c>
      <c r="B100" s="87" t="s">
        <v>366</v>
      </c>
      <c r="C100" s="64" t="s">
        <v>367</v>
      </c>
      <c r="D100" s="65" t="s">
        <v>277</v>
      </c>
      <c r="E100" s="65" t="s">
        <v>278</v>
      </c>
      <c r="F100" s="65">
        <v>25</v>
      </c>
      <c r="G100" s="122"/>
      <c r="H100" s="65">
        <v>1</v>
      </c>
      <c r="I100" s="65" t="s">
        <v>96</v>
      </c>
      <c r="J100" s="65" t="s">
        <v>67</v>
      </c>
      <c r="K100" s="67">
        <v>2006</v>
      </c>
      <c r="L100" s="68">
        <v>39048</v>
      </c>
      <c r="M100" s="69">
        <f>230000+1600</f>
        <v>231600</v>
      </c>
      <c r="N100" s="70">
        <v>2.5</v>
      </c>
      <c r="O100" s="70"/>
      <c r="P100" s="71" t="s">
        <v>368</v>
      </c>
      <c r="Q100" s="72" t="s">
        <v>369</v>
      </c>
      <c r="R100" s="73"/>
      <c r="S100" s="74" t="str">
        <f t="shared" si="16"/>
        <v>?</v>
      </c>
      <c r="T100" s="75"/>
      <c r="U100" s="75"/>
      <c r="V100" s="75"/>
      <c r="W100" s="75"/>
      <c r="X100" s="75"/>
      <c r="Y100" s="75"/>
      <c r="Z100" s="75"/>
      <c r="AB100" s="76">
        <f t="shared" ref="AB100:AB136" si="29">M100/1896653</f>
        <v>0.12210984297074901</v>
      </c>
      <c r="AC100" s="76">
        <f t="shared" si="20"/>
        <v>6.4102564102564097E-2</v>
      </c>
      <c r="AD100" s="76">
        <f t="shared" si="21"/>
        <v>0</v>
      </c>
      <c r="AE100" s="76">
        <f t="shared" si="22"/>
        <v>0.1862124070733131</v>
      </c>
      <c r="AF100" s="77"/>
      <c r="AG100" s="77">
        <f t="shared" si="26"/>
        <v>0</v>
      </c>
      <c r="AH100" s="77">
        <f t="shared" si="27"/>
        <v>0.1862124070733131</v>
      </c>
      <c r="AI100" s="77">
        <f t="shared" si="28"/>
        <v>0</v>
      </c>
    </row>
    <row r="101" spans="1:781" s="22" customFormat="1" ht="52.2" customHeight="1" x14ac:dyDescent="0.3">
      <c r="A101" s="84">
        <v>4</v>
      </c>
      <c r="B101" s="126" t="s">
        <v>370</v>
      </c>
      <c r="C101" s="64" t="s">
        <v>111</v>
      </c>
      <c r="D101" s="127"/>
      <c r="E101" s="128"/>
      <c r="F101" s="128"/>
      <c r="G101" s="122"/>
      <c r="H101" s="65">
        <v>2</v>
      </c>
      <c r="I101" s="65" t="s">
        <v>49</v>
      </c>
      <c r="J101" s="65" t="s">
        <v>160</v>
      </c>
      <c r="K101" s="67">
        <v>2006</v>
      </c>
      <c r="L101" s="79">
        <v>39027</v>
      </c>
      <c r="M101" s="129"/>
      <c r="N101" s="127"/>
      <c r="O101" s="128"/>
      <c r="P101" s="71" t="s">
        <v>59</v>
      </c>
      <c r="Q101" s="130" t="s">
        <v>371</v>
      </c>
      <c r="R101" s="73" t="s">
        <v>372</v>
      </c>
      <c r="S101" s="74" t="str">
        <f t="shared" si="16"/>
        <v>Cu</v>
      </c>
      <c r="T101" s="75">
        <v>1100</v>
      </c>
      <c r="U101" s="75">
        <v>2.16</v>
      </c>
      <c r="V101" s="75"/>
      <c r="W101" s="75">
        <v>3.6</v>
      </c>
      <c r="X101" s="75">
        <v>1939</v>
      </c>
      <c r="Y101" s="75">
        <v>135</v>
      </c>
      <c r="Z101" s="75" t="s">
        <v>373</v>
      </c>
      <c r="AA101" s="97"/>
      <c r="AB101" s="76">
        <f t="shared" si="29"/>
        <v>0</v>
      </c>
      <c r="AC101" s="76">
        <f t="shared" si="20"/>
        <v>0</v>
      </c>
      <c r="AD101" s="76">
        <f t="shared" si="21"/>
        <v>0</v>
      </c>
      <c r="AE101" s="76">
        <f t="shared" si="22"/>
        <v>0</v>
      </c>
      <c r="AF101" s="77"/>
      <c r="AG101" s="77">
        <f t="shared" si="26"/>
        <v>0</v>
      </c>
      <c r="AH101" s="77">
        <f t="shared" si="27"/>
        <v>0</v>
      </c>
      <c r="AI101" s="77">
        <f t="shared" si="28"/>
        <v>0</v>
      </c>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P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N101" s="98"/>
      <c r="MO101" s="98"/>
      <c r="MP101" s="98"/>
      <c r="MQ101" s="98"/>
      <c r="MR101" s="98"/>
      <c r="MS101" s="98"/>
      <c r="MT101" s="98"/>
      <c r="MU101" s="98"/>
      <c r="MV101" s="98"/>
      <c r="MW101" s="98"/>
      <c r="MX101" s="98"/>
      <c r="MY101" s="98"/>
      <c r="MZ101" s="98"/>
      <c r="NA101" s="98"/>
      <c r="NB101" s="98"/>
      <c r="NC101" s="98"/>
      <c r="ND101" s="98"/>
      <c r="NE101" s="98"/>
      <c r="NF101" s="98"/>
      <c r="NG101" s="98"/>
      <c r="NH101" s="98"/>
      <c r="NI101" s="98"/>
      <c r="NJ101" s="9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OX101" s="98"/>
      <c r="OY101" s="98"/>
      <c r="OZ101" s="98"/>
      <c r="PA101" s="98"/>
      <c r="PB101" s="98"/>
      <c r="PC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98"/>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P101" s="98"/>
      <c r="VQ101" s="98"/>
      <c r="VR101" s="98"/>
      <c r="VS101" s="98"/>
      <c r="VT101" s="98"/>
      <c r="VU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XE101" s="98"/>
      <c r="XF101" s="98"/>
      <c r="XG101" s="98"/>
      <c r="XH101" s="98"/>
      <c r="XI101" s="98"/>
      <c r="XJ101" s="98"/>
      <c r="XK101" s="98"/>
      <c r="XL101" s="98"/>
      <c r="XM101" s="98"/>
      <c r="XN101" s="98"/>
      <c r="XO101" s="98"/>
      <c r="XP101" s="98"/>
      <c r="XQ101" s="98"/>
      <c r="XR101" s="98"/>
      <c r="XS101" s="98"/>
      <c r="XT101" s="98"/>
      <c r="XU101" s="98"/>
      <c r="XV101" s="98"/>
      <c r="XW101" s="98"/>
      <c r="XX101" s="98"/>
      <c r="XY101" s="98"/>
      <c r="XZ101" s="98"/>
      <c r="YA101" s="98"/>
      <c r="YB101" s="98"/>
      <c r="YC101" s="98"/>
      <c r="YD101" s="98"/>
      <c r="YE101" s="98"/>
      <c r="YF101" s="98"/>
      <c r="YG101" s="98"/>
      <c r="YH101" s="98"/>
      <c r="YI101" s="98"/>
      <c r="YJ101" s="98"/>
      <c r="YK101" s="98"/>
      <c r="YL101" s="98"/>
      <c r="YM101" s="98"/>
      <c r="YN101" s="98"/>
      <c r="YO101" s="98"/>
      <c r="YP101" s="98"/>
      <c r="YQ101" s="98"/>
      <c r="YR101" s="98"/>
      <c r="YS101" s="98"/>
      <c r="YT101" s="98"/>
      <c r="YU101" s="98"/>
      <c r="YV101" s="98"/>
      <c r="YW101" s="98"/>
      <c r="YX101" s="98"/>
      <c r="YY101" s="98"/>
      <c r="YZ101" s="98"/>
      <c r="ZA101" s="98"/>
      <c r="ZB101" s="98"/>
      <c r="ZC101" s="98"/>
      <c r="ZD101" s="98"/>
      <c r="ZE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c r="AAI101" s="98"/>
      <c r="AAJ101" s="98"/>
      <c r="AAK101" s="98"/>
      <c r="AAL101" s="98"/>
      <c r="AAM101" s="98"/>
      <c r="AAN101" s="98"/>
      <c r="AAO101" s="98"/>
      <c r="AAP101" s="98"/>
      <c r="AAQ101" s="98"/>
      <c r="AAR101" s="98"/>
      <c r="AAS101" s="98"/>
      <c r="AAT101" s="98"/>
      <c r="AAU101" s="98"/>
      <c r="AAV101" s="98"/>
      <c r="AAW101" s="98"/>
      <c r="AAX101" s="98"/>
      <c r="AAY101" s="98"/>
      <c r="AAZ101" s="98"/>
      <c r="ABA101" s="98"/>
      <c r="ABB101" s="98"/>
      <c r="ABC101" s="98"/>
      <c r="ABD101" s="98"/>
      <c r="ABE101" s="98"/>
      <c r="ABF101" s="98"/>
      <c r="ABG101" s="98"/>
      <c r="ABH101" s="98"/>
      <c r="ABI101" s="98"/>
      <c r="ABJ101" s="98"/>
      <c r="ABK101" s="98"/>
      <c r="ABL101" s="98"/>
      <c r="ABM101" s="98"/>
      <c r="ABN101" s="98"/>
      <c r="ABO101" s="98"/>
      <c r="ABP101" s="98"/>
      <c r="ABQ101" s="98"/>
      <c r="ABR101" s="98"/>
      <c r="ABS101" s="98"/>
      <c r="ABT101" s="98"/>
      <c r="ABU101" s="98"/>
      <c r="ABV101" s="98"/>
      <c r="ABW101" s="98"/>
      <c r="ABX101" s="98"/>
      <c r="ABY101" s="98"/>
      <c r="ABZ101" s="98"/>
      <c r="ACA101" s="98"/>
      <c r="ACB101" s="98"/>
      <c r="ACC101" s="98"/>
      <c r="ACD101" s="98"/>
      <c r="ACE101" s="98"/>
      <c r="ACF101" s="98"/>
      <c r="ACG101" s="98"/>
      <c r="ACH101" s="98"/>
      <c r="ACI101" s="98"/>
      <c r="ACJ101" s="98"/>
      <c r="ACK101" s="98"/>
      <c r="ACL101" s="98"/>
      <c r="ACM101" s="98"/>
      <c r="ACN101" s="98"/>
      <c r="ACO101" s="98"/>
      <c r="ACP101" s="98"/>
      <c r="ACQ101" s="98"/>
      <c r="ACR101" s="98"/>
      <c r="ACS101" s="98"/>
      <c r="ACT101" s="98"/>
      <c r="ACU101" s="98"/>
      <c r="ACV101" s="98"/>
      <c r="ACW101" s="98"/>
      <c r="ACX101" s="98"/>
      <c r="ACY101" s="98"/>
      <c r="ACZ101" s="98"/>
      <c r="ADA101" s="98"/>
    </row>
    <row r="102" spans="1:781" s="98" customFormat="1" ht="36" x14ac:dyDescent="0.3">
      <c r="A102" s="99">
        <v>1</v>
      </c>
      <c r="B102" s="87" t="s">
        <v>374</v>
      </c>
      <c r="C102" s="64" t="s">
        <v>86</v>
      </c>
      <c r="D102" s="65"/>
      <c r="E102" s="65"/>
      <c r="F102" s="65"/>
      <c r="G102" s="122"/>
      <c r="H102" s="65">
        <v>1</v>
      </c>
      <c r="I102" s="65" t="s">
        <v>49</v>
      </c>
      <c r="J102" s="65" t="s">
        <v>54</v>
      </c>
      <c r="K102" s="67">
        <v>2006</v>
      </c>
      <c r="L102" s="79">
        <v>38837</v>
      </c>
      <c r="M102" s="69"/>
      <c r="N102" s="70">
        <v>5</v>
      </c>
      <c r="O102" s="70">
        <v>17</v>
      </c>
      <c r="P102" s="71" t="s">
        <v>59</v>
      </c>
      <c r="Q102" s="72" t="s">
        <v>375</v>
      </c>
      <c r="R102" s="73"/>
      <c r="S102" s="74" t="str">
        <f t="shared" si="16"/>
        <v>Au</v>
      </c>
      <c r="T102" s="75"/>
      <c r="U102" s="75"/>
      <c r="V102" s="75"/>
      <c r="W102" s="75"/>
      <c r="X102" s="75"/>
      <c r="Y102" s="75"/>
      <c r="Z102" s="75"/>
      <c r="AA102" s="22"/>
      <c r="AB102" s="76">
        <f t="shared" si="29"/>
        <v>0</v>
      </c>
      <c r="AC102" s="76">
        <f t="shared" si="20"/>
        <v>0.12820512820512819</v>
      </c>
      <c r="AD102" s="76">
        <f t="shared" si="21"/>
        <v>1.2142857142857142</v>
      </c>
      <c r="AE102" s="76">
        <f t="shared" si="22"/>
        <v>1.3424908424908424</v>
      </c>
      <c r="AF102" s="77"/>
      <c r="AG102" s="77">
        <f t="shared" si="26"/>
        <v>1.3424908424908424</v>
      </c>
      <c r="AH102" s="77">
        <f t="shared" si="27"/>
        <v>0</v>
      </c>
      <c r="AI102" s="77">
        <f t="shared" si="28"/>
        <v>0</v>
      </c>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c r="IH102" s="22"/>
      <c r="II102" s="22"/>
      <c r="IJ102" s="22"/>
      <c r="IK102" s="22"/>
      <c r="IL102" s="22"/>
      <c r="IM102" s="22"/>
      <c r="IN102" s="22"/>
      <c r="IO102" s="22"/>
      <c r="IP102" s="22"/>
      <c r="IQ102" s="22"/>
      <c r="IR102" s="22"/>
      <c r="IS102" s="22"/>
      <c r="IT102" s="22"/>
      <c r="IU102" s="22"/>
      <c r="IV102" s="22"/>
      <c r="IW102" s="22"/>
      <c r="IX102" s="22"/>
      <c r="IY102" s="22"/>
      <c r="IZ102" s="22"/>
      <c r="JA102" s="22"/>
      <c r="JB102" s="22"/>
      <c r="JC102" s="22"/>
      <c r="JD102" s="22"/>
      <c r="JE102" s="22"/>
      <c r="JF102" s="22"/>
      <c r="JG102" s="22"/>
      <c r="JH102" s="22"/>
      <c r="JI102" s="22"/>
      <c r="JJ102" s="22"/>
      <c r="JK102" s="22"/>
      <c r="JL102" s="22"/>
      <c r="JM102" s="22"/>
      <c r="JN102" s="22"/>
      <c r="JO102" s="22"/>
      <c r="JP102" s="22"/>
      <c r="JQ102" s="22"/>
      <c r="JR102" s="22"/>
      <c r="JS102" s="22"/>
      <c r="JT102" s="22"/>
      <c r="JU102" s="22"/>
      <c r="JV102" s="22"/>
      <c r="JW102" s="22"/>
      <c r="JX102" s="22"/>
      <c r="JY102" s="22"/>
      <c r="JZ102" s="22"/>
      <c r="KA102" s="22"/>
      <c r="KB102" s="22"/>
      <c r="KC102" s="22"/>
      <c r="KD102" s="22"/>
      <c r="KE102" s="22"/>
      <c r="KF102" s="22"/>
      <c r="KG102" s="22"/>
      <c r="KH102" s="22"/>
      <c r="KI102" s="22"/>
      <c r="KJ102" s="22"/>
      <c r="KK102" s="22"/>
      <c r="KL102" s="22"/>
      <c r="KM102" s="22"/>
      <c r="KN102" s="22"/>
      <c r="KO102" s="22"/>
      <c r="KP102" s="22"/>
      <c r="KQ102" s="22"/>
      <c r="KR102" s="22"/>
      <c r="KS102" s="22"/>
      <c r="KT102" s="22"/>
      <c r="KU102" s="22"/>
      <c r="KV102" s="22"/>
      <c r="KW102" s="22"/>
      <c r="KX102" s="22"/>
      <c r="KY102" s="22"/>
      <c r="KZ102" s="22"/>
      <c r="LA102" s="22"/>
      <c r="LB102" s="22"/>
      <c r="LC102" s="22"/>
      <c r="LD102" s="22"/>
      <c r="LE102" s="22"/>
      <c r="LF102" s="22"/>
      <c r="LG102" s="22"/>
      <c r="LH102" s="22"/>
      <c r="LI102" s="22"/>
      <c r="LJ102" s="22"/>
      <c r="LK102" s="22"/>
      <c r="LL102" s="22"/>
      <c r="LM102" s="22"/>
      <c r="LN102" s="22"/>
      <c r="LO102" s="22"/>
      <c r="LP102" s="22"/>
      <c r="LQ102" s="22"/>
      <c r="LR102" s="22"/>
      <c r="LS102" s="22"/>
      <c r="LT102" s="22"/>
      <c r="LU102" s="22"/>
      <c r="LV102" s="22"/>
      <c r="LW102" s="22"/>
      <c r="LX102" s="22"/>
      <c r="LY102" s="22"/>
      <c r="LZ102" s="22"/>
      <c r="MA102" s="22"/>
      <c r="MB102" s="22"/>
      <c r="MC102" s="22"/>
      <c r="MD102" s="22"/>
      <c r="ME102" s="22"/>
      <c r="MF102" s="22"/>
      <c r="MG102" s="22"/>
      <c r="MH102" s="22"/>
      <c r="MI102" s="22"/>
      <c r="MJ102" s="22"/>
      <c r="MK102" s="22"/>
      <c r="ML102" s="22"/>
      <c r="MM102" s="22"/>
      <c r="MN102" s="22"/>
      <c r="MO102" s="22"/>
      <c r="MP102" s="22"/>
      <c r="MQ102" s="22"/>
      <c r="MR102" s="22"/>
      <c r="MS102" s="22"/>
      <c r="MT102" s="22"/>
      <c r="MU102" s="22"/>
      <c r="MV102" s="22"/>
      <c r="MW102" s="22"/>
      <c r="MX102" s="22"/>
      <c r="MY102" s="22"/>
      <c r="MZ102" s="22"/>
      <c r="NA102" s="22"/>
      <c r="NB102" s="22"/>
      <c r="NC102" s="22"/>
      <c r="ND102" s="22"/>
      <c r="NE102" s="22"/>
      <c r="NF102" s="22"/>
      <c r="NG102" s="22"/>
      <c r="NH102" s="22"/>
      <c r="NI102" s="22"/>
      <c r="NJ102" s="22"/>
      <c r="NK102" s="22"/>
      <c r="NL102" s="22"/>
      <c r="NM102" s="22"/>
      <c r="NN102" s="22"/>
      <c r="NO102" s="22"/>
      <c r="NP102" s="22"/>
      <c r="NQ102" s="22"/>
      <c r="NR102" s="22"/>
      <c r="NS102" s="22"/>
      <c r="NT102" s="22"/>
      <c r="NU102" s="22"/>
      <c r="NV102" s="22"/>
      <c r="NW102" s="22"/>
      <c r="NX102" s="22"/>
      <c r="NY102" s="22"/>
      <c r="NZ102" s="22"/>
      <c r="OA102" s="22"/>
      <c r="OB102" s="22"/>
      <c r="OC102" s="22"/>
      <c r="OD102" s="22"/>
      <c r="OE102" s="22"/>
      <c r="OF102" s="22"/>
      <c r="OG102" s="22"/>
      <c r="OH102" s="22"/>
      <c r="OI102" s="22"/>
      <c r="OJ102" s="22"/>
      <c r="OK102" s="22"/>
      <c r="OL102" s="22"/>
      <c r="OM102" s="22"/>
      <c r="ON102" s="22"/>
      <c r="OO102" s="22"/>
      <c r="OP102" s="22"/>
      <c r="OQ102" s="22"/>
      <c r="OR102" s="22"/>
      <c r="OS102" s="22"/>
      <c r="OT102" s="22"/>
      <c r="OU102" s="22"/>
      <c r="OV102" s="22"/>
      <c r="OW102" s="22"/>
      <c r="OX102" s="22"/>
      <c r="OY102" s="22"/>
      <c r="OZ102" s="22"/>
      <c r="PA102" s="22"/>
      <c r="PB102" s="22"/>
      <c r="PC102" s="22"/>
      <c r="PD102" s="22"/>
      <c r="PE102" s="22"/>
      <c r="PF102" s="22"/>
      <c r="PG102" s="22"/>
      <c r="PH102" s="22"/>
      <c r="PI102" s="22"/>
      <c r="PJ102" s="22"/>
      <c r="PK102" s="22"/>
      <c r="PL102" s="22"/>
      <c r="PM102" s="22"/>
      <c r="PN102" s="22"/>
      <c r="PO102" s="22"/>
      <c r="PP102" s="22"/>
      <c r="PQ102" s="22"/>
      <c r="PR102" s="22"/>
      <c r="PS102" s="22"/>
      <c r="PT102" s="22"/>
      <c r="PU102" s="22"/>
      <c r="PV102" s="22"/>
      <c r="PW102" s="22"/>
      <c r="PX102" s="22"/>
      <c r="PY102" s="22"/>
      <c r="PZ102" s="22"/>
      <c r="QA102" s="22"/>
      <c r="QB102" s="22"/>
      <c r="QC102" s="22"/>
      <c r="QD102" s="22"/>
      <c r="QE102" s="22"/>
      <c r="QF102" s="22"/>
      <c r="QG102" s="22"/>
      <c r="QH102" s="22"/>
      <c r="QI102" s="22"/>
      <c r="QJ102" s="22"/>
      <c r="QK102" s="22"/>
      <c r="QL102" s="22"/>
      <c r="QM102" s="22"/>
      <c r="QN102" s="22"/>
      <c r="QO102" s="22"/>
      <c r="QP102" s="22"/>
      <c r="QQ102" s="22"/>
      <c r="QR102" s="22"/>
      <c r="QS102" s="22"/>
      <c r="QT102" s="22"/>
      <c r="QU102" s="22"/>
      <c r="QV102" s="22"/>
      <c r="QW102" s="22"/>
      <c r="QX102" s="22"/>
      <c r="QY102" s="22"/>
      <c r="QZ102" s="22"/>
      <c r="RA102" s="22"/>
      <c r="RB102" s="22"/>
      <c r="RC102" s="22"/>
      <c r="RD102" s="22"/>
      <c r="RE102" s="22"/>
      <c r="RF102" s="22"/>
      <c r="RG102" s="22"/>
      <c r="RH102" s="22"/>
      <c r="RI102" s="22"/>
      <c r="RJ102" s="22"/>
      <c r="RK102" s="22"/>
      <c r="RL102" s="22"/>
      <c r="RM102" s="22"/>
      <c r="RN102" s="22"/>
      <c r="RO102" s="22"/>
      <c r="RP102" s="22"/>
      <c r="RQ102" s="22"/>
      <c r="RR102" s="22"/>
      <c r="RS102" s="22"/>
      <c r="RT102" s="22"/>
      <c r="RU102" s="22"/>
      <c r="RV102" s="22"/>
      <c r="RW102" s="22"/>
      <c r="RX102" s="22"/>
      <c r="RY102" s="22"/>
      <c r="RZ102" s="22"/>
      <c r="SA102" s="22"/>
      <c r="SB102" s="22"/>
      <c r="SC102" s="22"/>
      <c r="SD102" s="22"/>
      <c r="SE102" s="22"/>
      <c r="SF102" s="22"/>
      <c r="SG102" s="22"/>
      <c r="SH102" s="22"/>
      <c r="SI102" s="22"/>
      <c r="SJ102" s="22"/>
      <c r="SK102" s="22"/>
      <c r="SL102" s="22"/>
      <c r="SM102" s="22"/>
      <c r="SN102" s="22"/>
      <c r="SO102" s="22"/>
      <c r="SP102" s="22"/>
      <c r="SQ102" s="22"/>
      <c r="SR102" s="22"/>
      <c r="SS102" s="22"/>
      <c r="ST102" s="22"/>
      <c r="SU102" s="22"/>
      <c r="SV102" s="22"/>
      <c r="SW102" s="22"/>
      <c r="SX102" s="22"/>
      <c r="SY102" s="22"/>
      <c r="SZ102" s="22"/>
      <c r="TA102" s="22"/>
      <c r="TB102" s="22"/>
      <c r="TC102" s="22"/>
      <c r="TD102" s="22"/>
      <c r="TE102" s="22"/>
      <c r="TF102" s="22"/>
      <c r="TG102" s="22"/>
      <c r="TH102" s="22"/>
      <c r="TI102" s="22"/>
      <c r="TJ102" s="22"/>
      <c r="TK102" s="22"/>
      <c r="TL102" s="22"/>
      <c r="TM102" s="22"/>
      <c r="TN102" s="22"/>
      <c r="TO102" s="22"/>
      <c r="TP102" s="22"/>
      <c r="TQ102" s="22"/>
      <c r="TR102" s="22"/>
      <c r="TS102" s="22"/>
      <c r="TT102" s="22"/>
      <c r="TU102" s="22"/>
      <c r="TV102" s="22"/>
      <c r="TW102" s="22"/>
      <c r="TX102" s="22"/>
      <c r="TY102" s="22"/>
      <c r="TZ102" s="22"/>
      <c r="UA102" s="22"/>
      <c r="UB102" s="22"/>
      <c r="UC102" s="22"/>
      <c r="UD102" s="22"/>
      <c r="UE102" s="22"/>
      <c r="UF102" s="22"/>
      <c r="UG102" s="22"/>
      <c r="UH102" s="22"/>
      <c r="UI102" s="22"/>
      <c r="UJ102" s="22"/>
      <c r="UK102" s="22"/>
      <c r="UL102" s="22"/>
      <c r="UM102" s="22"/>
      <c r="UN102" s="22"/>
      <c r="UO102" s="22"/>
      <c r="UP102" s="22"/>
      <c r="UQ102" s="22"/>
      <c r="UR102" s="22"/>
      <c r="US102" s="22"/>
      <c r="UT102" s="22"/>
      <c r="UU102" s="22"/>
      <c r="UV102" s="22"/>
      <c r="UW102" s="22"/>
      <c r="UX102" s="22"/>
      <c r="UY102" s="22"/>
      <c r="UZ102" s="22"/>
      <c r="VA102" s="22"/>
      <c r="VB102" s="22"/>
      <c r="VC102" s="22"/>
      <c r="VD102" s="22"/>
      <c r="VE102" s="22"/>
      <c r="VF102" s="22"/>
      <c r="VG102" s="22"/>
      <c r="VH102" s="22"/>
      <c r="VI102" s="22"/>
      <c r="VJ102" s="22"/>
      <c r="VK102" s="22"/>
      <c r="VL102" s="22"/>
      <c r="VM102" s="22"/>
      <c r="VN102" s="22"/>
      <c r="VO102" s="22"/>
      <c r="VP102" s="22"/>
      <c r="VQ102" s="22"/>
      <c r="VR102" s="22"/>
      <c r="VS102" s="22"/>
      <c r="VT102" s="22"/>
      <c r="VU102" s="22"/>
      <c r="VV102" s="22"/>
      <c r="VW102" s="22"/>
      <c r="VX102" s="22"/>
      <c r="VY102" s="22"/>
      <c r="VZ102" s="22"/>
      <c r="WA102" s="22"/>
      <c r="WB102" s="22"/>
      <c r="WC102" s="22"/>
      <c r="WD102" s="22"/>
      <c r="WE102" s="22"/>
      <c r="WF102" s="22"/>
      <c r="WG102" s="22"/>
      <c r="WH102" s="22"/>
      <c r="WI102" s="22"/>
      <c r="WJ102" s="22"/>
      <c r="WK102" s="22"/>
      <c r="WL102" s="22"/>
      <c r="WM102" s="22"/>
      <c r="WN102" s="22"/>
      <c r="WO102" s="22"/>
      <c r="WP102" s="22"/>
      <c r="WQ102" s="22"/>
      <c r="WR102" s="22"/>
      <c r="WS102" s="22"/>
      <c r="WT102" s="22"/>
      <c r="WU102" s="22"/>
      <c r="WV102" s="22"/>
      <c r="WW102" s="22"/>
      <c r="WX102" s="22"/>
      <c r="WY102" s="22"/>
      <c r="WZ102" s="22"/>
      <c r="XA102" s="22"/>
      <c r="XB102" s="22"/>
      <c r="XC102" s="22"/>
      <c r="XD102" s="22"/>
      <c r="XE102" s="22"/>
      <c r="XF102" s="22"/>
      <c r="XG102" s="22"/>
      <c r="XH102" s="22"/>
      <c r="XI102" s="22"/>
      <c r="XJ102" s="22"/>
      <c r="XK102" s="22"/>
      <c r="XL102" s="22"/>
      <c r="XM102" s="22"/>
      <c r="XN102" s="22"/>
      <c r="XO102" s="22"/>
      <c r="XP102" s="22"/>
      <c r="XQ102" s="22"/>
      <c r="XR102" s="22"/>
      <c r="XS102" s="22"/>
      <c r="XT102" s="22"/>
      <c r="XU102" s="22"/>
      <c r="XV102" s="22"/>
      <c r="XW102" s="22"/>
      <c r="XX102" s="22"/>
      <c r="XY102" s="22"/>
      <c r="XZ102" s="22"/>
      <c r="YA102" s="22"/>
      <c r="YB102" s="22"/>
      <c r="YC102" s="22"/>
      <c r="YD102" s="22"/>
      <c r="YE102" s="22"/>
      <c r="YF102" s="22"/>
      <c r="YG102" s="22"/>
      <c r="YH102" s="22"/>
      <c r="YI102" s="22"/>
      <c r="YJ102" s="22"/>
      <c r="YK102" s="22"/>
      <c r="YL102" s="22"/>
      <c r="YM102" s="22"/>
      <c r="YN102" s="22"/>
      <c r="YO102" s="22"/>
      <c r="YP102" s="22"/>
      <c r="YQ102" s="22"/>
      <c r="YR102" s="22"/>
      <c r="YS102" s="22"/>
      <c r="YT102" s="22"/>
      <c r="YU102" s="22"/>
      <c r="YV102" s="22"/>
      <c r="YW102" s="22"/>
      <c r="YX102" s="22"/>
      <c r="YY102" s="22"/>
      <c r="YZ102" s="22"/>
      <c r="ZA102" s="22"/>
      <c r="ZB102" s="22"/>
      <c r="ZC102" s="22"/>
      <c r="ZD102" s="22"/>
      <c r="ZE102" s="22"/>
      <c r="ZF102" s="22"/>
      <c r="ZG102" s="22"/>
      <c r="ZH102" s="22"/>
      <c r="ZI102" s="22"/>
      <c r="ZJ102" s="22"/>
      <c r="ZK102" s="22"/>
      <c r="ZL102" s="22"/>
      <c r="ZM102" s="22"/>
      <c r="ZN102" s="22"/>
      <c r="ZO102" s="22"/>
      <c r="ZP102" s="22"/>
      <c r="ZQ102" s="22"/>
      <c r="ZR102" s="22"/>
      <c r="ZS102" s="22"/>
      <c r="ZT102" s="22"/>
      <c r="ZU102" s="22"/>
      <c r="ZV102" s="22"/>
      <c r="ZW102" s="22"/>
      <c r="ZX102" s="22"/>
      <c r="ZY102" s="22"/>
      <c r="ZZ102" s="22"/>
      <c r="AAA102" s="22"/>
      <c r="AAB102" s="22"/>
      <c r="AAC102" s="22"/>
      <c r="AAD102" s="22"/>
      <c r="AAE102" s="22"/>
      <c r="AAF102" s="22"/>
      <c r="AAG102" s="22"/>
      <c r="AAH102" s="22"/>
      <c r="AAI102" s="22"/>
      <c r="AAJ102" s="22"/>
      <c r="AAK102" s="22"/>
      <c r="AAL102" s="22"/>
      <c r="AAM102" s="22"/>
      <c r="AAN102" s="22"/>
      <c r="AAO102" s="22"/>
      <c r="AAP102" s="22"/>
      <c r="AAQ102" s="22"/>
      <c r="AAR102" s="22"/>
      <c r="AAS102" s="22"/>
      <c r="AAT102" s="22"/>
      <c r="AAU102" s="22"/>
      <c r="AAV102" s="22"/>
      <c r="AAW102" s="22"/>
      <c r="AAX102" s="22"/>
      <c r="AAY102" s="22"/>
      <c r="AAZ102" s="22"/>
      <c r="ABA102" s="22"/>
      <c r="ABB102" s="22"/>
      <c r="ABC102" s="22"/>
      <c r="ABD102" s="22"/>
      <c r="ABE102" s="22"/>
      <c r="ABF102" s="22"/>
      <c r="ABG102" s="22"/>
      <c r="ABH102" s="22"/>
      <c r="ABI102" s="22"/>
      <c r="ABJ102" s="22"/>
      <c r="ABK102" s="22"/>
      <c r="ABL102" s="22"/>
      <c r="ABM102" s="22"/>
      <c r="ABN102" s="22"/>
      <c r="ABO102" s="22"/>
      <c r="ABP102" s="22"/>
      <c r="ABQ102" s="22"/>
      <c r="ABR102" s="22"/>
      <c r="ABS102" s="22"/>
      <c r="ABT102" s="22"/>
      <c r="ABU102" s="22"/>
      <c r="ABV102" s="22"/>
      <c r="ABW102" s="22"/>
      <c r="ABX102" s="22"/>
      <c r="ABY102" s="22"/>
      <c r="ABZ102" s="22"/>
      <c r="ACA102" s="22"/>
      <c r="ACB102" s="22"/>
      <c r="ACC102" s="22"/>
      <c r="ACD102" s="22"/>
      <c r="ACE102" s="22"/>
      <c r="ACF102" s="22"/>
      <c r="ACG102" s="22"/>
      <c r="ACH102" s="22"/>
      <c r="ACI102" s="22"/>
      <c r="ACJ102" s="22"/>
      <c r="ACK102" s="22"/>
      <c r="ACL102" s="22"/>
      <c r="ACM102" s="22"/>
      <c r="ACN102" s="22"/>
      <c r="ACO102" s="22"/>
      <c r="ACP102" s="22"/>
      <c r="ACQ102" s="22"/>
      <c r="ACR102" s="22"/>
      <c r="ACS102" s="22"/>
      <c r="ACT102" s="22"/>
      <c r="ACU102" s="22"/>
      <c r="ACV102" s="22"/>
      <c r="ACW102" s="22"/>
      <c r="ACX102" s="22"/>
      <c r="ACY102" s="22"/>
      <c r="ACZ102" s="22"/>
      <c r="ADA102" s="22"/>
    </row>
    <row r="103" spans="1:781" s="22" customFormat="1" ht="81" customHeight="1" x14ac:dyDescent="0.3">
      <c r="A103" s="83">
        <v>2</v>
      </c>
      <c r="B103" s="87" t="s">
        <v>363</v>
      </c>
      <c r="C103" s="64" t="s">
        <v>62</v>
      </c>
      <c r="D103" s="65"/>
      <c r="E103" s="65"/>
      <c r="F103" s="65"/>
      <c r="G103" s="122"/>
      <c r="H103" s="65">
        <v>1</v>
      </c>
      <c r="I103" s="65" t="s">
        <v>49</v>
      </c>
      <c r="J103" s="65" t="s">
        <v>160</v>
      </c>
      <c r="K103" s="67">
        <v>2006</v>
      </c>
      <c r="L103" s="131">
        <v>38777</v>
      </c>
      <c r="M103" s="69">
        <v>400000</v>
      </c>
      <c r="N103" s="70"/>
      <c r="O103" s="70"/>
      <c r="P103" s="71" t="s">
        <v>376</v>
      </c>
      <c r="Q103" s="132" t="s">
        <v>377</v>
      </c>
      <c r="R103" s="73" t="s">
        <v>365</v>
      </c>
      <c r="S103" s="74" t="str">
        <f t="shared" si="16"/>
        <v>Al</v>
      </c>
      <c r="T103" s="75"/>
      <c r="U103" s="75"/>
      <c r="V103" s="75"/>
      <c r="W103" s="75"/>
      <c r="X103" s="75"/>
      <c r="Y103" s="75"/>
      <c r="Z103" s="75"/>
      <c r="AB103" s="76">
        <f t="shared" si="29"/>
        <v>0.21089782896502418</v>
      </c>
      <c r="AC103" s="76">
        <f t="shared" si="20"/>
        <v>0</v>
      </c>
      <c r="AD103" s="76">
        <f t="shared" si="21"/>
        <v>0</v>
      </c>
      <c r="AE103" s="76">
        <f t="shared" si="22"/>
        <v>0.21089782896502418</v>
      </c>
      <c r="AF103" s="77"/>
      <c r="AG103" s="77">
        <f t="shared" si="26"/>
        <v>0</v>
      </c>
      <c r="AH103" s="77">
        <f t="shared" si="27"/>
        <v>0.21089782896502418</v>
      </c>
      <c r="AI103" s="77">
        <f t="shared" si="28"/>
        <v>0</v>
      </c>
    </row>
    <row r="104" spans="1:781" s="22" customFormat="1" ht="60" x14ac:dyDescent="0.3">
      <c r="A104" s="83">
        <v>2</v>
      </c>
      <c r="B104" s="87" t="s">
        <v>378</v>
      </c>
      <c r="C104" s="64" t="s">
        <v>86</v>
      </c>
      <c r="D104" s="65"/>
      <c r="E104" s="65"/>
      <c r="F104" s="65"/>
      <c r="G104" s="122"/>
      <c r="H104" s="65">
        <v>1</v>
      </c>
      <c r="I104" s="65" t="s">
        <v>49</v>
      </c>
      <c r="J104" s="65" t="s">
        <v>67</v>
      </c>
      <c r="K104" s="67">
        <v>2005</v>
      </c>
      <c r="L104" s="131">
        <v>38636</v>
      </c>
      <c r="M104" s="69"/>
      <c r="N104" s="70"/>
      <c r="O104" s="70"/>
      <c r="P104" s="71" t="s">
        <v>379</v>
      </c>
      <c r="Q104" s="132" t="s">
        <v>380</v>
      </c>
      <c r="R104" s="73"/>
      <c r="S104" s="74" t="str">
        <f t="shared" si="16"/>
        <v>Au</v>
      </c>
      <c r="T104" s="75"/>
      <c r="U104" s="75"/>
      <c r="V104" s="75"/>
      <c r="W104" s="75"/>
      <c r="X104" s="75"/>
      <c r="Y104" s="75"/>
      <c r="Z104" s="75"/>
      <c r="AB104" s="76"/>
      <c r="AC104" s="76"/>
      <c r="AD104" s="76"/>
      <c r="AE104" s="76"/>
      <c r="AF104" s="77"/>
      <c r="AG104" s="77"/>
      <c r="AH104" s="77"/>
      <c r="AI104" s="77"/>
    </row>
    <row r="105" spans="1:781" s="22" customFormat="1" ht="24" x14ac:dyDescent="0.3">
      <c r="A105" s="83">
        <v>2</v>
      </c>
      <c r="B105" s="87" t="s">
        <v>381</v>
      </c>
      <c r="C105" s="64" t="s">
        <v>111</v>
      </c>
      <c r="D105" s="65" t="s">
        <v>129</v>
      </c>
      <c r="E105" s="65" t="s">
        <v>278</v>
      </c>
      <c r="F105" s="65">
        <v>43</v>
      </c>
      <c r="G105" s="122">
        <v>500000</v>
      </c>
      <c r="H105" s="65">
        <v>1</v>
      </c>
      <c r="I105" s="65" t="s">
        <v>49</v>
      </c>
      <c r="J105" s="65" t="s">
        <v>282</v>
      </c>
      <c r="K105" s="67">
        <v>2005</v>
      </c>
      <c r="L105" s="79">
        <v>38498</v>
      </c>
      <c r="M105" s="69">
        <v>170000</v>
      </c>
      <c r="N105" s="70">
        <v>25</v>
      </c>
      <c r="O105" s="70"/>
      <c r="P105" s="71" t="s">
        <v>382</v>
      </c>
      <c r="Q105" s="132" t="s">
        <v>383</v>
      </c>
      <c r="R105" s="73"/>
      <c r="S105" s="74" t="str">
        <f t="shared" si="16"/>
        <v>Cu</v>
      </c>
      <c r="T105" s="75"/>
      <c r="U105" s="75"/>
      <c r="V105" s="75"/>
      <c r="W105" s="75"/>
      <c r="X105" s="75"/>
      <c r="Y105" s="75"/>
      <c r="Z105" s="75"/>
      <c r="AB105" s="76"/>
      <c r="AC105" s="76"/>
      <c r="AD105" s="76"/>
      <c r="AE105" s="76"/>
      <c r="AF105" s="77"/>
      <c r="AG105" s="77"/>
      <c r="AH105" s="77"/>
      <c r="AI105" s="77"/>
    </row>
    <row r="106" spans="1:781" s="22" customFormat="1" ht="15.6" x14ac:dyDescent="0.3">
      <c r="A106" s="81">
        <v>3</v>
      </c>
      <c r="B106" s="87" t="s">
        <v>384</v>
      </c>
      <c r="C106" s="64" t="s">
        <v>111</v>
      </c>
      <c r="D106" s="65"/>
      <c r="E106" s="65"/>
      <c r="F106" s="65"/>
      <c r="G106" s="122"/>
      <c r="H106" s="65"/>
      <c r="I106" s="65"/>
      <c r="J106" s="65"/>
      <c r="K106" s="67">
        <v>2005</v>
      </c>
      <c r="L106" s="79">
        <v>38467</v>
      </c>
      <c r="M106" s="69">
        <v>40000</v>
      </c>
      <c r="N106" s="70">
        <v>12</v>
      </c>
      <c r="O106" s="70"/>
      <c r="P106" s="71" t="s">
        <v>382</v>
      </c>
      <c r="Q106" s="132"/>
      <c r="R106" s="73"/>
      <c r="S106" s="74" t="str">
        <f t="shared" si="16"/>
        <v>Cu</v>
      </c>
      <c r="T106" s="75"/>
      <c r="U106" s="75"/>
      <c r="V106" s="75"/>
      <c r="W106" s="75"/>
      <c r="X106" s="75"/>
      <c r="Y106" s="75"/>
      <c r="Z106" s="75"/>
      <c r="AB106" s="76"/>
      <c r="AC106" s="76"/>
      <c r="AD106" s="76"/>
      <c r="AE106" s="76"/>
      <c r="AF106" s="77"/>
      <c r="AG106" s="77"/>
      <c r="AH106" s="77"/>
      <c r="AI106" s="77"/>
    </row>
    <row r="107" spans="1:781" s="124" customFormat="1" ht="72" x14ac:dyDescent="0.3">
      <c r="A107" s="81">
        <v>3</v>
      </c>
      <c r="B107" s="126" t="s">
        <v>385</v>
      </c>
      <c r="C107" s="64" t="s">
        <v>191</v>
      </c>
      <c r="D107" s="127"/>
      <c r="E107" s="128"/>
      <c r="F107" s="128"/>
      <c r="G107" s="122"/>
      <c r="H107" s="65">
        <v>1</v>
      </c>
      <c r="I107" s="65" t="s">
        <v>49</v>
      </c>
      <c r="J107" s="65" t="s">
        <v>54</v>
      </c>
      <c r="K107" s="67">
        <v>2005</v>
      </c>
      <c r="L107" s="79">
        <v>38456</v>
      </c>
      <c r="M107" s="129">
        <v>64350</v>
      </c>
      <c r="N107" s="127"/>
      <c r="O107" s="128"/>
      <c r="P107" s="133" t="s">
        <v>386</v>
      </c>
      <c r="Q107" s="130" t="s">
        <v>387</v>
      </c>
      <c r="R107" s="73" t="s">
        <v>347</v>
      </c>
      <c r="S107" s="74" t="str">
        <f t="shared" si="16"/>
        <v>P</v>
      </c>
      <c r="T107" s="75"/>
      <c r="U107" s="75"/>
      <c r="V107" s="75"/>
      <c r="W107" s="75"/>
      <c r="X107" s="75"/>
      <c r="Y107" s="75"/>
      <c r="Z107" s="75"/>
      <c r="AA107" s="97"/>
      <c r="AB107" s="76">
        <f t="shared" si="29"/>
        <v>3.3928188234748267E-2</v>
      </c>
      <c r="AC107" s="76">
        <f t="shared" si="20"/>
        <v>0</v>
      </c>
      <c r="AD107" s="76">
        <f t="shared" si="21"/>
        <v>0</v>
      </c>
      <c r="AE107" s="76">
        <f t="shared" si="22"/>
        <v>3.3928188234748267E-2</v>
      </c>
      <c r="AF107" s="77"/>
      <c r="AG107" s="77">
        <f t="shared" ref="AG107:AG120" si="30">IF(A107=1,AE107,0)</f>
        <v>0</v>
      </c>
      <c r="AH107" s="77">
        <f t="shared" ref="AH107:AH120" si="31">IF(A107=2,AE107,0)</f>
        <v>0</v>
      </c>
      <c r="AI107" s="77">
        <f t="shared" ref="AI107:AI120" si="32">IF(A107=3,AE107,0)</f>
        <v>3.3928188234748267E-2</v>
      </c>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P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N107" s="98"/>
      <c r="MO107" s="98"/>
      <c r="MP107" s="98"/>
      <c r="MQ107" s="98"/>
      <c r="MR107" s="98"/>
      <c r="MS107" s="98"/>
      <c r="MT107" s="98"/>
      <c r="MU107" s="98"/>
      <c r="MV107" s="98"/>
      <c r="MW107" s="98"/>
      <c r="MX107" s="98"/>
      <c r="MY107" s="98"/>
      <c r="MZ107" s="98"/>
      <c r="NA107" s="98"/>
      <c r="NB107" s="98"/>
      <c r="NC107" s="98"/>
      <c r="ND107" s="98"/>
      <c r="NE107" s="98"/>
      <c r="NF107" s="98"/>
      <c r="NG107" s="98"/>
      <c r="NH107" s="98"/>
      <c r="NI107" s="98"/>
      <c r="NJ107" s="9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OX107" s="98"/>
      <c r="OY107" s="98"/>
      <c r="OZ107" s="98"/>
      <c r="PA107" s="98"/>
      <c r="PB107" s="98"/>
      <c r="PC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98"/>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P107" s="98"/>
      <c r="VQ107" s="98"/>
      <c r="VR107" s="98"/>
      <c r="VS107" s="98"/>
      <c r="VT107" s="98"/>
      <c r="VU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XE107" s="98"/>
      <c r="XF107" s="98"/>
      <c r="XG107" s="98"/>
      <c r="XH107" s="98"/>
      <c r="XI107" s="98"/>
      <c r="XJ107" s="98"/>
      <c r="XK107" s="98"/>
      <c r="XL107" s="98"/>
      <c r="XM107" s="98"/>
      <c r="XN107" s="98"/>
      <c r="XO107" s="98"/>
      <c r="XP107" s="98"/>
      <c r="XQ107" s="98"/>
      <c r="XR107" s="98"/>
      <c r="XS107" s="98"/>
      <c r="XT107" s="98"/>
      <c r="XU107" s="98"/>
      <c r="XV107" s="98"/>
      <c r="XW107" s="98"/>
      <c r="XX107" s="98"/>
      <c r="XY107" s="98"/>
      <c r="XZ107" s="98"/>
      <c r="YA107" s="98"/>
      <c r="YB107" s="98"/>
      <c r="YC107" s="98"/>
      <c r="YD107" s="98"/>
      <c r="YE107" s="98"/>
      <c r="YF107" s="98"/>
      <c r="YG107" s="98"/>
      <c r="YH107" s="98"/>
      <c r="YI107" s="98"/>
      <c r="YJ107" s="98"/>
      <c r="YK107" s="98"/>
      <c r="YL107" s="98"/>
      <c r="YM107" s="98"/>
      <c r="YN107" s="98"/>
      <c r="YO107" s="98"/>
      <c r="YP107" s="98"/>
      <c r="YQ107" s="98"/>
      <c r="YR107" s="98"/>
      <c r="YS107" s="98"/>
      <c r="YT107" s="98"/>
      <c r="YU107" s="98"/>
      <c r="YV107" s="98"/>
      <c r="YW107" s="98"/>
      <c r="YX107" s="98"/>
      <c r="YY107" s="98"/>
      <c r="YZ107" s="98"/>
      <c r="ZA107" s="98"/>
      <c r="ZB107" s="98"/>
      <c r="ZC107" s="98"/>
      <c r="ZD107" s="98"/>
      <c r="ZE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c r="AAI107" s="98"/>
      <c r="AAJ107" s="98"/>
      <c r="AAK107" s="98"/>
      <c r="AAL107" s="98"/>
      <c r="AAM107" s="98"/>
      <c r="AAN107" s="98"/>
      <c r="AAO107" s="98"/>
      <c r="AAP107" s="98"/>
      <c r="AAQ107" s="98"/>
      <c r="AAR107" s="98"/>
      <c r="AAS107" s="98"/>
      <c r="AAT107" s="98"/>
      <c r="AAU107" s="98"/>
      <c r="AAV107" s="98"/>
      <c r="AAW107" s="98"/>
      <c r="AAX107" s="98"/>
      <c r="AAY107" s="98"/>
      <c r="AAZ107" s="98"/>
      <c r="ABA107" s="98"/>
      <c r="ABB107" s="98"/>
      <c r="ABC107" s="98"/>
      <c r="ABD107" s="98"/>
      <c r="ABE107" s="98"/>
      <c r="ABF107" s="98"/>
      <c r="ABG107" s="98"/>
      <c r="ABH107" s="98"/>
      <c r="ABI107" s="98"/>
      <c r="ABJ107" s="98"/>
      <c r="ABK107" s="98"/>
      <c r="ABL107" s="98"/>
      <c r="ABM107" s="98"/>
      <c r="ABN107" s="98"/>
      <c r="ABO107" s="98"/>
      <c r="ABP107" s="98"/>
      <c r="ABQ107" s="98"/>
      <c r="ABR107" s="98"/>
      <c r="ABS107" s="98"/>
      <c r="ABT107" s="98"/>
      <c r="ABU107" s="98"/>
      <c r="ABV107" s="98"/>
      <c r="ABW107" s="98"/>
      <c r="ABX107" s="98"/>
      <c r="ABY107" s="98"/>
      <c r="ABZ107" s="98"/>
      <c r="ACA107" s="98"/>
      <c r="ACB107" s="98"/>
      <c r="ACC107" s="98"/>
      <c r="ACD107" s="98"/>
      <c r="ACE107" s="98"/>
      <c r="ACF107" s="98"/>
      <c r="ACG107" s="98"/>
      <c r="ACH107" s="98"/>
      <c r="ACI107" s="98"/>
      <c r="ACJ107" s="98"/>
      <c r="ACK107" s="98"/>
      <c r="ACL107" s="98"/>
      <c r="ACM107" s="98"/>
      <c r="ACN107" s="98"/>
      <c r="ACO107" s="98"/>
      <c r="ACP107" s="98"/>
      <c r="ACQ107" s="98"/>
      <c r="ACR107" s="98"/>
      <c r="ACS107" s="98"/>
      <c r="ACT107" s="98"/>
      <c r="ACU107" s="98"/>
      <c r="ACV107" s="98"/>
      <c r="ACW107" s="98"/>
      <c r="ACX107" s="98"/>
      <c r="ACY107" s="98"/>
      <c r="ACZ107" s="98"/>
      <c r="ADA107" s="98"/>
    </row>
    <row r="108" spans="1:781" s="98" customFormat="1" ht="24" x14ac:dyDescent="0.3">
      <c r="A108" s="81">
        <v>3</v>
      </c>
      <c r="B108" s="87" t="s">
        <v>388</v>
      </c>
      <c r="C108" s="64" t="s">
        <v>389</v>
      </c>
      <c r="D108" s="65" t="s">
        <v>349</v>
      </c>
      <c r="E108" s="65" t="s">
        <v>278</v>
      </c>
      <c r="F108" s="65">
        <v>12</v>
      </c>
      <c r="G108" s="122"/>
      <c r="H108" s="65">
        <v>2</v>
      </c>
      <c r="I108" s="65" t="s">
        <v>49</v>
      </c>
      <c r="J108" s="65" t="s">
        <v>198</v>
      </c>
      <c r="K108" s="67">
        <v>2004</v>
      </c>
      <c r="L108" s="79">
        <v>38321</v>
      </c>
      <c r="M108" s="69">
        <v>7000</v>
      </c>
      <c r="N108" s="70"/>
      <c r="O108" s="70"/>
      <c r="P108" s="71" t="s">
        <v>59</v>
      </c>
      <c r="Q108" s="72" t="s">
        <v>390</v>
      </c>
      <c r="R108" s="73" t="s">
        <v>391</v>
      </c>
      <c r="S108" s="74" t="str">
        <f t="shared" si="16"/>
        <v>Hg</v>
      </c>
      <c r="T108" s="75">
        <v>1.1000000000000001</v>
      </c>
      <c r="U108" s="75"/>
      <c r="V108" s="75"/>
      <c r="W108" s="75"/>
      <c r="X108" s="75">
        <v>1940</v>
      </c>
      <c r="Y108" s="75"/>
      <c r="Z108" s="75"/>
      <c r="AA108" s="22"/>
      <c r="AB108" s="76">
        <f t="shared" si="29"/>
        <v>3.690712006887923E-3</v>
      </c>
      <c r="AC108" s="76">
        <f t="shared" si="20"/>
        <v>0</v>
      </c>
      <c r="AD108" s="76">
        <f t="shared" si="21"/>
        <v>0</v>
      </c>
      <c r="AE108" s="76">
        <f t="shared" si="22"/>
        <v>3.690712006887923E-3</v>
      </c>
      <c r="AF108" s="77"/>
      <c r="AG108" s="77">
        <f t="shared" si="30"/>
        <v>0</v>
      </c>
      <c r="AH108" s="77">
        <f t="shared" si="31"/>
        <v>0</v>
      </c>
      <c r="AI108" s="77">
        <f t="shared" si="32"/>
        <v>3.690712006887923E-3</v>
      </c>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c r="IV108" s="22"/>
      <c r="IW108" s="22"/>
      <c r="IX108" s="22"/>
      <c r="IY108" s="22"/>
      <c r="IZ108" s="22"/>
      <c r="JA108" s="22"/>
      <c r="JB108" s="22"/>
      <c r="JC108" s="22"/>
      <c r="JD108" s="22"/>
      <c r="JE108" s="22"/>
      <c r="JF108" s="22"/>
      <c r="JG108" s="22"/>
      <c r="JH108" s="22"/>
      <c r="JI108" s="22"/>
      <c r="JJ108" s="22"/>
      <c r="JK108" s="22"/>
      <c r="JL108" s="22"/>
      <c r="JM108" s="22"/>
      <c r="JN108" s="22"/>
      <c r="JO108" s="22"/>
      <c r="JP108" s="22"/>
      <c r="JQ108" s="22"/>
      <c r="JR108" s="22"/>
      <c r="JS108" s="22"/>
      <c r="JT108" s="22"/>
      <c r="JU108" s="22"/>
      <c r="JV108" s="22"/>
      <c r="JW108" s="22"/>
      <c r="JX108" s="22"/>
      <c r="JY108" s="22"/>
      <c r="JZ108" s="22"/>
      <c r="KA108" s="22"/>
      <c r="KB108" s="22"/>
      <c r="KC108" s="22"/>
      <c r="KD108" s="22"/>
      <c r="KE108" s="22"/>
      <c r="KF108" s="22"/>
      <c r="KG108" s="22"/>
      <c r="KH108" s="22"/>
      <c r="KI108" s="22"/>
      <c r="KJ108" s="22"/>
      <c r="KK108" s="22"/>
      <c r="KL108" s="22"/>
      <c r="KM108" s="22"/>
      <c r="KN108" s="22"/>
      <c r="KO108" s="22"/>
      <c r="KP108" s="22"/>
      <c r="KQ108" s="22"/>
      <c r="KR108" s="22"/>
      <c r="KS108" s="22"/>
      <c r="KT108" s="22"/>
      <c r="KU108" s="22"/>
      <c r="KV108" s="22"/>
      <c r="KW108" s="22"/>
      <c r="KX108" s="22"/>
      <c r="KY108" s="22"/>
      <c r="KZ108" s="22"/>
      <c r="LA108" s="22"/>
      <c r="LB108" s="22"/>
      <c r="LC108" s="22"/>
      <c r="LD108" s="22"/>
      <c r="LE108" s="22"/>
      <c r="LF108" s="22"/>
      <c r="LG108" s="22"/>
      <c r="LH108" s="22"/>
      <c r="LI108" s="22"/>
      <c r="LJ108" s="22"/>
      <c r="LK108" s="22"/>
      <c r="LL108" s="22"/>
      <c r="LM108" s="22"/>
      <c r="LN108" s="22"/>
      <c r="LO108" s="22"/>
      <c r="LP108" s="22"/>
      <c r="LQ108" s="22"/>
      <c r="LR108" s="22"/>
      <c r="LS108" s="22"/>
      <c r="LT108" s="22"/>
      <c r="LU108" s="22"/>
      <c r="LV108" s="22"/>
      <c r="LW108" s="22"/>
      <c r="LX108" s="22"/>
      <c r="LY108" s="22"/>
      <c r="LZ108" s="22"/>
      <c r="MA108" s="22"/>
      <c r="MB108" s="22"/>
      <c r="MC108" s="22"/>
      <c r="MD108" s="22"/>
      <c r="ME108" s="22"/>
      <c r="MF108" s="22"/>
      <c r="MG108" s="22"/>
      <c r="MH108" s="22"/>
      <c r="MI108" s="22"/>
      <c r="MJ108" s="22"/>
      <c r="MK108" s="22"/>
      <c r="ML108" s="22"/>
      <c r="MM108" s="22"/>
      <c r="MN108" s="22"/>
      <c r="MO108" s="22"/>
      <c r="MP108" s="22"/>
      <c r="MQ108" s="22"/>
      <c r="MR108" s="22"/>
      <c r="MS108" s="22"/>
      <c r="MT108" s="22"/>
      <c r="MU108" s="22"/>
      <c r="MV108" s="22"/>
      <c r="MW108" s="22"/>
      <c r="MX108" s="22"/>
      <c r="MY108" s="22"/>
      <c r="MZ108" s="22"/>
      <c r="NA108" s="22"/>
      <c r="NB108" s="22"/>
      <c r="NC108" s="22"/>
      <c r="ND108" s="22"/>
      <c r="NE108" s="22"/>
      <c r="NF108" s="22"/>
      <c r="NG108" s="22"/>
      <c r="NH108" s="22"/>
      <c r="NI108" s="22"/>
      <c r="NJ108" s="22"/>
      <c r="NK108" s="22"/>
      <c r="NL108" s="22"/>
      <c r="NM108" s="22"/>
      <c r="NN108" s="22"/>
      <c r="NO108" s="22"/>
      <c r="NP108" s="22"/>
      <c r="NQ108" s="22"/>
      <c r="NR108" s="22"/>
      <c r="NS108" s="22"/>
      <c r="NT108" s="22"/>
      <c r="NU108" s="22"/>
      <c r="NV108" s="22"/>
      <c r="NW108" s="22"/>
      <c r="NX108" s="22"/>
      <c r="NY108" s="22"/>
      <c r="NZ108" s="22"/>
      <c r="OA108" s="22"/>
      <c r="OB108" s="22"/>
      <c r="OC108" s="22"/>
      <c r="OD108" s="22"/>
      <c r="OE108" s="22"/>
      <c r="OF108" s="22"/>
      <c r="OG108" s="22"/>
      <c r="OH108" s="22"/>
      <c r="OI108" s="22"/>
      <c r="OJ108" s="22"/>
      <c r="OK108" s="22"/>
      <c r="OL108" s="22"/>
      <c r="OM108" s="22"/>
      <c r="ON108" s="22"/>
      <c r="OO108" s="22"/>
      <c r="OP108" s="22"/>
      <c r="OQ108" s="22"/>
      <c r="OR108" s="22"/>
      <c r="OS108" s="22"/>
      <c r="OT108" s="22"/>
      <c r="OU108" s="22"/>
      <c r="OV108" s="22"/>
      <c r="OW108" s="22"/>
      <c r="OX108" s="22"/>
      <c r="OY108" s="22"/>
      <c r="OZ108" s="22"/>
      <c r="PA108" s="22"/>
      <c r="PB108" s="22"/>
      <c r="PC108" s="22"/>
      <c r="PD108" s="22"/>
      <c r="PE108" s="22"/>
      <c r="PF108" s="22"/>
      <c r="PG108" s="22"/>
      <c r="PH108" s="22"/>
      <c r="PI108" s="22"/>
      <c r="PJ108" s="22"/>
      <c r="PK108" s="22"/>
      <c r="PL108" s="22"/>
      <c r="PM108" s="22"/>
      <c r="PN108" s="22"/>
      <c r="PO108" s="22"/>
      <c r="PP108" s="22"/>
      <c r="PQ108" s="22"/>
      <c r="PR108" s="22"/>
      <c r="PS108" s="22"/>
      <c r="PT108" s="22"/>
      <c r="PU108" s="22"/>
      <c r="PV108" s="22"/>
      <c r="PW108" s="22"/>
      <c r="PX108" s="22"/>
      <c r="PY108" s="22"/>
      <c r="PZ108" s="22"/>
      <c r="QA108" s="22"/>
      <c r="QB108" s="22"/>
      <c r="QC108" s="22"/>
      <c r="QD108" s="22"/>
      <c r="QE108" s="22"/>
      <c r="QF108" s="22"/>
      <c r="QG108" s="22"/>
      <c r="QH108" s="22"/>
      <c r="QI108" s="22"/>
      <c r="QJ108" s="22"/>
      <c r="QK108" s="22"/>
      <c r="QL108" s="22"/>
      <c r="QM108" s="22"/>
      <c r="QN108" s="22"/>
      <c r="QO108" s="22"/>
      <c r="QP108" s="22"/>
      <c r="QQ108" s="22"/>
      <c r="QR108" s="22"/>
      <c r="QS108" s="22"/>
      <c r="QT108" s="22"/>
      <c r="QU108" s="22"/>
      <c r="QV108" s="22"/>
      <c r="QW108" s="22"/>
      <c r="QX108" s="22"/>
      <c r="QY108" s="22"/>
      <c r="QZ108" s="22"/>
      <c r="RA108" s="22"/>
      <c r="RB108" s="22"/>
      <c r="RC108" s="22"/>
      <c r="RD108" s="22"/>
      <c r="RE108" s="22"/>
      <c r="RF108" s="22"/>
      <c r="RG108" s="22"/>
      <c r="RH108" s="22"/>
      <c r="RI108" s="22"/>
      <c r="RJ108" s="22"/>
      <c r="RK108" s="22"/>
      <c r="RL108" s="22"/>
      <c r="RM108" s="22"/>
      <c r="RN108" s="22"/>
      <c r="RO108" s="22"/>
      <c r="RP108" s="22"/>
      <c r="RQ108" s="22"/>
      <c r="RR108" s="22"/>
      <c r="RS108" s="22"/>
      <c r="RT108" s="22"/>
      <c r="RU108" s="22"/>
      <c r="RV108" s="22"/>
      <c r="RW108" s="22"/>
      <c r="RX108" s="22"/>
      <c r="RY108" s="22"/>
      <c r="RZ108" s="22"/>
      <c r="SA108" s="22"/>
      <c r="SB108" s="22"/>
      <c r="SC108" s="22"/>
      <c r="SD108" s="22"/>
      <c r="SE108" s="22"/>
      <c r="SF108" s="22"/>
      <c r="SG108" s="22"/>
      <c r="SH108" s="22"/>
      <c r="SI108" s="22"/>
      <c r="SJ108" s="22"/>
      <c r="SK108" s="22"/>
      <c r="SL108" s="22"/>
      <c r="SM108" s="22"/>
      <c r="SN108" s="22"/>
      <c r="SO108" s="22"/>
      <c r="SP108" s="22"/>
      <c r="SQ108" s="22"/>
      <c r="SR108" s="22"/>
      <c r="SS108" s="22"/>
      <c r="ST108" s="22"/>
      <c r="SU108" s="22"/>
      <c r="SV108" s="22"/>
      <c r="SW108" s="22"/>
      <c r="SX108" s="22"/>
      <c r="SY108" s="22"/>
      <c r="SZ108" s="22"/>
      <c r="TA108" s="22"/>
      <c r="TB108" s="22"/>
      <c r="TC108" s="22"/>
      <c r="TD108" s="22"/>
      <c r="TE108" s="22"/>
      <c r="TF108" s="22"/>
      <c r="TG108" s="22"/>
      <c r="TH108" s="22"/>
      <c r="TI108" s="22"/>
      <c r="TJ108" s="22"/>
      <c r="TK108" s="22"/>
      <c r="TL108" s="22"/>
      <c r="TM108" s="22"/>
      <c r="TN108" s="22"/>
      <c r="TO108" s="22"/>
      <c r="TP108" s="22"/>
      <c r="TQ108" s="22"/>
      <c r="TR108" s="22"/>
      <c r="TS108" s="22"/>
      <c r="TT108" s="22"/>
      <c r="TU108" s="22"/>
      <c r="TV108" s="22"/>
      <c r="TW108" s="22"/>
      <c r="TX108" s="22"/>
      <c r="TY108" s="22"/>
      <c r="TZ108" s="22"/>
      <c r="UA108" s="22"/>
      <c r="UB108" s="22"/>
      <c r="UC108" s="22"/>
      <c r="UD108" s="22"/>
      <c r="UE108" s="22"/>
      <c r="UF108" s="22"/>
      <c r="UG108" s="22"/>
      <c r="UH108" s="22"/>
      <c r="UI108" s="22"/>
      <c r="UJ108" s="22"/>
      <c r="UK108" s="22"/>
      <c r="UL108" s="22"/>
      <c r="UM108" s="22"/>
      <c r="UN108" s="22"/>
      <c r="UO108" s="22"/>
      <c r="UP108" s="22"/>
      <c r="UQ108" s="22"/>
      <c r="UR108" s="22"/>
      <c r="US108" s="22"/>
      <c r="UT108" s="22"/>
      <c r="UU108" s="22"/>
      <c r="UV108" s="22"/>
      <c r="UW108" s="22"/>
      <c r="UX108" s="22"/>
      <c r="UY108" s="22"/>
      <c r="UZ108" s="22"/>
      <c r="VA108" s="22"/>
      <c r="VB108" s="22"/>
      <c r="VC108" s="22"/>
      <c r="VD108" s="22"/>
      <c r="VE108" s="22"/>
      <c r="VF108" s="22"/>
      <c r="VG108" s="22"/>
      <c r="VH108" s="22"/>
      <c r="VI108" s="22"/>
      <c r="VJ108" s="22"/>
      <c r="VK108" s="22"/>
      <c r="VL108" s="22"/>
      <c r="VM108" s="22"/>
      <c r="VN108" s="22"/>
      <c r="VO108" s="22"/>
      <c r="VP108" s="22"/>
      <c r="VQ108" s="22"/>
      <c r="VR108" s="22"/>
      <c r="VS108" s="22"/>
      <c r="VT108" s="22"/>
      <c r="VU108" s="22"/>
      <c r="VV108" s="22"/>
      <c r="VW108" s="22"/>
      <c r="VX108" s="22"/>
      <c r="VY108" s="22"/>
      <c r="VZ108" s="22"/>
      <c r="WA108" s="22"/>
      <c r="WB108" s="22"/>
      <c r="WC108" s="22"/>
      <c r="WD108" s="22"/>
      <c r="WE108" s="22"/>
      <c r="WF108" s="22"/>
      <c r="WG108" s="22"/>
      <c r="WH108" s="22"/>
      <c r="WI108" s="22"/>
      <c r="WJ108" s="22"/>
      <c r="WK108" s="22"/>
      <c r="WL108" s="22"/>
      <c r="WM108" s="22"/>
      <c r="WN108" s="22"/>
      <c r="WO108" s="22"/>
      <c r="WP108" s="22"/>
      <c r="WQ108" s="22"/>
      <c r="WR108" s="22"/>
      <c r="WS108" s="22"/>
      <c r="WT108" s="22"/>
      <c r="WU108" s="22"/>
      <c r="WV108" s="22"/>
      <c r="WW108" s="22"/>
      <c r="WX108" s="22"/>
      <c r="WY108" s="22"/>
      <c r="WZ108" s="22"/>
      <c r="XA108" s="22"/>
      <c r="XB108" s="22"/>
      <c r="XC108" s="22"/>
      <c r="XD108" s="22"/>
      <c r="XE108" s="22"/>
      <c r="XF108" s="22"/>
      <c r="XG108" s="22"/>
      <c r="XH108" s="22"/>
      <c r="XI108" s="22"/>
      <c r="XJ108" s="22"/>
      <c r="XK108" s="22"/>
      <c r="XL108" s="22"/>
      <c r="XM108" s="22"/>
      <c r="XN108" s="22"/>
      <c r="XO108" s="22"/>
      <c r="XP108" s="22"/>
      <c r="XQ108" s="22"/>
      <c r="XR108" s="22"/>
      <c r="XS108" s="22"/>
      <c r="XT108" s="22"/>
      <c r="XU108" s="22"/>
      <c r="XV108" s="22"/>
      <c r="XW108" s="22"/>
      <c r="XX108" s="22"/>
      <c r="XY108" s="22"/>
      <c r="XZ108" s="22"/>
      <c r="YA108" s="22"/>
      <c r="YB108" s="22"/>
      <c r="YC108" s="22"/>
      <c r="YD108" s="22"/>
      <c r="YE108" s="22"/>
      <c r="YF108" s="22"/>
      <c r="YG108" s="22"/>
      <c r="YH108" s="22"/>
      <c r="YI108" s="22"/>
      <c r="YJ108" s="22"/>
      <c r="YK108" s="22"/>
      <c r="YL108" s="22"/>
      <c r="YM108" s="22"/>
      <c r="YN108" s="22"/>
      <c r="YO108" s="22"/>
      <c r="YP108" s="22"/>
      <c r="YQ108" s="22"/>
      <c r="YR108" s="22"/>
      <c r="YS108" s="22"/>
      <c r="YT108" s="22"/>
      <c r="YU108" s="22"/>
      <c r="YV108" s="22"/>
      <c r="YW108" s="22"/>
      <c r="YX108" s="22"/>
      <c r="YY108" s="22"/>
      <c r="YZ108" s="22"/>
      <c r="ZA108" s="22"/>
      <c r="ZB108" s="22"/>
      <c r="ZC108" s="22"/>
      <c r="ZD108" s="22"/>
      <c r="ZE108" s="22"/>
      <c r="ZF108" s="22"/>
      <c r="ZG108" s="22"/>
      <c r="ZH108" s="22"/>
      <c r="ZI108" s="22"/>
      <c r="ZJ108" s="22"/>
      <c r="ZK108" s="22"/>
      <c r="ZL108" s="22"/>
      <c r="ZM108" s="22"/>
      <c r="ZN108" s="22"/>
      <c r="ZO108" s="22"/>
      <c r="ZP108" s="22"/>
      <c r="ZQ108" s="22"/>
      <c r="ZR108" s="22"/>
      <c r="ZS108" s="22"/>
      <c r="ZT108" s="22"/>
      <c r="ZU108" s="22"/>
      <c r="ZV108" s="22"/>
      <c r="ZW108" s="22"/>
      <c r="ZX108" s="22"/>
      <c r="ZY108" s="22"/>
      <c r="ZZ108" s="22"/>
      <c r="AAA108" s="22"/>
      <c r="AAB108" s="22"/>
      <c r="AAC108" s="22"/>
      <c r="AAD108" s="22"/>
      <c r="AAE108" s="22"/>
      <c r="AAF108" s="22"/>
      <c r="AAG108" s="22"/>
      <c r="AAH108" s="22"/>
      <c r="AAI108" s="22"/>
      <c r="AAJ108" s="22"/>
      <c r="AAK108" s="22"/>
      <c r="AAL108" s="22"/>
      <c r="AAM108" s="22"/>
      <c r="AAN108" s="22"/>
      <c r="AAO108" s="22"/>
      <c r="AAP108" s="22"/>
      <c r="AAQ108" s="22"/>
      <c r="AAR108" s="22"/>
      <c r="AAS108" s="22"/>
      <c r="AAT108" s="22"/>
      <c r="AAU108" s="22"/>
      <c r="AAV108" s="22"/>
      <c r="AAW108" s="22"/>
      <c r="AAX108" s="22"/>
      <c r="AAY108" s="22"/>
      <c r="AAZ108" s="22"/>
      <c r="ABA108" s="22"/>
      <c r="ABB108" s="22"/>
      <c r="ABC108" s="22"/>
      <c r="ABD108" s="22"/>
      <c r="ABE108" s="22"/>
      <c r="ABF108" s="22"/>
      <c r="ABG108" s="22"/>
      <c r="ABH108" s="22"/>
      <c r="ABI108" s="22"/>
      <c r="ABJ108" s="22"/>
      <c r="ABK108" s="22"/>
      <c r="ABL108" s="22"/>
      <c r="ABM108" s="22"/>
      <c r="ABN108" s="22"/>
      <c r="ABO108" s="22"/>
      <c r="ABP108" s="22"/>
      <c r="ABQ108" s="22"/>
      <c r="ABR108" s="22"/>
      <c r="ABS108" s="22"/>
      <c r="ABT108" s="22"/>
      <c r="ABU108" s="22"/>
      <c r="ABV108" s="22"/>
      <c r="ABW108" s="22"/>
      <c r="ABX108" s="22"/>
      <c r="ABY108" s="22"/>
      <c r="ABZ108" s="22"/>
      <c r="ACA108" s="22"/>
      <c r="ACB108" s="22"/>
      <c r="ACC108" s="22"/>
      <c r="ACD108" s="22"/>
      <c r="ACE108" s="22"/>
      <c r="ACF108" s="22"/>
      <c r="ACG108" s="22"/>
      <c r="ACH108" s="22"/>
      <c r="ACI108" s="22"/>
      <c r="ACJ108" s="22"/>
      <c r="ACK108" s="22"/>
      <c r="ACL108" s="22"/>
      <c r="ACM108" s="22"/>
      <c r="ACN108" s="22"/>
      <c r="ACO108" s="22"/>
      <c r="ACP108" s="22"/>
      <c r="ACQ108" s="22"/>
      <c r="ACR108" s="22"/>
      <c r="ACS108" s="22"/>
      <c r="ACT108" s="22"/>
      <c r="ACU108" s="22"/>
      <c r="ACV108" s="22"/>
      <c r="ACW108" s="22"/>
      <c r="ACX108" s="22"/>
      <c r="ACY108" s="22"/>
      <c r="ACZ108" s="22"/>
      <c r="ADA108" s="22"/>
    </row>
    <row r="109" spans="1:781" s="22" customFormat="1" ht="36" x14ac:dyDescent="0.3">
      <c r="A109" s="83">
        <v>2</v>
      </c>
      <c r="B109" s="87" t="s">
        <v>392</v>
      </c>
      <c r="C109" s="64" t="s">
        <v>191</v>
      </c>
      <c r="D109" s="65"/>
      <c r="E109" s="65"/>
      <c r="F109" s="65"/>
      <c r="G109" s="122"/>
      <c r="H109" s="65">
        <v>3</v>
      </c>
      <c r="I109" s="65" t="s">
        <v>160</v>
      </c>
      <c r="J109" s="65" t="s">
        <v>67</v>
      </c>
      <c r="K109" s="67">
        <v>2004</v>
      </c>
      <c r="L109" s="68">
        <v>38235</v>
      </c>
      <c r="M109" s="69">
        <v>227000</v>
      </c>
      <c r="N109" s="70"/>
      <c r="O109" s="70"/>
      <c r="P109" s="71" t="s">
        <v>59</v>
      </c>
      <c r="Q109" s="72" t="s">
        <v>393</v>
      </c>
      <c r="R109" s="73" t="s">
        <v>347</v>
      </c>
      <c r="S109" s="74" t="str">
        <f t="shared" si="16"/>
        <v>P</v>
      </c>
      <c r="T109" s="75"/>
      <c r="U109" s="75"/>
      <c r="V109" s="75"/>
      <c r="W109" s="75"/>
      <c r="X109" s="75"/>
      <c r="Y109" s="75"/>
      <c r="Z109" s="75"/>
      <c r="AB109" s="76">
        <f t="shared" si="29"/>
        <v>0.11968451793765122</v>
      </c>
      <c r="AC109" s="76">
        <f t="shared" si="20"/>
        <v>0</v>
      </c>
      <c r="AD109" s="76">
        <f t="shared" si="21"/>
        <v>0</v>
      </c>
      <c r="AE109" s="76">
        <f t="shared" si="22"/>
        <v>0.11968451793765122</v>
      </c>
      <c r="AF109" s="77"/>
      <c r="AG109" s="77">
        <f t="shared" si="30"/>
        <v>0</v>
      </c>
      <c r="AH109" s="77">
        <f t="shared" si="31"/>
        <v>0.11968451793765122</v>
      </c>
      <c r="AI109" s="77">
        <f t="shared" si="32"/>
        <v>0</v>
      </c>
    </row>
    <row r="110" spans="1:781" s="22" customFormat="1" ht="48" x14ac:dyDescent="0.3">
      <c r="A110" s="83">
        <v>2</v>
      </c>
      <c r="B110" s="87" t="s">
        <v>394</v>
      </c>
      <c r="C110" s="64" t="s">
        <v>82</v>
      </c>
      <c r="D110" s="65" t="s">
        <v>395</v>
      </c>
      <c r="E110" s="65"/>
      <c r="F110" s="65"/>
      <c r="G110" s="122">
        <v>20000000</v>
      </c>
      <c r="H110" s="65">
        <v>1</v>
      </c>
      <c r="I110" s="65" t="s">
        <v>49</v>
      </c>
      <c r="J110" s="65" t="s">
        <v>160</v>
      </c>
      <c r="K110" s="67">
        <v>2004</v>
      </c>
      <c r="L110" s="68">
        <v>38129</v>
      </c>
      <c r="M110" s="69">
        <v>160000</v>
      </c>
      <c r="N110" s="70"/>
      <c r="O110" s="70"/>
      <c r="P110" s="71" t="s">
        <v>59</v>
      </c>
      <c r="Q110" s="72" t="s">
        <v>396</v>
      </c>
      <c r="R110" s="73" t="s">
        <v>347</v>
      </c>
      <c r="S110" s="74" t="str">
        <f t="shared" si="16"/>
        <v>Coal</v>
      </c>
      <c r="T110" s="75"/>
      <c r="U110" s="75"/>
      <c r="V110" s="75"/>
      <c r="W110" s="75"/>
      <c r="X110" s="75"/>
      <c r="Y110" s="75"/>
      <c r="Z110" s="75"/>
      <c r="AB110" s="76">
        <f t="shared" si="29"/>
        <v>8.4359131586009675E-2</v>
      </c>
      <c r="AC110" s="76">
        <f t="shared" si="20"/>
        <v>0</v>
      </c>
      <c r="AD110" s="76">
        <f t="shared" si="21"/>
        <v>0</v>
      </c>
      <c r="AE110" s="76">
        <f t="shared" si="22"/>
        <v>8.4359131586009675E-2</v>
      </c>
      <c r="AF110" s="77"/>
      <c r="AG110" s="77">
        <f t="shared" si="30"/>
        <v>0</v>
      </c>
      <c r="AH110" s="77">
        <f t="shared" si="31"/>
        <v>8.4359131586009675E-2</v>
      </c>
      <c r="AI110" s="77">
        <f t="shared" si="32"/>
        <v>0</v>
      </c>
    </row>
    <row r="111" spans="1:781" s="124" customFormat="1" ht="36" x14ac:dyDescent="0.3">
      <c r="A111" s="81">
        <v>3</v>
      </c>
      <c r="B111" s="87" t="s">
        <v>397</v>
      </c>
      <c r="C111" s="64" t="s">
        <v>160</v>
      </c>
      <c r="D111" s="65"/>
      <c r="E111" s="65"/>
      <c r="F111" s="65"/>
      <c r="G111" s="122"/>
      <c r="H111" s="65">
        <v>1</v>
      </c>
      <c r="I111" s="65" t="s">
        <v>49</v>
      </c>
      <c r="J111" s="65" t="s">
        <v>160</v>
      </c>
      <c r="K111" s="67">
        <v>2004</v>
      </c>
      <c r="L111" s="68">
        <v>38066</v>
      </c>
      <c r="M111" s="69">
        <v>30000</v>
      </c>
      <c r="N111" s="70">
        <v>0.7</v>
      </c>
      <c r="O111" s="70"/>
      <c r="P111" s="71" t="s">
        <v>345</v>
      </c>
      <c r="Q111" s="72" t="s">
        <v>398</v>
      </c>
      <c r="R111" s="73"/>
      <c r="S111" s="74" t="str">
        <f t="shared" si="16"/>
        <v>U</v>
      </c>
      <c r="T111" s="75"/>
      <c r="U111" s="75"/>
      <c r="V111" s="75"/>
      <c r="W111" s="75"/>
      <c r="X111" s="75"/>
      <c r="Y111" s="75"/>
      <c r="Z111" s="75"/>
      <c r="AA111" s="22"/>
      <c r="AB111" s="76">
        <f t="shared" si="29"/>
        <v>1.5817337172376815E-2</v>
      </c>
      <c r="AC111" s="76">
        <f t="shared" si="20"/>
        <v>1.7948717948717947E-2</v>
      </c>
      <c r="AD111" s="76">
        <f t="shared" si="21"/>
        <v>0</v>
      </c>
      <c r="AE111" s="76">
        <f t="shared" si="22"/>
        <v>3.3766055121094762E-2</v>
      </c>
      <c r="AF111" s="77"/>
      <c r="AG111" s="77">
        <f t="shared" si="30"/>
        <v>0</v>
      </c>
      <c r="AH111" s="77">
        <f t="shared" si="31"/>
        <v>0</v>
      </c>
      <c r="AI111" s="77">
        <f t="shared" si="32"/>
        <v>3.3766055121094762E-2</v>
      </c>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2"/>
      <c r="GR111" s="22"/>
      <c r="GS111" s="22"/>
      <c r="GT111" s="22"/>
      <c r="GU111" s="22"/>
      <c r="GV111" s="22"/>
      <c r="GW111" s="22"/>
      <c r="GX111" s="22"/>
      <c r="GY111" s="22"/>
      <c r="GZ111" s="22"/>
      <c r="HA111" s="22"/>
      <c r="HB111" s="22"/>
      <c r="HC111" s="22"/>
      <c r="HD111" s="22"/>
      <c r="HE111" s="22"/>
      <c r="HF111" s="22"/>
      <c r="HG111" s="22"/>
      <c r="HH111" s="22"/>
      <c r="HI111" s="22"/>
      <c r="HJ111" s="22"/>
      <c r="HK111" s="22"/>
      <c r="HL111" s="22"/>
      <c r="HM111" s="22"/>
      <c r="HN111" s="22"/>
      <c r="HO111" s="22"/>
      <c r="HP111" s="22"/>
      <c r="HQ111" s="22"/>
      <c r="HR111" s="22"/>
      <c r="HS111" s="22"/>
      <c r="HT111" s="22"/>
      <c r="HU111" s="22"/>
      <c r="HV111" s="22"/>
      <c r="HW111" s="22"/>
      <c r="HX111" s="22"/>
      <c r="HY111" s="22"/>
      <c r="HZ111" s="22"/>
      <c r="IA111" s="22"/>
      <c r="IB111" s="22"/>
      <c r="IC111" s="22"/>
      <c r="ID111" s="22"/>
      <c r="IE111" s="22"/>
      <c r="IF111" s="22"/>
      <c r="IG111" s="22"/>
      <c r="IH111" s="22"/>
      <c r="II111" s="22"/>
      <c r="IJ111" s="22"/>
      <c r="IK111" s="22"/>
      <c r="IL111" s="22"/>
      <c r="IM111" s="22"/>
      <c r="IN111" s="22"/>
      <c r="IO111" s="22"/>
      <c r="IP111" s="22"/>
      <c r="IQ111" s="22"/>
      <c r="IR111" s="22"/>
      <c r="IS111" s="22"/>
      <c r="IT111" s="22"/>
      <c r="IU111" s="22"/>
      <c r="IV111" s="22"/>
      <c r="IW111" s="22"/>
      <c r="IX111" s="22"/>
      <c r="IY111" s="22"/>
      <c r="IZ111" s="22"/>
      <c r="JA111" s="22"/>
      <c r="JB111" s="22"/>
      <c r="JC111" s="22"/>
      <c r="JD111" s="22"/>
      <c r="JE111" s="22"/>
      <c r="JF111" s="22"/>
      <c r="JG111" s="22"/>
      <c r="JH111" s="22"/>
      <c r="JI111" s="22"/>
      <c r="JJ111" s="22"/>
      <c r="JK111" s="22"/>
      <c r="JL111" s="22"/>
      <c r="JM111" s="22"/>
      <c r="JN111" s="22"/>
      <c r="JO111" s="22"/>
      <c r="JP111" s="22"/>
      <c r="JQ111" s="22"/>
      <c r="JR111" s="22"/>
      <c r="JS111" s="22"/>
      <c r="JT111" s="22"/>
      <c r="JU111" s="22"/>
      <c r="JV111" s="22"/>
      <c r="JW111" s="22"/>
      <c r="JX111" s="22"/>
      <c r="JY111" s="22"/>
      <c r="JZ111" s="22"/>
      <c r="KA111" s="22"/>
      <c r="KB111" s="22"/>
      <c r="KC111" s="22"/>
      <c r="KD111" s="22"/>
      <c r="KE111" s="22"/>
      <c r="KF111" s="22"/>
      <c r="KG111" s="22"/>
      <c r="KH111" s="22"/>
      <c r="KI111" s="22"/>
      <c r="KJ111" s="22"/>
      <c r="KK111" s="22"/>
      <c r="KL111" s="22"/>
      <c r="KM111" s="22"/>
      <c r="KN111" s="22"/>
      <c r="KO111" s="22"/>
      <c r="KP111" s="22"/>
      <c r="KQ111" s="22"/>
      <c r="KR111" s="22"/>
      <c r="KS111" s="22"/>
      <c r="KT111" s="22"/>
      <c r="KU111" s="22"/>
      <c r="KV111" s="22"/>
      <c r="KW111" s="22"/>
      <c r="KX111" s="22"/>
      <c r="KY111" s="22"/>
      <c r="KZ111" s="22"/>
      <c r="LA111" s="22"/>
      <c r="LB111" s="22"/>
      <c r="LC111" s="22"/>
      <c r="LD111" s="22"/>
      <c r="LE111" s="22"/>
      <c r="LF111" s="22"/>
      <c r="LG111" s="22"/>
      <c r="LH111" s="22"/>
      <c r="LI111" s="22"/>
      <c r="LJ111" s="22"/>
      <c r="LK111" s="22"/>
      <c r="LL111" s="22"/>
      <c r="LM111" s="22"/>
      <c r="LN111" s="22"/>
      <c r="LO111" s="22"/>
      <c r="LP111" s="22"/>
      <c r="LQ111" s="22"/>
      <c r="LR111" s="22"/>
      <c r="LS111" s="22"/>
      <c r="LT111" s="22"/>
      <c r="LU111" s="22"/>
      <c r="LV111" s="22"/>
      <c r="LW111" s="22"/>
      <c r="LX111" s="22"/>
      <c r="LY111" s="22"/>
      <c r="LZ111" s="22"/>
      <c r="MA111" s="22"/>
      <c r="MB111" s="22"/>
      <c r="MC111" s="22"/>
      <c r="MD111" s="22"/>
      <c r="ME111" s="22"/>
      <c r="MF111" s="22"/>
      <c r="MG111" s="22"/>
      <c r="MH111" s="22"/>
      <c r="MI111" s="22"/>
      <c r="MJ111" s="22"/>
      <c r="MK111" s="22"/>
      <c r="ML111" s="22"/>
      <c r="MM111" s="22"/>
      <c r="MN111" s="22"/>
      <c r="MO111" s="22"/>
      <c r="MP111" s="22"/>
      <c r="MQ111" s="22"/>
      <c r="MR111" s="22"/>
      <c r="MS111" s="22"/>
      <c r="MT111" s="22"/>
      <c r="MU111" s="22"/>
      <c r="MV111" s="22"/>
      <c r="MW111" s="22"/>
      <c r="MX111" s="22"/>
      <c r="MY111" s="22"/>
      <c r="MZ111" s="22"/>
      <c r="NA111" s="22"/>
      <c r="NB111" s="22"/>
      <c r="NC111" s="22"/>
      <c r="ND111" s="22"/>
      <c r="NE111" s="22"/>
      <c r="NF111" s="22"/>
      <c r="NG111" s="22"/>
      <c r="NH111" s="22"/>
      <c r="NI111" s="22"/>
      <c r="NJ111" s="22"/>
      <c r="NK111" s="22"/>
      <c r="NL111" s="22"/>
      <c r="NM111" s="22"/>
      <c r="NN111" s="22"/>
      <c r="NO111" s="22"/>
      <c r="NP111" s="22"/>
      <c r="NQ111" s="22"/>
      <c r="NR111" s="22"/>
      <c r="NS111" s="22"/>
      <c r="NT111" s="22"/>
      <c r="NU111" s="22"/>
      <c r="NV111" s="22"/>
      <c r="NW111" s="22"/>
      <c r="NX111" s="22"/>
      <c r="NY111" s="22"/>
      <c r="NZ111" s="22"/>
      <c r="OA111" s="22"/>
      <c r="OB111" s="22"/>
      <c r="OC111" s="22"/>
      <c r="OD111" s="22"/>
      <c r="OE111" s="22"/>
      <c r="OF111" s="22"/>
      <c r="OG111" s="22"/>
      <c r="OH111" s="22"/>
      <c r="OI111" s="22"/>
      <c r="OJ111" s="22"/>
      <c r="OK111" s="22"/>
      <c r="OL111" s="22"/>
      <c r="OM111" s="22"/>
      <c r="ON111" s="22"/>
      <c r="OO111" s="22"/>
      <c r="OP111" s="22"/>
      <c r="OQ111" s="22"/>
      <c r="OR111" s="22"/>
      <c r="OS111" s="22"/>
      <c r="OT111" s="22"/>
      <c r="OU111" s="22"/>
      <c r="OV111" s="22"/>
      <c r="OW111" s="22"/>
      <c r="OX111" s="22"/>
      <c r="OY111" s="22"/>
      <c r="OZ111" s="22"/>
      <c r="PA111" s="22"/>
      <c r="PB111" s="22"/>
      <c r="PC111" s="22"/>
      <c r="PD111" s="22"/>
      <c r="PE111" s="22"/>
      <c r="PF111" s="22"/>
      <c r="PG111" s="22"/>
      <c r="PH111" s="22"/>
      <c r="PI111" s="22"/>
      <c r="PJ111" s="22"/>
      <c r="PK111" s="22"/>
      <c r="PL111" s="22"/>
      <c r="PM111" s="22"/>
      <c r="PN111" s="22"/>
      <c r="PO111" s="22"/>
      <c r="PP111" s="22"/>
      <c r="PQ111" s="22"/>
      <c r="PR111" s="22"/>
      <c r="PS111" s="22"/>
      <c r="PT111" s="22"/>
      <c r="PU111" s="22"/>
      <c r="PV111" s="22"/>
      <c r="PW111" s="22"/>
      <c r="PX111" s="22"/>
      <c r="PY111" s="22"/>
      <c r="PZ111" s="22"/>
      <c r="QA111" s="22"/>
      <c r="QB111" s="22"/>
      <c r="QC111" s="22"/>
      <c r="QD111" s="22"/>
      <c r="QE111" s="22"/>
      <c r="QF111" s="22"/>
      <c r="QG111" s="22"/>
      <c r="QH111" s="22"/>
      <c r="QI111" s="22"/>
      <c r="QJ111" s="22"/>
      <c r="QK111" s="22"/>
      <c r="QL111" s="22"/>
      <c r="QM111" s="22"/>
      <c r="QN111" s="22"/>
      <c r="QO111" s="22"/>
      <c r="QP111" s="22"/>
      <c r="QQ111" s="22"/>
      <c r="QR111" s="22"/>
      <c r="QS111" s="22"/>
      <c r="QT111" s="22"/>
      <c r="QU111" s="22"/>
      <c r="QV111" s="22"/>
      <c r="QW111" s="22"/>
      <c r="QX111" s="22"/>
      <c r="QY111" s="22"/>
      <c r="QZ111" s="22"/>
      <c r="RA111" s="22"/>
      <c r="RB111" s="22"/>
      <c r="RC111" s="22"/>
      <c r="RD111" s="22"/>
      <c r="RE111" s="22"/>
      <c r="RF111" s="22"/>
      <c r="RG111" s="22"/>
      <c r="RH111" s="22"/>
      <c r="RI111" s="22"/>
      <c r="RJ111" s="22"/>
      <c r="RK111" s="22"/>
      <c r="RL111" s="22"/>
      <c r="RM111" s="22"/>
      <c r="RN111" s="22"/>
      <c r="RO111" s="22"/>
      <c r="RP111" s="22"/>
      <c r="RQ111" s="22"/>
      <c r="RR111" s="22"/>
      <c r="RS111" s="22"/>
      <c r="RT111" s="22"/>
      <c r="RU111" s="22"/>
      <c r="RV111" s="22"/>
      <c r="RW111" s="22"/>
      <c r="RX111" s="22"/>
      <c r="RY111" s="22"/>
      <c r="RZ111" s="22"/>
      <c r="SA111" s="22"/>
      <c r="SB111" s="22"/>
      <c r="SC111" s="22"/>
      <c r="SD111" s="22"/>
      <c r="SE111" s="22"/>
      <c r="SF111" s="22"/>
      <c r="SG111" s="22"/>
      <c r="SH111" s="22"/>
      <c r="SI111" s="22"/>
      <c r="SJ111" s="22"/>
      <c r="SK111" s="22"/>
      <c r="SL111" s="22"/>
      <c r="SM111" s="22"/>
      <c r="SN111" s="22"/>
      <c r="SO111" s="22"/>
      <c r="SP111" s="22"/>
      <c r="SQ111" s="22"/>
      <c r="SR111" s="22"/>
      <c r="SS111" s="22"/>
      <c r="ST111" s="22"/>
      <c r="SU111" s="22"/>
      <c r="SV111" s="22"/>
      <c r="SW111" s="22"/>
      <c r="SX111" s="22"/>
      <c r="SY111" s="22"/>
      <c r="SZ111" s="22"/>
      <c r="TA111" s="22"/>
      <c r="TB111" s="22"/>
      <c r="TC111" s="22"/>
      <c r="TD111" s="22"/>
      <c r="TE111" s="22"/>
      <c r="TF111" s="22"/>
      <c r="TG111" s="22"/>
      <c r="TH111" s="22"/>
      <c r="TI111" s="22"/>
      <c r="TJ111" s="22"/>
      <c r="TK111" s="22"/>
      <c r="TL111" s="22"/>
      <c r="TM111" s="22"/>
      <c r="TN111" s="22"/>
      <c r="TO111" s="22"/>
      <c r="TP111" s="22"/>
      <c r="TQ111" s="22"/>
      <c r="TR111" s="22"/>
      <c r="TS111" s="22"/>
      <c r="TT111" s="22"/>
      <c r="TU111" s="22"/>
      <c r="TV111" s="22"/>
      <c r="TW111" s="22"/>
      <c r="TX111" s="22"/>
      <c r="TY111" s="22"/>
      <c r="TZ111" s="22"/>
      <c r="UA111" s="22"/>
      <c r="UB111" s="22"/>
      <c r="UC111" s="22"/>
      <c r="UD111" s="22"/>
      <c r="UE111" s="22"/>
      <c r="UF111" s="22"/>
      <c r="UG111" s="22"/>
      <c r="UH111" s="22"/>
      <c r="UI111" s="22"/>
      <c r="UJ111" s="22"/>
      <c r="UK111" s="22"/>
      <c r="UL111" s="22"/>
      <c r="UM111" s="22"/>
      <c r="UN111" s="22"/>
      <c r="UO111" s="22"/>
      <c r="UP111" s="22"/>
      <c r="UQ111" s="22"/>
      <c r="UR111" s="22"/>
      <c r="US111" s="22"/>
      <c r="UT111" s="22"/>
      <c r="UU111" s="22"/>
      <c r="UV111" s="22"/>
      <c r="UW111" s="22"/>
      <c r="UX111" s="22"/>
      <c r="UY111" s="22"/>
      <c r="UZ111" s="22"/>
      <c r="VA111" s="22"/>
      <c r="VB111" s="22"/>
      <c r="VC111" s="22"/>
      <c r="VD111" s="22"/>
      <c r="VE111" s="22"/>
      <c r="VF111" s="22"/>
      <c r="VG111" s="22"/>
      <c r="VH111" s="22"/>
      <c r="VI111" s="22"/>
      <c r="VJ111" s="22"/>
      <c r="VK111" s="22"/>
      <c r="VL111" s="22"/>
      <c r="VM111" s="22"/>
      <c r="VN111" s="22"/>
      <c r="VO111" s="22"/>
      <c r="VP111" s="22"/>
      <c r="VQ111" s="22"/>
      <c r="VR111" s="22"/>
      <c r="VS111" s="22"/>
      <c r="VT111" s="22"/>
      <c r="VU111" s="22"/>
      <c r="VV111" s="22"/>
      <c r="VW111" s="22"/>
      <c r="VX111" s="22"/>
      <c r="VY111" s="22"/>
      <c r="VZ111" s="22"/>
      <c r="WA111" s="22"/>
      <c r="WB111" s="22"/>
      <c r="WC111" s="22"/>
      <c r="WD111" s="22"/>
      <c r="WE111" s="22"/>
      <c r="WF111" s="22"/>
      <c r="WG111" s="22"/>
      <c r="WH111" s="22"/>
      <c r="WI111" s="22"/>
      <c r="WJ111" s="22"/>
      <c r="WK111" s="22"/>
      <c r="WL111" s="22"/>
      <c r="WM111" s="22"/>
      <c r="WN111" s="22"/>
      <c r="WO111" s="22"/>
      <c r="WP111" s="22"/>
      <c r="WQ111" s="22"/>
      <c r="WR111" s="22"/>
      <c r="WS111" s="22"/>
      <c r="WT111" s="22"/>
      <c r="WU111" s="22"/>
      <c r="WV111" s="22"/>
      <c r="WW111" s="22"/>
      <c r="WX111" s="22"/>
      <c r="WY111" s="22"/>
      <c r="WZ111" s="22"/>
      <c r="XA111" s="22"/>
      <c r="XB111" s="22"/>
      <c r="XC111" s="22"/>
      <c r="XD111" s="22"/>
      <c r="XE111" s="22"/>
      <c r="XF111" s="22"/>
      <c r="XG111" s="22"/>
      <c r="XH111" s="22"/>
      <c r="XI111" s="22"/>
      <c r="XJ111" s="22"/>
      <c r="XK111" s="22"/>
      <c r="XL111" s="22"/>
      <c r="XM111" s="22"/>
      <c r="XN111" s="22"/>
      <c r="XO111" s="22"/>
      <c r="XP111" s="22"/>
      <c r="XQ111" s="22"/>
      <c r="XR111" s="22"/>
      <c r="XS111" s="22"/>
      <c r="XT111" s="22"/>
      <c r="XU111" s="22"/>
      <c r="XV111" s="22"/>
      <c r="XW111" s="22"/>
      <c r="XX111" s="22"/>
      <c r="XY111" s="22"/>
      <c r="XZ111" s="22"/>
      <c r="YA111" s="22"/>
      <c r="YB111" s="22"/>
      <c r="YC111" s="22"/>
      <c r="YD111" s="22"/>
      <c r="YE111" s="22"/>
      <c r="YF111" s="22"/>
      <c r="YG111" s="22"/>
      <c r="YH111" s="22"/>
      <c r="YI111" s="22"/>
      <c r="YJ111" s="22"/>
      <c r="YK111" s="22"/>
      <c r="YL111" s="22"/>
      <c r="YM111" s="22"/>
      <c r="YN111" s="22"/>
      <c r="YO111" s="22"/>
      <c r="YP111" s="22"/>
      <c r="YQ111" s="22"/>
      <c r="YR111" s="22"/>
      <c r="YS111" s="22"/>
      <c r="YT111" s="22"/>
      <c r="YU111" s="22"/>
      <c r="YV111" s="22"/>
      <c r="YW111" s="22"/>
      <c r="YX111" s="22"/>
      <c r="YY111" s="22"/>
      <c r="YZ111" s="22"/>
      <c r="ZA111" s="22"/>
      <c r="ZB111" s="22"/>
      <c r="ZC111" s="22"/>
      <c r="ZD111" s="22"/>
      <c r="ZE111" s="22"/>
      <c r="ZF111" s="22"/>
      <c r="ZG111" s="22"/>
      <c r="ZH111" s="22"/>
      <c r="ZI111" s="22"/>
      <c r="ZJ111" s="22"/>
      <c r="ZK111" s="22"/>
      <c r="ZL111" s="22"/>
      <c r="ZM111" s="22"/>
      <c r="ZN111" s="22"/>
      <c r="ZO111" s="22"/>
      <c r="ZP111" s="22"/>
      <c r="ZQ111" s="22"/>
      <c r="ZR111" s="22"/>
      <c r="ZS111" s="22"/>
      <c r="ZT111" s="22"/>
      <c r="ZU111" s="22"/>
      <c r="ZV111" s="22"/>
      <c r="ZW111" s="22"/>
      <c r="ZX111" s="22"/>
      <c r="ZY111" s="22"/>
      <c r="ZZ111" s="22"/>
      <c r="AAA111" s="22"/>
      <c r="AAB111" s="22"/>
      <c r="AAC111" s="22"/>
      <c r="AAD111" s="22"/>
      <c r="AAE111" s="22"/>
      <c r="AAF111" s="22"/>
      <c r="AAG111" s="22"/>
      <c r="AAH111" s="22"/>
      <c r="AAI111" s="22"/>
      <c r="AAJ111" s="22"/>
      <c r="AAK111" s="22"/>
      <c r="AAL111" s="22"/>
      <c r="AAM111" s="22"/>
      <c r="AAN111" s="22"/>
      <c r="AAO111" s="22"/>
      <c r="AAP111" s="22"/>
      <c r="AAQ111" s="22"/>
      <c r="AAR111" s="22"/>
      <c r="AAS111" s="22"/>
      <c r="AAT111" s="22"/>
      <c r="AAU111" s="22"/>
      <c r="AAV111" s="22"/>
      <c r="AAW111" s="22"/>
      <c r="AAX111" s="22"/>
      <c r="AAY111" s="22"/>
      <c r="AAZ111" s="22"/>
      <c r="ABA111" s="22"/>
      <c r="ABB111" s="22"/>
      <c r="ABC111" s="22"/>
      <c r="ABD111" s="22"/>
      <c r="ABE111" s="22"/>
      <c r="ABF111" s="22"/>
      <c r="ABG111" s="22"/>
      <c r="ABH111" s="22"/>
      <c r="ABI111" s="22"/>
      <c r="ABJ111" s="22"/>
      <c r="ABK111" s="22"/>
      <c r="ABL111" s="22"/>
      <c r="ABM111" s="22"/>
      <c r="ABN111" s="22"/>
      <c r="ABO111" s="22"/>
      <c r="ABP111" s="22"/>
      <c r="ABQ111" s="22"/>
      <c r="ABR111" s="22"/>
      <c r="ABS111" s="22"/>
      <c r="ABT111" s="22"/>
      <c r="ABU111" s="22"/>
      <c r="ABV111" s="22"/>
      <c r="ABW111" s="22"/>
      <c r="ABX111" s="22"/>
      <c r="ABY111" s="22"/>
      <c r="ABZ111" s="22"/>
      <c r="ACA111" s="22"/>
      <c r="ACB111" s="22"/>
      <c r="ACC111" s="22"/>
      <c r="ACD111" s="22"/>
      <c r="ACE111" s="22"/>
      <c r="ACF111" s="22"/>
      <c r="ACG111" s="22"/>
      <c r="ACH111" s="22"/>
      <c r="ACI111" s="22"/>
      <c r="ACJ111" s="22"/>
      <c r="ACK111" s="22"/>
      <c r="ACL111" s="22"/>
      <c r="ACM111" s="22"/>
      <c r="ACN111" s="22"/>
      <c r="ACO111" s="22"/>
      <c r="ACP111" s="22"/>
      <c r="ACQ111" s="22"/>
      <c r="ACR111" s="22"/>
      <c r="ACS111" s="22"/>
      <c r="ACT111" s="22"/>
      <c r="ACU111" s="22"/>
      <c r="ACV111" s="22"/>
      <c r="ACW111" s="22"/>
      <c r="ACX111" s="22"/>
      <c r="ACY111" s="22"/>
      <c r="ACZ111" s="22"/>
      <c r="ADA111" s="22"/>
    </row>
    <row r="112" spans="1:781" s="124" customFormat="1" ht="28.8" x14ac:dyDescent="0.3">
      <c r="A112" s="83">
        <v>2</v>
      </c>
      <c r="B112" s="87" t="s">
        <v>399</v>
      </c>
      <c r="C112" s="64" t="s">
        <v>111</v>
      </c>
      <c r="D112" s="65" t="s">
        <v>129</v>
      </c>
      <c r="E112" s="65" t="s">
        <v>146</v>
      </c>
      <c r="F112" s="65"/>
      <c r="G112" s="122"/>
      <c r="H112" s="65">
        <v>1</v>
      </c>
      <c r="I112" s="65" t="s">
        <v>49</v>
      </c>
      <c r="J112" s="65" t="s">
        <v>309</v>
      </c>
      <c r="K112" s="67">
        <v>2003</v>
      </c>
      <c r="L112" s="68">
        <v>37897</v>
      </c>
      <c r="M112" s="69">
        <v>80000</v>
      </c>
      <c r="N112" s="70">
        <v>20</v>
      </c>
      <c r="O112" s="70"/>
      <c r="P112" s="71" t="s">
        <v>400</v>
      </c>
      <c r="Q112" s="72" t="s">
        <v>401</v>
      </c>
      <c r="R112" s="73"/>
      <c r="S112" s="74" t="str">
        <f t="shared" si="16"/>
        <v>Cu</v>
      </c>
      <c r="T112" s="75"/>
      <c r="U112" s="75"/>
      <c r="V112" s="75"/>
      <c r="W112" s="75"/>
      <c r="X112" s="75"/>
      <c r="Y112" s="75"/>
      <c r="Z112" s="75"/>
      <c r="AA112" s="22"/>
      <c r="AB112" s="76">
        <f t="shared" si="29"/>
        <v>4.2179565793004838E-2</v>
      </c>
      <c r="AC112" s="76">
        <f t="shared" si="20"/>
        <v>0.51282051282051277</v>
      </c>
      <c r="AD112" s="76">
        <f t="shared" si="21"/>
        <v>0</v>
      </c>
      <c r="AE112" s="76">
        <f t="shared" si="22"/>
        <v>0.55500007861351763</v>
      </c>
      <c r="AF112" s="77"/>
      <c r="AG112" s="77">
        <f t="shared" si="30"/>
        <v>0</v>
      </c>
      <c r="AH112" s="77">
        <f t="shared" si="31"/>
        <v>0.55500007861351763</v>
      </c>
      <c r="AI112" s="77">
        <f t="shared" si="32"/>
        <v>0</v>
      </c>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2"/>
      <c r="GR112" s="22"/>
      <c r="GS112" s="22"/>
      <c r="GT112" s="22"/>
      <c r="GU112" s="22"/>
      <c r="GV112" s="22"/>
      <c r="GW112" s="22"/>
      <c r="GX112" s="22"/>
      <c r="GY112" s="22"/>
      <c r="GZ112" s="22"/>
      <c r="HA112" s="22"/>
      <c r="HB112" s="22"/>
      <c r="HC112" s="22"/>
      <c r="HD112" s="22"/>
      <c r="HE112" s="22"/>
      <c r="HF112" s="22"/>
      <c r="HG112" s="22"/>
      <c r="HH112" s="22"/>
      <c r="HI112" s="22"/>
      <c r="HJ112" s="22"/>
      <c r="HK112" s="22"/>
      <c r="HL112" s="22"/>
      <c r="HM112" s="22"/>
      <c r="HN112" s="22"/>
      <c r="HO112" s="22"/>
      <c r="HP112" s="22"/>
      <c r="HQ112" s="22"/>
      <c r="HR112" s="22"/>
      <c r="HS112" s="22"/>
      <c r="HT112" s="22"/>
      <c r="HU112" s="22"/>
      <c r="HV112" s="22"/>
      <c r="HW112" s="22"/>
      <c r="HX112" s="22"/>
      <c r="HY112" s="22"/>
      <c r="HZ112" s="22"/>
      <c r="IA112" s="22"/>
      <c r="IB112" s="22"/>
      <c r="IC112" s="22"/>
      <c r="ID112" s="22"/>
      <c r="IE112" s="22"/>
      <c r="IF112" s="22"/>
      <c r="IG112" s="22"/>
      <c r="IH112" s="22"/>
      <c r="II112" s="22"/>
      <c r="IJ112" s="22"/>
      <c r="IK112" s="22"/>
      <c r="IL112" s="22"/>
      <c r="IM112" s="22"/>
      <c r="IN112" s="22"/>
      <c r="IO112" s="22"/>
      <c r="IP112" s="22"/>
      <c r="IQ112" s="22"/>
      <c r="IR112" s="22"/>
      <c r="IS112" s="22"/>
      <c r="IT112" s="22"/>
      <c r="IU112" s="22"/>
      <c r="IV112" s="22"/>
      <c r="IW112" s="22"/>
      <c r="IX112" s="22"/>
      <c r="IY112" s="22"/>
      <c r="IZ112" s="22"/>
      <c r="JA112" s="22"/>
      <c r="JB112" s="22"/>
      <c r="JC112" s="22"/>
      <c r="JD112" s="22"/>
      <c r="JE112" s="22"/>
      <c r="JF112" s="22"/>
      <c r="JG112" s="22"/>
      <c r="JH112" s="22"/>
      <c r="JI112" s="22"/>
      <c r="JJ112" s="22"/>
      <c r="JK112" s="22"/>
      <c r="JL112" s="22"/>
      <c r="JM112" s="22"/>
      <c r="JN112" s="22"/>
      <c r="JO112" s="22"/>
      <c r="JP112" s="22"/>
      <c r="JQ112" s="22"/>
      <c r="JR112" s="22"/>
      <c r="JS112" s="22"/>
      <c r="JT112" s="22"/>
      <c r="JU112" s="22"/>
      <c r="JV112" s="22"/>
      <c r="JW112" s="22"/>
      <c r="JX112" s="22"/>
      <c r="JY112" s="22"/>
      <c r="JZ112" s="22"/>
      <c r="KA112" s="22"/>
      <c r="KB112" s="22"/>
      <c r="KC112" s="22"/>
      <c r="KD112" s="22"/>
      <c r="KE112" s="22"/>
      <c r="KF112" s="22"/>
      <c r="KG112" s="22"/>
      <c r="KH112" s="22"/>
      <c r="KI112" s="22"/>
      <c r="KJ112" s="22"/>
      <c r="KK112" s="22"/>
      <c r="KL112" s="22"/>
      <c r="KM112" s="22"/>
      <c r="KN112" s="22"/>
      <c r="KO112" s="22"/>
      <c r="KP112" s="22"/>
      <c r="KQ112" s="22"/>
      <c r="KR112" s="22"/>
      <c r="KS112" s="22"/>
      <c r="KT112" s="22"/>
      <c r="KU112" s="22"/>
      <c r="KV112" s="22"/>
      <c r="KW112" s="22"/>
      <c r="KX112" s="22"/>
      <c r="KY112" s="22"/>
      <c r="KZ112" s="22"/>
      <c r="LA112" s="22"/>
      <c r="LB112" s="22"/>
      <c r="LC112" s="22"/>
      <c r="LD112" s="22"/>
      <c r="LE112" s="22"/>
      <c r="LF112" s="22"/>
      <c r="LG112" s="22"/>
      <c r="LH112" s="22"/>
      <c r="LI112" s="22"/>
      <c r="LJ112" s="22"/>
      <c r="LK112" s="22"/>
      <c r="LL112" s="22"/>
      <c r="LM112" s="22"/>
      <c r="LN112" s="22"/>
      <c r="LO112" s="22"/>
      <c r="LP112" s="22"/>
      <c r="LQ112" s="22"/>
      <c r="LR112" s="22"/>
      <c r="LS112" s="22"/>
      <c r="LT112" s="22"/>
      <c r="LU112" s="22"/>
      <c r="LV112" s="22"/>
      <c r="LW112" s="22"/>
      <c r="LX112" s="22"/>
      <c r="LY112" s="22"/>
      <c r="LZ112" s="22"/>
      <c r="MA112" s="22"/>
      <c r="MB112" s="22"/>
      <c r="MC112" s="22"/>
      <c r="MD112" s="22"/>
      <c r="ME112" s="22"/>
      <c r="MF112" s="22"/>
      <c r="MG112" s="22"/>
      <c r="MH112" s="22"/>
      <c r="MI112" s="22"/>
      <c r="MJ112" s="22"/>
      <c r="MK112" s="22"/>
      <c r="ML112" s="22"/>
      <c r="MM112" s="22"/>
      <c r="MN112" s="22"/>
      <c r="MO112" s="22"/>
      <c r="MP112" s="22"/>
      <c r="MQ112" s="22"/>
      <c r="MR112" s="22"/>
      <c r="MS112" s="22"/>
      <c r="MT112" s="22"/>
      <c r="MU112" s="22"/>
      <c r="MV112" s="22"/>
      <c r="MW112" s="22"/>
      <c r="MX112" s="22"/>
      <c r="MY112" s="22"/>
      <c r="MZ112" s="22"/>
      <c r="NA112" s="22"/>
      <c r="NB112" s="22"/>
      <c r="NC112" s="22"/>
      <c r="ND112" s="22"/>
      <c r="NE112" s="22"/>
      <c r="NF112" s="22"/>
      <c r="NG112" s="22"/>
      <c r="NH112" s="22"/>
      <c r="NI112" s="22"/>
      <c r="NJ112" s="22"/>
      <c r="NK112" s="22"/>
      <c r="NL112" s="22"/>
      <c r="NM112" s="22"/>
      <c r="NN112" s="22"/>
      <c r="NO112" s="22"/>
      <c r="NP112" s="22"/>
      <c r="NQ112" s="22"/>
      <c r="NR112" s="22"/>
      <c r="NS112" s="22"/>
      <c r="NT112" s="22"/>
      <c r="NU112" s="22"/>
      <c r="NV112" s="22"/>
      <c r="NW112" s="22"/>
      <c r="NX112" s="22"/>
      <c r="NY112" s="22"/>
      <c r="NZ112" s="22"/>
      <c r="OA112" s="22"/>
      <c r="OB112" s="22"/>
      <c r="OC112" s="22"/>
      <c r="OD112" s="22"/>
      <c r="OE112" s="22"/>
      <c r="OF112" s="22"/>
      <c r="OG112" s="22"/>
      <c r="OH112" s="22"/>
      <c r="OI112" s="22"/>
      <c r="OJ112" s="22"/>
      <c r="OK112" s="22"/>
      <c r="OL112" s="22"/>
      <c r="OM112" s="22"/>
      <c r="ON112" s="22"/>
      <c r="OO112" s="22"/>
      <c r="OP112" s="22"/>
      <c r="OQ112" s="22"/>
      <c r="OR112" s="22"/>
      <c r="OS112" s="22"/>
      <c r="OT112" s="22"/>
      <c r="OU112" s="22"/>
      <c r="OV112" s="22"/>
      <c r="OW112" s="22"/>
      <c r="OX112" s="22"/>
      <c r="OY112" s="22"/>
      <c r="OZ112" s="22"/>
      <c r="PA112" s="22"/>
      <c r="PB112" s="22"/>
      <c r="PC112" s="22"/>
      <c r="PD112" s="22"/>
      <c r="PE112" s="22"/>
      <c r="PF112" s="22"/>
      <c r="PG112" s="22"/>
      <c r="PH112" s="22"/>
      <c r="PI112" s="22"/>
      <c r="PJ112" s="22"/>
      <c r="PK112" s="22"/>
      <c r="PL112" s="22"/>
      <c r="PM112" s="22"/>
      <c r="PN112" s="22"/>
      <c r="PO112" s="22"/>
      <c r="PP112" s="22"/>
      <c r="PQ112" s="22"/>
      <c r="PR112" s="22"/>
      <c r="PS112" s="22"/>
      <c r="PT112" s="22"/>
      <c r="PU112" s="22"/>
      <c r="PV112" s="22"/>
      <c r="PW112" s="22"/>
      <c r="PX112" s="22"/>
      <c r="PY112" s="22"/>
      <c r="PZ112" s="22"/>
      <c r="QA112" s="22"/>
      <c r="QB112" s="22"/>
      <c r="QC112" s="22"/>
      <c r="QD112" s="22"/>
      <c r="QE112" s="22"/>
      <c r="QF112" s="22"/>
      <c r="QG112" s="22"/>
      <c r="QH112" s="22"/>
      <c r="QI112" s="22"/>
      <c r="QJ112" s="22"/>
      <c r="QK112" s="22"/>
      <c r="QL112" s="22"/>
      <c r="QM112" s="22"/>
      <c r="QN112" s="22"/>
      <c r="QO112" s="22"/>
      <c r="QP112" s="22"/>
      <c r="QQ112" s="22"/>
      <c r="QR112" s="22"/>
      <c r="QS112" s="22"/>
      <c r="QT112" s="22"/>
      <c r="QU112" s="22"/>
      <c r="QV112" s="22"/>
      <c r="QW112" s="22"/>
      <c r="QX112" s="22"/>
      <c r="QY112" s="22"/>
      <c r="QZ112" s="22"/>
      <c r="RA112" s="22"/>
      <c r="RB112" s="22"/>
      <c r="RC112" s="22"/>
      <c r="RD112" s="22"/>
      <c r="RE112" s="22"/>
      <c r="RF112" s="22"/>
      <c r="RG112" s="22"/>
      <c r="RH112" s="22"/>
      <c r="RI112" s="22"/>
      <c r="RJ112" s="22"/>
      <c r="RK112" s="22"/>
      <c r="RL112" s="22"/>
      <c r="RM112" s="22"/>
      <c r="RN112" s="22"/>
      <c r="RO112" s="22"/>
      <c r="RP112" s="22"/>
      <c r="RQ112" s="22"/>
      <c r="RR112" s="22"/>
      <c r="RS112" s="22"/>
      <c r="RT112" s="22"/>
      <c r="RU112" s="22"/>
      <c r="RV112" s="22"/>
      <c r="RW112" s="22"/>
      <c r="RX112" s="22"/>
      <c r="RY112" s="22"/>
      <c r="RZ112" s="22"/>
      <c r="SA112" s="22"/>
      <c r="SB112" s="22"/>
      <c r="SC112" s="22"/>
      <c r="SD112" s="22"/>
      <c r="SE112" s="22"/>
      <c r="SF112" s="22"/>
      <c r="SG112" s="22"/>
      <c r="SH112" s="22"/>
      <c r="SI112" s="22"/>
      <c r="SJ112" s="22"/>
      <c r="SK112" s="22"/>
      <c r="SL112" s="22"/>
      <c r="SM112" s="22"/>
      <c r="SN112" s="22"/>
      <c r="SO112" s="22"/>
      <c r="SP112" s="22"/>
      <c r="SQ112" s="22"/>
      <c r="SR112" s="22"/>
      <c r="SS112" s="22"/>
      <c r="ST112" s="22"/>
      <c r="SU112" s="22"/>
      <c r="SV112" s="22"/>
      <c r="SW112" s="22"/>
      <c r="SX112" s="22"/>
      <c r="SY112" s="22"/>
      <c r="SZ112" s="22"/>
      <c r="TA112" s="22"/>
      <c r="TB112" s="22"/>
      <c r="TC112" s="22"/>
      <c r="TD112" s="22"/>
      <c r="TE112" s="22"/>
      <c r="TF112" s="22"/>
      <c r="TG112" s="22"/>
      <c r="TH112" s="22"/>
      <c r="TI112" s="22"/>
      <c r="TJ112" s="22"/>
      <c r="TK112" s="22"/>
      <c r="TL112" s="22"/>
      <c r="TM112" s="22"/>
      <c r="TN112" s="22"/>
      <c r="TO112" s="22"/>
      <c r="TP112" s="22"/>
      <c r="TQ112" s="22"/>
      <c r="TR112" s="22"/>
      <c r="TS112" s="22"/>
      <c r="TT112" s="22"/>
      <c r="TU112" s="22"/>
      <c r="TV112" s="22"/>
      <c r="TW112" s="22"/>
      <c r="TX112" s="22"/>
      <c r="TY112" s="22"/>
      <c r="TZ112" s="22"/>
      <c r="UA112" s="22"/>
      <c r="UB112" s="22"/>
      <c r="UC112" s="22"/>
      <c r="UD112" s="22"/>
      <c r="UE112" s="22"/>
      <c r="UF112" s="22"/>
      <c r="UG112" s="22"/>
      <c r="UH112" s="22"/>
      <c r="UI112" s="22"/>
      <c r="UJ112" s="22"/>
      <c r="UK112" s="22"/>
      <c r="UL112" s="22"/>
      <c r="UM112" s="22"/>
      <c r="UN112" s="22"/>
      <c r="UO112" s="22"/>
      <c r="UP112" s="22"/>
      <c r="UQ112" s="22"/>
      <c r="UR112" s="22"/>
      <c r="US112" s="22"/>
      <c r="UT112" s="22"/>
      <c r="UU112" s="22"/>
      <c r="UV112" s="22"/>
      <c r="UW112" s="22"/>
      <c r="UX112" s="22"/>
      <c r="UY112" s="22"/>
      <c r="UZ112" s="22"/>
      <c r="VA112" s="22"/>
      <c r="VB112" s="22"/>
      <c r="VC112" s="22"/>
      <c r="VD112" s="22"/>
      <c r="VE112" s="22"/>
      <c r="VF112" s="22"/>
      <c r="VG112" s="22"/>
      <c r="VH112" s="22"/>
      <c r="VI112" s="22"/>
      <c r="VJ112" s="22"/>
      <c r="VK112" s="22"/>
      <c r="VL112" s="22"/>
      <c r="VM112" s="22"/>
      <c r="VN112" s="22"/>
      <c r="VO112" s="22"/>
      <c r="VP112" s="22"/>
      <c r="VQ112" s="22"/>
      <c r="VR112" s="22"/>
      <c r="VS112" s="22"/>
      <c r="VT112" s="22"/>
      <c r="VU112" s="22"/>
      <c r="VV112" s="22"/>
      <c r="VW112" s="22"/>
      <c r="VX112" s="22"/>
      <c r="VY112" s="22"/>
      <c r="VZ112" s="22"/>
      <c r="WA112" s="22"/>
      <c r="WB112" s="22"/>
      <c r="WC112" s="22"/>
      <c r="WD112" s="22"/>
      <c r="WE112" s="22"/>
      <c r="WF112" s="22"/>
      <c r="WG112" s="22"/>
      <c r="WH112" s="22"/>
      <c r="WI112" s="22"/>
      <c r="WJ112" s="22"/>
      <c r="WK112" s="22"/>
      <c r="WL112" s="22"/>
      <c r="WM112" s="22"/>
      <c r="WN112" s="22"/>
      <c r="WO112" s="22"/>
      <c r="WP112" s="22"/>
      <c r="WQ112" s="22"/>
      <c r="WR112" s="22"/>
      <c r="WS112" s="22"/>
      <c r="WT112" s="22"/>
      <c r="WU112" s="22"/>
      <c r="WV112" s="22"/>
      <c r="WW112" s="22"/>
      <c r="WX112" s="22"/>
      <c r="WY112" s="22"/>
      <c r="WZ112" s="22"/>
      <c r="XA112" s="22"/>
      <c r="XB112" s="22"/>
      <c r="XC112" s="22"/>
      <c r="XD112" s="22"/>
      <c r="XE112" s="22"/>
      <c r="XF112" s="22"/>
      <c r="XG112" s="22"/>
      <c r="XH112" s="22"/>
      <c r="XI112" s="22"/>
      <c r="XJ112" s="22"/>
      <c r="XK112" s="22"/>
      <c r="XL112" s="22"/>
      <c r="XM112" s="22"/>
      <c r="XN112" s="22"/>
      <c r="XO112" s="22"/>
      <c r="XP112" s="22"/>
      <c r="XQ112" s="22"/>
      <c r="XR112" s="22"/>
      <c r="XS112" s="22"/>
      <c r="XT112" s="22"/>
      <c r="XU112" s="22"/>
      <c r="XV112" s="22"/>
      <c r="XW112" s="22"/>
      <c r="XX112" s="22"/>
      <c r="XY112" s="22"/>
      <c r="XZ112" s="22"/>
      <c r="YA112" s="22"/>
      <c r="YB112" s="22"/>
      <c r="YC112" s="22"/>
      <c r="YD112" s="22"/>
      <c r="YE112" s="22"/>
      <c r="YF112" s="22"/>
      <c r="YG112" s="22"/>
      <c r="YH112" s="22"/>
      <c r="YI112" s="22"/>
      <c r="YJ112" s="22"/>
      <c r="YK112" s="22"/>
      <c r="YL112" s="22"/>
      <c r="YM112" s="22"/>
      <c r="YN112" s="22"/>
      <c r="YO112" s="22"/>
      <c r="YP112" s="22"/>
      <c r="YQ112" s="22"/>
      <c r="YR112" s="22"/>
      <c r="YS112" s="22"/>
      <c r="YT112" s="22"/>
      <c r="YU112" s="22"/>
      <c r="YV112" s="22"/>
      <c r="YW112" s="22"/>
      <c r="YX112" s="22"/>
      <c r="YY112" s="22"/>
      <c r="YZ112" s="22"/>
      <c r="ZA112" s="22"/>
      <c r="ZB112" s="22"/>
      <c r="ZC112" s="22"/>
      <c r="ZD112" s="22"/>
      <c r="ZE112" s="22"/>
      <c r="ZF112" s="22"/>
      <c r="ZG112" s="22"/>
      <c r="ZH112" s="22"/>
      <c r="ZI112" s="22"/>
      <c r="ZJ112" s="22"/>
      <c r="ZK112" s="22"/>
      <c r="ZL112" s="22"/>
      <c r="ZM112" s="22"/>
      <c r="ZN112" s="22"/>
      <c r="ZO112" s="22"/>
      <c r="ZP112" s="22"/>
      <c r="ZQ112" s="22"/>
      <c r="ZR112" s="22"/>
      <c r="ZS112" s="22"/>
      <c r="ZT112" s="22"/>
      <c r="ZU112" s="22"/>
      <c r="ZV112" s="22"/>
      <c r="ZW112" s="22"/>
      <c r="ZX112" s="22"/>
      <c r="ZY112" s="22"/>
      <c r="ZZ112" s="22"/>
      <c r="AAA112" s="22"/>
      <c r="AAB112" s="22"/>
      <c r="AAC112" s="22"/>
      <c r="AAD112" s="22"/>
      <c r="AAE112" s="22"/>
      <c r="AAF112" s="22"/>
      <c r="AAG112" s="22"/>
      <c r="AAH112" s="22"/>
      <c r="AAI112" s="22"/>
      <c r="AAJ112" s="22"/>
      <c r="AAK112" s="22"/>
      <c r="AAL112" s="22"/>
      <c r="AAM112" s="22"/>
      <c r="AAN112" s="22"/>
      <c r="AAO112" s="22"/>
      <c r="AAP112" s="22"/>
      <c r="AAQ112" s="22"/>
      <c r="AAR112" s="22"/>
      <c r="AAS112" s="22"/>
      <c r="AAT112" s="22"/>
      <c r="AAU112" s="22"/>
      <c r="AAV112" s="22"/>
      <c r="AAW112" s="22"/>
      <c r="AAX112" s="22"/>
      <c r="AAY112" s="22"/>
      <c r="AAZ112" s="22"/>
      <c r="ABA112" s="22"/>
      <c r="ABB112" s="22"/>
      <c r="ABC112" s="22"/>
      <c r="ABD112" s="22"/>
      <c r="ABE112" s="22"/>
      <c r="ABF112" s="22"/>
      <c r="ABG112" s="22"/>
      <c r="ABH112" s="22"/>
      <c r="ABI112" s="22"/>
      <c r="ABJ112" s="22"/>
      <c r="ABK112" s="22"/>
      <c r="ABL112" s="22"/>
      <c r="ABM112" s="22"/>
      <c r="ABN112" s="22"/>
      <c r="ABO112" s="22"/>
      <c r="ABP112" s="22"/>
      <c r="ABQ112" s="22"/>
      <c r="ABR112" s="22"/>
      <c r="ABS112" s="22"/>
      <c r="ABT112" s="22"/>
      <c r="ABU112" s="22"/>
      <c r="ABV112" s="22"/>
      <c r="ABW112" s="22"/>
      <c r="ABX112" s="22"/>
      <c r="ABY112" s="22"/>
      <c r="ABZ112" s="22"/>
      <c r="ACA112" s="22"/>
      <c r="ACB112" s="22"/>
      <c r="ACC112" s="22"/>
      <c r="ACD112" s="22"/>
      <c r="ACE112" s="22"/>
      <c r="ACF112" s="22"/>
      <c r="ACG112" s="22"/>
      <c r="ACH112" s="22"/>
      <c r="ACI112" s="22"/>
      <c r="ACJ112" s="22"/>
      <c r="ACK112" s="22"/>
      <c r="ACL112" s="22"/>
      <c r="ACM112" s="22"/>
      <c r="ACN112" s="22"/>
      <c r="ACO112" s="22"/>
      <c r="ACP112" s="22"/>
      <c r="ACQ112" s="22"/>
      <c r="ACR112" s="22"/>
      <c r="ACS112" s="22"/>
      <c r="ACT112" s="22"/>
      <c r="ACU112" s="22"/>
      <c r="ACV112" s="22"/>
      <c r="ACW112" s="22"/>
      <c r="ACX112" s="22"/>
      <c r="ACY112" s="22"/>
      <c r="ACZ112" s="22"/>
      <c r="ADA112" s="22"/>
    </row>
    <row r="113" spans="1:786" s="124" customFormat="1" ht="104.4" customHeight="1" x14ac:dyDescent="0.3">
      <c r="A113" s="83">
        <v>2</v>
      </c>
      <c r="B113" s="87" t="s">
        <v>402</v>
      </c>
      <c r="C113" s="64" t="s">
        <v>216</v>
      </c>
      <c r="D113" s="65" t="s">
        <v>129</v>
      </c>
      <c r="E113" s="65"/>
      <c r="F113" s="65"/>
      <c r="G113" s="122">
        <v>2000000</v>
      </c>
      <c r="H113" s="65">
        <v>1</v>
      </c>
      <c r="I113" s="65" t="s">
        <v>49</v>
      </c>
      <c r="J113" s="65" t="s">
        <v>54</v>
      </c>
      <c r="K113" s="67">
        <v>2003</v>
      </c>
      <c r="L113" s="68">
        <v>37863</v>
      </c>
      <c r="M113" s="134">
        <v>100000</v>
      </c>
      <c r="N113" s="70">
        <v>12</v>
      </c>
      <c r="O113" s="70"/>
      <c r="P113" s="71" t="s">
        <v>403</v>
      </c>
      <c r="Q113" s="132" t="s">
        <v>404</v>
      </c>
      <c r="R113" s="73"/>
      <c r="S113" s="74" t="str">
        <f t="shared" si="16"/>
        <v>Pb Zn</v>
      </c>
      <c r="T113" s="75"/>
      <c r="U113" s="75"/>
      <c r="V113" s="75"/>
      <c r="W113" s="75"/>
      <c r="X113" s="75"/>
      <c r="Y113" s="75"/>
      <c r="Z113" s="75"/>
      <c r="AA113" s="22"/>
      <c r="AB113" s="76">
        <f t="shared" si="29"/>
        <v>5.2724457241256045E-2</v>
      </c>
      <c r="AC113" s="76">
        <f t="shared" si="20"/>
        <v>0.30769230769230771</v>
      </c>
      <c r="AD113" s="76">
        <f t="shared" si="21"/>
        <v>0</v>
      </c>
      <c r="AE113" s="76">
        <f t="shared" si="22"/>
        <v>0.36041676493356378</v>
      </c>
      <c r="AF113" s="77"/>
      <c r="AG113" s="77">
        <f t="shared" si="30"/>
        <v>0</v>
      </c>
      <c r="AH113" s="77">
        <f t="shared" si="31"/>
        <v>0.36041676493356378</v>
      </c>
      <c r="AI113" s="77">
        <f t="shared" si="32"/>
        <v>0</v>
      </c>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c r="FR113" s="22"/>
      <c r="FS113" s="22"/>
      <c r="FT113" s="22"/>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2"/>
      <c r="GR113" s="22"/>
      <c r="GS113" s="22"/>
      <c r="GT113" s="22"/>
      <c r="GU113" s="22"/>
      <c r="GV113" s="22"/>
      <c r="GW113" s="22"/>
      <c r="GX113" s="22"/>
      <c r="GY113" s="22"/>
      <c r="GZ113" s="22"/>
      <c r="HA113" s="22"/>
      <c r="HB113" s="22"/>
      <c r="HC113" s="22"/>
      <c r="HD113" s="22"/>
      <c r="HE113" s="22"/>
      <c r="HF113" s="22"/>
      <c r="HG113" s="22"/>
      <c r="HH113" s="22"/>
      <c r="HI113" s="22"/>
      <c r="HJ113" s="22"/>
      <c r="HK113" s="22"/>
      <c r="HL113" s="22"/>
      <c r="HM113" s="22"/>
      <c r="HN113" s="22"/>
      <c r="HO113" s="22"/>
      <c r="HP113" s="22"/>
      <c r="HQ113" s="22"/>
      <c r="HR113" s="22"/>
      <c r="HS113" s="22"/>
      <c r="HT113" s="22"/>
      <c r="HU113" s="22"/>
      <c r="HV113" s="22"/>
      <c r="HW113" s="22"/>
      <c r="HX113" s="22"/>
      <c r="HY113" s="22"/>
      <c r="HZ113" s="22"/>
      <c r="IA113" s="22"/>
      <c r="IB113" s="22"/>
      <c r="IC113" s="22"/>
      <c r="ID113" s="22"/>
      <c r="IE113" s="22"/>
      <c r="IF113" s="22"/>
      <c r="IG113" s="22"/>
      <c r="IH113" s="22"/>
      <c r="II113" s="22"/>
      <c r="IJ113" s="22"/>
      <c r="IK113" s="22"/>
      <c r="IL113" s="22"/>
      <c r="IM113" s="22"/>
      <c r="IN113" s="22"/>
      <c r="IO113" s="22"/>
      <c r="IP113" s="22"/>
      <c r="IQ113" s="22"/>
      <c r="IR113" s="22"/>
      <c r="IS113" s="22"/>
      <c r="IT113" s="22"/>
      <c r="IU113" s="22"/>
      <c r="IV113" s="22"/>
      <c r="IW113" s="22"/>
      <c r="IX113" s="22"/>
      <c r="IY113" s="22"/>
      <c r="IZ113" s="22"/>
      <c r="JA113" s="22"/>
      <c r="JB113" s="22"/>
      <c r="JC113" s="22"/>
      <c r="JD113" s="22"/>
      <c r="JE113" s="22"/>
      <c r="JF113" s="22"/>
      <c r="JG113" s="22"/>
      <c r="JH113" s="22"/>
      <c r="JI113" s="22"/>
      <c r="JJ113" s="22"/>
      <c r="JK113" s="22"/>
      <c r="JL113" s="22"/>
      <c r="JM113" s="22"/>
      <c r="JN113" s="22"/>
      <c r="JO113" s="22"/>
      <c r="JP113" s="22"/>
      <c r="JQ113" s="22"/>
      <c r="JR113" s="22"/>
      <c r="JS113" s="22"/>
      <c r="JT113" s="22"/>
      <c r="JU113" s="22"/>
      <c r="JV113" s="22"/>
      <c r="JW113" s="22"/>
      <c r="JX113" s="22"/>
      <c r="JY113" s="22"/>
      <c r="JZ113" s="22"/>
      <c r="KA113" s="22"/>
      <c r="KB113" s="22"/>
      <c r="KC113" s="22"/>
      <c r="KD113" s="22"/>
      <c r="KE113" s="22"/>
      <c r="KF113" s="22"/>
      <c r="KG113" s="22"/>
      <c r="KH113" s="22"/>
      <c r="KI113" s="22"/>
      <c r="KJ113" s="22"/>
      <c r="KK113" s="22"/>
      <c r="KL113" s="22"/>
      <c r="KM113" s="22"/>
      <c r="KN113" s="22"/>
      <c r="KO113" s="22"/>
      <c r="KP113" s="22"/>
      <c r="KQ113" s="22"/>
      <c r="KR113" s="22"/>
      <c r="KS113" s="22"/>
      <c r="KT113" s="22"/>
      <c r="KU113" s="22"/>
      <c r="KV113" s="22"/>
      <c r="KW113" s="22"/>
      <c r="KX113" s="22"/>
      <c r="KY113" s="22"/>
      <c r="KZ113" s="22"/>
      <c r="LA113" s="22"/>
      <c r="LB113" s="22"/>
      <c r="LC113" s="22"/>
      <c r="LD113" s="22"/>
      <c r="LE113" s="22"/>
      <c r="LF113" s="22"/>
      <c r="LG113" s="22"/>
      <c r="LH113" s="22"/>
      <c r="LI113" s="22"/>
      <c r="LJ113" s="22"/>
      <c r="LK113" s="22"/>
      <c r="LL113" s="22"/>
      <c r="LM113" s="22"/>
      <c r="LN113" s="22"/>
      <c r="LO113" s="22"/>
      <c r="LP113" s="22"/>
      <c r="LQ113" s="22"/>
      <c r="LR113" s="22"/>
      <c r="LS113" s="22"/>
      <c r="LT113" s="22"/>
      <c r="LU113" s="22"/>
      <c r="LV113" s="22"/>
      <c r="LW113" s="22"/>
      <c r="LX113" s="22"/>
      <c r="LY113" s="22"/>
      <c r="LZ113" s="22"/>
      <c r="MA113" s="22"/>
      <c r="MB113" s="22"/>
      <c r="MC113" s="22"/>
      <c r="MD113" s="22"/>
      <c r="ME113" s="22"/>
      <c r="MF113" s="22"/>
      <c r="MG113" s="22"/>
      <c r="MH113" s="22"/>
      <c r="MI113" s="22"/>
      <c r="MJ113" s="22"/>
      <c r="MK113" s="22"/>
      <c r="ML113" s="22"/>
      <c r="MM113" s="22"/>
      <c r="MN113" s="22"/>
      <c r="MO113" s="22"/>
      <c r="MP113" s="22"/>
      <c r="MQ113" s="22"/>
      <c r="MR113" s="22"/>
      <c r="MS113" s="22"/>
      <c r="MT113" s="22"/>
      <c r="MU113" s="22"/>
      <c r="MV113" s="22"/>
      <c r="MW113" s="22"/>
      <c r="MX113" s="22"/>
      <c r="MY113" s="22"/>
      <c r="MZ113" s="22"/>
      <c r="NA113" s="22"/>
      <c r="NB113" s="22"/>
      <c r="NC113" s="22"/>
      <c r="ND113" s="22"/>
      <c r="NE113" s="22"/>
      <c r="NF113" s="22"/>
      <c r="NG113" s="22"/>
      <c r="NH113" s="22"/>
      <c r="NI113" s="22"/>
      <c r="NJ113" s="22"/>
      <c r="NK113" s="22"/>
      <c r="NL113" s="22"/>
      <c r="NM113" s="22"/>
      <c r="NN113" s="22"/>
      <c r="NO113" s="22"/>
      <c r="NP113" s="22"/>
      <c r="NQ113" s="22"/>
      <c r="NR113" s="22"/>
      <c r="NS113" s="22"/>
      <c r="NT113" s="22"/>
      <c r="NU113" s="22"/>
      <c r="NV113" s="22"/>
      <c r="NW113" s="22"/>
      <c r="NX113" s="22"/>
      <c r="NY113" s="22"/>
      <c r="NZ113" s="22"/>
      <c r="OA113" s="22"/>
      <c r="OB113" s="22"/>
      <c r="OC113" s="22"/>
      <c r="OD113" s="22"/>
      <c r="OE113" s="22"/>
      <c r="OF113" s="22"/>
      <c r="OG113" s="22"/>
      <c r="OH113" s="22"/>
      <c r="OI113" s="22"/>
      <c r="OJ113" s="22"/>
      <c r="OK113" s="22"/>
      <c r="OL113" s="22"/>
      <c r="OM113" s="22"/>
      <c r="ON113" s="22"/>
      <c r="OO113" s="22"/>
      <c r="OP113" s="22"/>
      <c r="OQ113" s="22"/>
      <c r="OR113" s="22"/>
      <c r="OS113" s="22"/>
      <c r="OT113" s="22"/>
      <c r="OU113" s="22"/>
      <c r="OV113" s="22"/>
      <c r="OW113" s="22"/>
      <c r="OX113" s="22"/>
      <c r="OY113" s="22"/>
      <c r="OZ113" s="22"/>
      <c r="PA113" s="22"/>
      <c r="PB113" s="22"/>
      <c r="PC113" s="22"/>
      <c r="PD113" s="22"/>
      <c r="PE113" s="22"/>
      <c r="PF113" s="22"/>
      <c r="PG113" s="22"/>
      <c r="PH113" s="22"/>
      <c r="PI113" s="22"/>
      <c r="PJ113" s="22"/>
      <c r="PK113" s="22"/>
      <c r="PL113" s="22"/>
      <c r="PM113" s="22"/>
      <c r="PN113" s="22"/>
      <c r="PO113" s="22"/>
      <c r="PP113" s="22"/>
      <c r="PQ113" s="22"/>
      <c r="PR113" s="22"/>
      <c r="PS113" s="22"/>
      <c r="PT113" s="22"/>
      <c r="PU113" s="22"/>
      <c r="PV113" s="22"/>
      <c r="PW113" s="22"/>
      <c r="PX113" s="22"/>
      <c r="PY113" s="22"/>
      <c r="PZ113" s="22"/>
      <c r="QA113" s="22"/>
      <c r="QB113" s="22"/>
      <c r="QC113" s="22"/>
      <c r="QD113" s="22"/>
      <c r="QE113" s="22"/>
      <c r="QF113" s="22"/>
      <c r="QG113" s="22"/>
      <c r="QH113" s="22"/>
      <c r="QI113" s="22"/>
      <c r="QJ113" s="22"/>
      <c r="QK113" s="22"/>
      <c r="QL113" s="22"/>
      <c r="QM113" s="22"/>
      <c r="QN113" s="22"/>
      <c r="QO113" s="22"/>
      <c r="QP113" s="22"/>
      <c r="QQ113" s="22"/>
      <c r="QR113" s="22"/>
      <c r="QS113" s="22"/>
      <c r="QT113" s="22"/>
      <c r="QU113" s="22"/>
      <c r="QV113" s="22"/>
      <c r="QW113" s="22"/>
      <c r="QX113" s="22"/>
      <c r="QY113" s="22"/>
      <c r="QZ113" s="22"/>
      <c r="RA113" s="22"/>
      <c r="RB113" s="22"/>
      <c r="RC113" s="22"/>
      <c r="RD113" s="22"/>
      <c r="RE113" s="22"/>
      <c r="RF113" s="22"/>
      <c r="RG113" s="22"/>
      <c r="RH113" s="22"/>
      <c r="RI113" s="22"/>
      <c r="RJ113" s="22"/>
      <c r="RK113" s="22"/>
      <c r="RL113" s="22"/>
      <c r="RM113" s="22"/>
      <c r="RN113" s="22"/>
      <c r="RO113" s="22"/>
      <c r="RP113" s="22"/>
      <c r="RQ113" s="22"/>
      <c r="RR113" s="22"/>
      <c r="RS113" s="22"/>
      <c r="RT113" s="22"/>
      <c r="RU113" s="22"/>
      <c r="RV113" s="22"/>
      <c r="RW113" s="22"/>
      <c r="RX113" s="22"/>
      <c r="RY113" s="22"/>
      <c r="RZ113" s="22"/>
      <c r="SA113" s="22"/>
      <c r="SB113" s="22"/>
      <c r="SC113" s="22"/>
      <c r="SD113" s="22"/>
      <c r="SE113" s="22"/>
      <c r="SF113" s="22"/>
      <c r="SG113" s="22"/>
      <c r="SH113" s="22"/>
      <c r="SI113" s="22"/>
      <c r="SJ113" s="22"/>
      <c r="SK113" s="22"/>
      <c r="SL113" s="22"/>
      <c r="SM113" s="22"/>
      <c r="SN113" s="22"/>
      <c r="SO113" s="22"/>
      <c r="SP113" s="22"/>
      <c r="SQ113" s="22"/>
      <c r="SR113" s="22"/>
      <c r="SS113" s="22"/>
      <c r="ST113" s="22"/>
      <c r="SU113" s="22"/>
      <c r="SV113" s="22"/>
      <c r="SW113" s="22"/>
      <c r="SX113" s="22"/>
      <c r="SY113" s="22"/>
      <c r="SZ113" s="22"/>
      <c r="TA113" s="22"/>
      <c r="TB113" s="22"/>
      <c r="TC113" s="22"/>
      <c r="TD113" s="22"/>
      <c r="TE113" s="22"/>
      <c r="TF113" s="22"/>
      <c r="TG113" s="22"/>
      <c r="TH113" s="22"/>
      <c r="TI113" s="22"/>
      <c r="TJ113" s="22"/>
      <c r="TK113" s="22"/>
      <c r="TL113" s="22"/>
      <c r="TM113" s="22"/>
      <c r="TN113" s="22"/>
      <c r="TO113" s="22"/>
      <c r="TP113" s="22"/>
      <c r="TQ113" s="22"/>
      <c r="TR113" s="22"/>
      <c r="TS113" s="22"/>
      <c r="TT113" s="22"/>
      <c r="TU113" s="22"/>
      <c r="TV113" s="22"/>
      <c r="TW113" s="22"/>
      <c r="TX113" s="22"/>
      <c r="TY113" s="22"/>
      <c r="TZ113" s="22"/>
      <c r="UA113" s="22"/>
      <c r="UB113" s="22"/>
      <c r="UC113" s="22"/>
      <c r="UD113" s="22"/>
      <c r="UE113" s="22"/>
      <c r="UF113" s="22"/>
      <c r="UG113" s="22"/>
      <c r="UH113" s="22"/>
      <c r="UI113" s="22"/>
      <c r="UJ113" s="22"/>
      <c r="UK113" s="22"/>
      <c r="UL113" s="22"/>
      <c r="UM113" s="22"/>
      <c r="UN113" s="22"/>
      <c r="UO113" s="22"/>
      <c r="UP113" s="22"/>
      <c r="UQ113" s="22"/>
      <c r="UR113" s="22"/>
      <c r="US113" s="22"/>
      <c r="UT113" s="22"/>
      <c r="UU113" s="22"/>
      <c r="UV113" s="22"/>
      <c r="UW113" s="22"/>
      <c r="UX113" s="22"/>
      <c r="UY113" s="22"/>
      <c r="UZ113" s="22"/>
      <c r="VA113" s="22"/>
      <c r="VB113" s="22"/>
      <c r="VC113" s="22"/>
      <c r="VD113" s="22"/>
      <c r="VE113" s="22"/>
      <c r="VF113" s="22"/>
      <c r="VG113" s="22"/>
      <c r="VH113" s="22"/>
      <c r="VI113" s="22"/>
      <c r="VJ113" s="22"/>
      <c r="VK113" s="22"/>
      <c r="VL113" s="22"/>
      <c r="VM113" s="22"/>
      <c r="VN113" s="22"/>
      <c r="VO113" s="22"/>
      <c r="VP113" s="22"/>
      <c r="VQ113" s="22"/>
      <c r="VR113" s="22"/>
      <c r="VS113" s="22"/>
      <c r="VT113" s="22"/>
      <c r="VU113" s="22"/>
      <c r="VV113" s="22"/>
      <c r="VW113" s="22"/>
      <c r="VX113" s="22"/>
      <c r="VY113" s="22"/>
      <c r="VZ113" s="22"/>
      <c r="WA113" s="22"/>
      <c r="WB113" s="22"/>
      <c r="WC113" s="22"/>
      <c r="WD113" s="22"/>
      <c r="WE113" s="22"/>
      <c r="WF113" s="22"/>
      <c r="WG113" s="22"/>
      <c r="WH113" s="22"/>
      <c r="WI113" s="22"/>
      <c r="WJ113" s="22"/>
      <c r="WK113" s="22"/>
      <c r="WL113" s="22"/>
      <c r="WM113" s="22"/>
      <c r="WN113" s="22"/>
      <c r="WO113" s="22"/>
      <c r="WP113" s="22"/>
      <c r="WQ113" s="22"/>
      <c r="WR113" s="22"/>
      <c r="WS113" s="22"/>
      <c r="WT113" s="22"/>
      <c r="WU113" s="22"/>
      <c r="WV113" s="22"/>
      <c r="WW113" s="22"/>
      <c r="WX113" s="22"/>
      <c r="WY113" s="22"/>
      <c r="WZ113" s="22"/>
      <c r="XA113" s="22"/>
      <c r="XB113" s="22"/>
      <c r="XC113" s="22"/>
      <c r="XD113" s="22"/>
      <c r="XE113" s="22"/>
      <c r="XF113" s="22"/>
      <c r="XG113" s="22"/>
      <c r="XH113" s="22"/>
      <c r="XI113" s="22"/>
      <c r="XJ113" s="22"/>
      <c r="XK113" s="22"/>
      <c r="XL113" s="22"/>
      <c r="XM113" s="22"/>
      <c r="XN113" s="22"/>
      <c r="XO113" s="22"/>
      <c r="XP113" s="22"/>
      <c r="XQ113" s="22"/>
      <c r="XR113" s="22"/>
      <c r="XS113" s="22"/>
      <c r="XT113" s="22"/>
      <c r="XU113" s="22"/>
      <c r="XV113" s="22"/>
      <c r="XW113" s="22"/>
      <c r="XX113" s="22"/>
      <c r="XY113" s="22"/>
      <c r="XZ113" s="22"/>
      <c r="YA113" s="22"/>
      <c r="YB113" s="22"/>
      <c r="YC113" s="22"/>
      <c r="YD113" s="22"/>
      <c r="YE113" s="22"/>
      <c r="YF113" s="22"/>
      <c r="YG113" s="22"/>
      <c r="YH113" s="22"/>
      <c r="YI113" s="22"/>
      <c r="YJ113" s="22"/>
      <c r="YK113" s="22"/>
      <c r="YL113" s="22"/>
      <c r="YM113" s="22"/>
      <c r="YN113" s="22"/>
      <c r="YO113" s="22"/>
      <c r="YP113" s="22"/>
      <c r="YQ113" s="22"/>
      <c r="YR113" s="22"/>
      <c r="YS113" s="22"/>
      <c r="YT113" s="22"/>
      <c r="YU113" s="22"/>
      <c r="YV113" s="22"/>
      <c r="YW113" s="22"/>
      <c r="YX113" s="22"/>
      <c r="YY113" s="22"/>
      <c r="YZ113" s="22"/>
      <c r="ZA113" s="22"/>
      <c r="ZB113" s="22"/>
      <c r="ZC113" s="22"/>
      <c r="ZD113" s="22"/>
      <c r="ZE113" s="22"/>
      <c r="ZF113" s="22"/>
      <c r="ZG113" s="22"/>
      <c r="ZH113" s="22"/>
      <c r="ZI113" s="22"/>
      <c r="ZJ113" s="22"/>
      <c r="ZK113" s="22"/>
      <c r="ZL113" s="22"/>
      <c r="ZM113" s="22"/>
      <c r="ZN113" s="22"/>
      <c r="ZO113" s="22"/>
      <c r="ZP113" s="22"/>
      <c r="ZQ113" s="22"/>
      <c r="ZR113" s="22"/>
      <c r="ZS113" s="22"/>
      <c r="ZT113" s="22"/>
      <c r="ZU113" s="22"/>
      <c r="ZV113" s="22"/>
      <c r="ZW113" s="22"/>
      <c r="ZX113" s="22"/>
      <c r="ZY113" s="22"/>
      <c r="ZZ113" s="22"/>
      <c r="AAA113" s="22"/>
      <c r="AAB113" s="22"/>
      <c r="AAC113" s="22"/>
      <c r="AAD113" s="22"/>
      <c r="AAE113" s="22"/>
      <c r="AAF113" s="22"/>
      <c r="AAG113" s="22"/>
      <c r="AAH113" s="22"/>
      <c r="AAI113" s="22"/>
      <c r="AAJ113" s="22"/>
      <c r="AAK113" s="22"/>
      <c r="AAL113" s="22"/>
      <c r="AAM113" s="22"/>
      <c r="AAN113" s="22"/>
      <c r="AAO113" s="22"/>
      <c r="AAP113" s="22"/>
      <c r="AAQ113" s="22"/>
      <c r="AAR113" s="22"/>
      <c r="AAS113" s="22"/>
      <c r="AAT113" s="22"/>
      <c r="AAU113" s="22"/>
      <c r="AAV113" s="22"/>
      <c r="AAW113" s="22"/>
      <c r="AAX113" s="22"/>
      <c r="AAY113" s="22"/>
      <c r="AAZ113" s="22"/>
      <c r="ABA113" s="22"/>
      <c r="ABB113" s="22"/>
      <c r="ABC113" s="22"/>
      <c r="ABD113" s="22"/>
      <c r="ABE113" s="22"/>
      <c r="ABF113" s="22"/>
      <c r="ABG113" s="22"/>
      <c r="ABH113" s="22"/>
      <c r="ABI113" s="22"/>
      <c r="ABJ113" s="22"/>
      <c r="ABK113" s="22"/>
      <c r="ABL113" s="22"/>
      <c r="ABM113" s="22"/>
      <c r="ABN113" s="22"/>
      <c r="ABO113" s="22"/>
      <c r="ABP113" s="22"/>
      <c r="ABQ113" s="22"/>
      <c r="ABR113" s="22"/>
      <c r="ABS113" s="22"/>
      <c r="ABT113" s="22"/>
      <c r="ABU113" s="22"/>
      <c r="ABV113" s="22"/>
      <c r="ABW113" s="22"/>
      <c r="ABX113" s="22"/>
      <c r="ABY113" s="22"/>
      <c r="ABZ113" s="22"/>
      <c r="ACA113" s="22"/>
      <c r="ACB113" s="22"/>
      <c r="ACC113" s="22"/>
      <c r="ACD113" s="22"/>
      <c r="ACE113" s="22"/>
      <c r="ACF113" s="22"/>
      <c r="ACG113" s="22"/>
      <c r="ACH113" s="22"/>
      <c r="ACI113" s="22"/>
      <c r="ACJ113" s="22"/>
      <c r="ACK113" s="22"/>
      <c r="ACL113" s="22"/>
      <c r="ACM113" s="22"/>
      <c r="ACN113" s="22"/>
      <c r="ACO113" s="22"/>
      <c r="ACP113" s="22"/>
      <c r="ACQ113" s="22"/>
      <c r="ACR113" s="22"/>
      <c r="ACS113" s="22"/>
      <c r="ACT113" s="22"/>
      <c r="ACU113" s="22"/>
      <c r="ACV113" s="22"/>
      <c r="ACW113" s="22"/>
      <c r="ACX113" s="22"/>
      <c r="ACY113" s="22"/>
      <c r="ACZ113" s="22"/>
      <c r="ADA113" s="22"/>
    </row>
    <row r="114" spans="1:786" s="124" customFormat="1" ht="36" x14ac:dyDescent="0.3">
      <c r="A114" s="99">
        <v>1</v>
      </c>
      <c r="B114" s="87" t="s">
        <v>363</v>
      </c>
      <c r="C114" s="64" t="s">
        <v>62</v>
      </c>
      <c r="D114" s="65"/>
      <c r="E114" s="65"/>
      <c r="F114" s="65"/>
      <c r="G114" s="122"/>
      <c r="H114" s="65">
        <v>1</v>
      </c>
      <c r="I114" s="65" t="s">
        <v>49</v>
      </c>
      <c r="J114" s="65" t="s">
        <v>160</v>
      </c>
      <c r="K114" s="67">
        <v>2003</v>
      </c>
      <c r="L114" s="135">
        <v>2003</v>
      </c>
      <c r="M114" s="69">
        <v>1200000</v>
      </c>
      <c r="N114" s="70"/>
      <c r="O114" s="70"/>
      <c r="P114" s="71" t="s">
        <v>376</v>
      </c>
      <c r="Q114" s="132" t="s">
        <v>405</v>
      </c>
      <c r="R114" s="73" t="s">
        <v>365</v>
      </c>
      <c r="S114" s="74" t="str">
        <f t="shared" si="16"/>
        <v>Al</v>
      </c>
      <c r="T114" s="75"/>
      <c r="U114" s="75"/>
      <c r="V114" s="75"/>
      <c r="W114" s="75"/>
      <c r="X114" s="75"/>
      <c r="Y114" s="75"/>
      <c r="Z114" s="75"/>
      <c r="AA114" s="22"/>
      <c r="AB114" s="76">
        <f t="shared" si="29"/>
        <v>0.63269348689507254</v>
      </c>
      <c r="AC114" s="76">
        <f t="shared" si="20"/>
        <v>0</v>
      </c>
      <c r="AD114" s="76">
        <f t="shared" si="21"/>
        <v>0</v>
      </c>
      <c r="AE114" s="76">
        <f t="shared" si="22"/>
        <v>0.63269348689507254</v>
      </c>
      <c r="AF114" s="77"/>
      <c r="AG114" s="77">
        <f t="shared" si="30"/>
        <v>0.63269348689507254</v>
      </c>
      <c r="AH114" s="77">
        <f t="shared" si="31"/>
        <v>0</v>
      </c>
      <c r="AI114" s="77">
        <f t="shared" si="32"/>
        <v>0</v>
      </c>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2"/>
      <c r="GR114" s="22"/>
      <c r="GS114" s="22"/>
      <c r="GT114" s="22"/>
      <c r="GU114" s="22"/>
      <c r="GV114" s="22"/>
      <c r="GW114" s="22"/>
      <c r="GX114" s="22"/>
      <c r="GY114" s="22"/>
      <c r="GZ114" s="22"/>
      <c r="HA114" s="22"/>
      <c r="HB114" s="22"/>
      <c r="HC114" s="22"/>
      <c r="HD114" s="22"/>
      <c r="HE114" s="22"/>
      <c r="HF114" s="22"/>
      <c r="HG114" s="22"/>
      <c r="HH114" s="22"/>
      <c r="HI114" s="22"/>
      <c r="HJ114" s="22"/>
      <c r="HK114" s="22"/>
      <c r="HL114" s="22"/>
      <c r="HM114" s="22"/>
      <c r="HN114" s="22"/>
      <c r="HO114" s="22"/>
      <c r="HP114" s="22"/>
      <c r="HQ114" s="22"/>
      <c r="HR114" s="22"/>
      <c r="HS114" s="22"/>
      <c r="HT114" s="22"/>
      <c r="HU114" s="22"/>
      <c r="HV114" s="22"/>
      <c r="HW114" s="22"/>
      <c r="HX114" s="22"/>
      <c r="HY114" s="22"/>
      <c r="HZ114" s="22"/>
      <c r="IA114" s="22"/>
      <c r="IB114" s="22"/>
      <c r="IC114" s="22"/>
      <c r="ID114" s="22"/>
      <c r="IE114" s="22"/>
      <c r="IF114" s="22"/>
      <c r="IG114" s="22"/>
      <c r="IH114" s="22"/>
      <c r="II114" s="22"/>
      <c r="IJ114" s="22"/>
      <c r="IK114" s="22"/>
      <c r="IL114" s="22"/>
      <c r="IM114" s="22"/>
      <c r="IN114" s="22"/>
      <c r="IO114" s="22"/>
      <c r="IP114" s="22"/>
      <c r="IQ114" s="22"/>
      <c r="IR114" s="22"/>
      <c r="IS114" s="22"/>
      <c r="IT114" s="22"/>
      <c r="IU114" s="22"/>
      <c r="IV114" s="22"/>
      <c r="IW114" s="22"/>
      <c r="IX114" s="22"/>
      <c r="IY114" s="22"/>
      <c r="IZ114" s="22"/>
      <c r="JA114" s="22"/>
      <c r="JB114" s="22"/>
      <c r="JC114" s="22"/>
      <c r="JD114" s="22"/>
      <c r="JE114" s="22"/>
      <c r="JF114" s="22"/>
      <c r="JG114" s="22"/>
      <c r="JH114" s="22"/>
      <c r="JI114" s="22"/>
      <c r="JJ114" s="22"/>
      <c r="JK114" s="22"/>
      <c r="JL114" s="22"/>
      <c r="JM114" s="22"/>
      <c r="JN114" s="22"/>
      <c r="JO114" s="22"/>
      <c r="JP114" s="22"/>
      <c r="JQ114" s="22"/>
      <c r="JR114" s="22"/>
      <c r="JS114" s="22"/>
      <c r="JT114" s="22"/>
      <c r="JU114" s="22"/>
      <c r="JV114" s="22"/>
      <c r="JW114" s="22"/>
      <c r="JX114" s="22"/>
      <c r="JY114" s="22"/>
      <c r="JZ114" s="22"/>
      <c r="KA114" s="22"/>
      <c r="KB114" s="22"/>
      <c r="KC114" s="22"/>
      <c r="KD114" s="22"/>
      <c r="KE114" s="22"/>
      <c r="KF114" s="22"/>
      <c r="KG114" s="22"/>
      <c r="KH114" s="22"/>
      <c r="KI114" s="22"/>
      <c r="KJ114" s="22"/>
      <c r="KK114" s="22"/>
      <c r="KL114" s="22"/>
      <c r="KM114" s="22"/>
      <c r="KN114" s="22"/>
      <c r="KO114" s="22"/>
      <c r="KP114" s="22"/>
      <c r="KQ114" s="22"/>
      <c r="KR114" s="22"/>
      <c r="KS114" s="22"/>
      <c r="KT114" s="22"/>
      <c r="KU114" s="22"/>
      <c r="KV114" s="22"/>
      <c r="KW114" s="22"/>
      <c r="KX114" s="22"/>
      <c r="KY114" s="22"/>
      <c r="KZ114" s="22"/>
      <c r="LA114" s="22"/>
      <c r="LB114" s="22"/>
      <c r="LC114" s="22"/>
      <c r="LD114" s="22"/>
      <c r="LE114" s="22"/>
      <c r="LF114" s="22"/>
      <c r="LG114" s="22"/>
      <c r="LH114" s="22"/>
      <c r="LI114" s="22"/>
      <c r="LJ114" s="22"/>
      <c r="LK114" s="22"/>
      <c r="LL114" s="22"/>
      <c r="LM114" s="22"/>
      <c r="LN114" s="22"/>
      <c r="LO114" s="22"/>
      <c r="LP114" s="22"/>
      <c r="LQ114" s="22"/>
      <c r="LR114" s="22"/>
      <c r="LS114" s="22"/>
      <c r="LT114" s="22"/>
      <c r="LU114" s="22"/>
      <c r="LV114" s="22"/>
      <c r="LW114" s="22"/>
      <c r="LX114" s="22"/>
      <c r="LY114" s="22"/>
      <c r="LZ114" s="22"/>
      <c r="MA114" s="22"/>
      <c r="MB114" s="22"/>
      <c r="MC114" s="22"/>
      <c r="MD114" s="22"/>
      <c r="ME114" s="22"/>
      <c r="MF114" s="22"/>
      <c r="MG114" s="22"/>
      <c r="MH114" s="22"/>
      <c r="MI114" s="22"/>
      <c r="MJ114" s="22"/>
      <c r="MK114" s="22"/>
      <c r="ML114" s="22"/>
      <c r="MM114" s="22"/>
      <c r="MN114" s="22"/>
      <c r="MO114" s="22"/>
      <c r="MP114" s="22"/>
      <c r="MQ114" s="22"/>
      <c r="MR114" s="22"/>
      <c r="MS114" s="22"/>
      <c r="MT114" s="22"/>
      <c r="MU114" s="22"/>
      <c r="MV114" s="22"/>
      <c r="MW114" s="22"/>
      <c r="MX114" s="22"/>
      <c r="MY114" s="22"/>
      <c r="MZ114" s="22"/>
      <c r="NA114" s="22"/>
      <c r="NB114" s="22"/>
      <c r="NC114" s="22"/>
      <c r="ND114" s="22"/>
      <c r="NE114" s="22"/>
      <c r="NF114" s="22"/>
      <c r="NG114" s="22"/>
      <c r="NH114" s="22"/>
      <c r="NI114" s="22"/>
      <c r="NJ114" s="22"/>
      <c r="NK114" s="22"/>
      <c r="NL114" s="22"/>
      <c r="NM114" s="22"/>
      <c r="NN114" s="22"/>
      <c r="NO114" s="22"/>
      <c r="NP114" s="22"/>
      <c r="NQ114" s="22"/>
      <c r="NR114" s="22"/>
      <c r="NS114" s="22"/>
      <c r="NT114" s="22"/>
      <c r="NU114" s="22"/>
      <c r="NV114" s="22"/>
      <c r="NW114" s="22"/>
      <c r="NX114" s="22"/>
      <c r="NY114" s="22"/>
      <c r="NZ114" s="22"/>
      <c r="OA114" s="22"/>
      <c r="OB114" s="22"/>
      <c r="OC114" s="22"/>
      <c r="OD114" s="22"/>
      <c r="OE114" s="22"/>
      <c r="OF114" s="22"/>
      <c r="OG114" s="22"/>
      <c r="OH114" s="22"/>
      <c r="OI114" s="22"/>
      <c r="OJ114" s="22"/>
      <c r="OK114" s="22"/>
      <c r="OL114" s="22"/>
      <c r="OM114" s="22"/>
      <c r="ON114" s="22"/>
      <c r="OO114" s="22"/>
      <c r="OP114" s="22"/>
      <c r="OQ114" s="22"/>
      <c r="OR114" s="22"/>
      <c r="OS114" s="22"/>
      <c r="OT114" s="22"/>
      <c r="OU114" s="22"/>
      <c r="OV114" s="22"/>
      <c r="OW114" s="22"/>
      <c r="OX114" s="22"/>
      <c r="OY114" s="22"/>
      <c r="OZ114" s="22"/>
      <c r="PA114" s="22"/>
      <c r="PB114" s="22"/>
      <c r="PC114" s="22"/>
      <c r="PD114" s="22"/>
      <c r="PE114" s="22"/>
      <c r="PF114" s="22"/>
      <c r="PG114" s="22"/>
      <c r="PH114" s="22"/>
      <c r="PI114" s="22"/>
      <c r="PJ114" s="22"/>
      <c r="PK114" s="22"/>
      <c r="PL114" s="22"/>
      <c r="PM114" s="22"/>
      <c r="PN114" s="22"/>
      <c r="PO114" s="22"/>
      <c r="PP114" s="22"/>
      <c r="PQ114" s="22"/>
      <c r="PR114" s="22"/>
      <c r="PS114" s="22"/>
      <c r="PT114" s="22"/>
      <c r="PU114" s="22"/>
      <c r="PV114" s="22"/>
      <c r="PW114" s="22"/>
      <c r="PX114" s="22"/>
      <c r="PY114" s="22"/>
      <c r="PZ114" s="22"/>
      <c r="QA114" s="22"/>
      <c r="QB114" s="22"/>
      <c r="QC114" s="22"/>
      <c r="QD114" s="22"/>
      <c r="QE114" s="22"/>
      <c r="QF114" s="22"/>
      <c r="QG114" s="22"/>
      <c r="QH114" s="22"/>
      <c r="QI114" s="22"/>
      <c r="QJ114" s="22"/>
      <c r="QK114" s="22"/>
      <c r="QL114" s="22"/>
      <c r="QM114" s="22"/>
      <c r="QN114" s="22"/>
      <c r="QO114" s="22"/>
      <c r="QP114" s="22"/>
      <c r="QQ114" s="22"/>
      <c r="QR114" s="22"/>
      <c r="QS114" s="22"/>
      <c r="QT114" s="22"/>
      <c r="QU114" s="22"/>
      <c r="QV114" s="22"/>
      <c r="QW114" s="22"/>
      <c r="QX114" s="22"/>
      <c r="QY114" s="22"/>
      <c r="QZ114" s="22"/>
      <c r="RA114" s="22"/>
      <c r="RB114" s="22"/>
      <c r="RC114" s="22"/>
      <c r="RD114" s="22"/>
      <c r="RE114" s="22"/>
      <c r="RF114" s="22"/>
      <c r="RG114" s="22"/>
      <c r="RH114" s="22"/>
      <c r="RI114" s="22"/>
      <c r="RJ114" s="22"/>
      <c r="RK114" s="22"/>
      <c r="RL114" s="22"/>
      <c r="RM114" s="22"/>
      <c r="RN114" s="22"/>
      <c r="RO114" s="22"/>
      <c r="RP114" s="22"/>
      <c r="RQ114" s="22"/>
      <c r="RR114" s="22"/>
      <c r="RS114" s="22"/>
      <c r="RT114" s="22"/>
      <c r="RU114" s="22"/>
      <c r="RV114" s="22"/>
      <c r="RW114" s="22"/>
      <c r="RX114" s="22"/>
      <c r="RY114" s="22"/>
      <c r="RZ114" s="22"/>
      <c r="SA114" s="22"/>
      <c r="SB114" s="22"/>
      <c r="SC114" s="22"/>
      <c r="SD114" s="22"/>
      <c r="SE114" s="22"/>
      <c r="SF114" s="22"/>
      <c r="SG114" s="22"/>
      <c r="SH114" s="22"/>
      <c r="SI114" s="22"/>
      <c r="SJ114" s="22"/>
      <c r="SK114" s="22"/>
      <c r="SL114" s="22"/>
      <c r="SM114" s="22"/>
      <c r="SN114" s="22"/>
      <c r="SO114" s="22"/>
      <c r="SP114" s="22"/>
      <c r="SQ114" s="22"/>
      <c r="SR114" s="22"/>
      <c r="SS114" s="22"/>
      <c r="ST114" s="22"/>
      <c r="SU114" s="22"/>
      <c r="SV114" s="22"/>
      <c r="SW114" s="22"/>
      <c r="SX114" s="22"/>
      <c r="SY114" s="22"/>
      <c r="SZ114" s="22"/>
      <c r="TA114" s="22"/>
      <c r="TB114" s="22"/>
      <c r="TC114" s="22"/>
      <c r="TD114" s="22"/>
      <c r="TE114" s="22"/>
      <c r="TF114" s="22"/>
      <c r="TG114" s="22"/>
      <c r="TH114" s="22"/>
      <c r="TI114" s="22"/>
      <c r="TJ114" s="22"/>
      <c r="TK114" s="22"/>
      <c r="TL114" s="22"/>
      <c r="TM114" s="22"/>
      <c r="TN114" s="22"/>
      <c r="TO114" s="22"/>
      <c r="TP114" s="22"/>
      <c r="TQ114" s="22"/>
      <c r="TR114" s="22"/>
      <c r="TS114" s="22"/>
      <c r="TT114" s="22"/>
      <c r="TU114" s="22"/>
      <c r="TV114" s="22"/>
      <c r="TW114" s="22"/>
      <c r="TX114" s="22"/>
      <c r="TY114" s="22"/>
      <c r="TZ114" s="22"/>
      <c r="UA114" s="22"/>
      <c r="UB114" s="22"/>
      <c r="UC114" s="22"/>
      <c r="UD114" s="22"/>
      <c r="UE114" s="22"/>
      <c r="UF114" s="22"/>
      <c r="UG114" s="22"/>
      <c r="UH114" s="22"/>
      <c r="UI114" s="22"/>
      <c r="UJ114" s="22"/>
      <c r="UK114" s="22"/>
      <c r="UL114" s="22"/>
      <c r="UM114" s="22"/>
      <c r="UN114" s="22"/>
      <c r="UO114" s="22"/>
      <c r="UP114" s="22"/>
      <c r="UQ114" s="22"/>
      <c r="UR114" s="22"/>
      <c r="US114" s="22"/>
      <c r="UT114" s="22"/>
      <c r="UU114" s="22"/>
      <c r="UV114" s="22"/>
      <c r="UW114" s="22"/>
      <c r="UX114" s="22"/>
      <c r="UY114" s="22"/>
      <c r="UZ114" s="22"/>
      <c r="VA114" s="22"/>
      <c r="VB114" s="22"/>
      <c r="VC114" s="22"/>
      <c r="VD114" s="22"/>
      <c r="VE114" s="22"/>
      <c r="VF114" s="22"/>
      <c r="VG114" s="22"/>
      <c r="VH114" s="22"/>
      <c r="VI114" s="22"/>
      <c r="VJ114" s="22"/>
      <c r="VK114" s="22"/>
      <c r="VL114" s="22"/>
      <c r="VM114" s="22"/>
      <c r="VN114" s="22"/>
      <c r="VO114" s="22"/>
      <c r="VP114" s="22"/>
      <c r="VQ114" s="22"/>
      <c r="VR114" s="22"/>
      <c r="VS114" s="22"/>
      <c r="VT114" s="22"/>
      <c r="VU114" s="22"/>
      <c r="VV114" s="22"/>
      <c r="VW114" s="22"/>
      <c r="VX114" s="22"/>
      <c r="VY114" s="22"/>
      <c r="VZ114" s="22"/>
      <c r="WA114" s="22"/>
      <c r="WB114" s="22"/>
      <c r="WC114" s="22"/>
      <c r="WD114" s="22"/>
      <c r="WE114" s="22"/>
      <c r="WF114" s="22"/>
      <c r="WG114" s="22"/>
      <c r="WH114" s="22"/>
      <c r="WI114" s="22"/>
      <c r="WJ114" s="22"/>
      <c r="WK114" s="22"/>
      <c r="WL114" s="22"/>
      <c r="WM114" s="22"/>
      <c r="WN114" s="22"/>
      <c r="WO114" s="22"/>
      <c r="WP114" s="22"/>
      <c r="WQ114" s="22"/>
      <c r="WR114" s="22"/>
      <c r="WS114" s="22"/>
      <c r="WT114" s="22"/>
      <c r="WU114" s="22"/>
      <c r="WV114" s="22"/>
      <c r="WW114" s="22"/>
      <c r="WX114" s="22"/>
      <c r="WY114" s="22"/>
      <c r="WZ114" s="22"/>
      <c r="XA114" s="22"/>
      <c r="XB114" s="22"/>
      <c r="XC114" s="22"/>
      <c r="XD114" s="22"/>
      <c r="XE114" s="22"/>
      <c r="XF114" s="22"/>
      <c r="XG114" s="22"/>
      <c r="XH114" s="22"/>
      <c r="XI114" s="22"/>
      <c r="XJ114" s="22"/>
      <c r="XK114" s="22"/>
      <c r="XL114" s="22"/>
      <c r="XM114" s="22"/>
      <c r="XN114" s="22"/>
      <c r="XO114" s="22"/>
      <c r="XP114" s="22"/>
      <c r="XQ114" s="22"/>
      <c r="XR114" s="22"/>
      <c r="XS114" s="22"/>
      <c r="XT114" s="22"/>
      <c r="XU114" s="22"/>
      <c r="XV114" s="22"/>
      <c r="XW114" s="22"/>
      <c r="XX114" s="22"/>
      <c r="XY114" s="22"/>
      <c r="XZ114" s="22"/>
      <c r="YA114" s="22"/>
      <c r="YB114" s="22"/>
      <c r="YC114" s="22"/>
      <c r="YD114" s="22"/>
      <c r="YE114" s="22"/>
      <c r="YF114" s="22"/>
      <c r="YG114" s="22"/>
      <c r="YH114" s="22"/>
      <c r="YI114" s="22"/>
      <c r="YJ114" s="22"/>
      <c r="YK114" s="22"/>
      <c r="YL114" s="22"/>
      <c r="YM114" s="22"/>
      <c r="YN114" s="22"/>
      <c r="YO114" s="22"/>
      <c r="YP114" s="22"/>
      <c r="YQ114" s="22"/>
      <c r="YR114" s="22"/>
      <c r="YS114" s="22"/>
      <c r="YT114" s="22"/>
      <c r="YU114" s="22"/>
      <c r="YV114" s="22"/>
      <c r="YW114" s="22"/>
      <c r="YX114" s="22"/>
      <c r="YY114" s="22"/>
      <c r="YZ114" s="22"/>
      <c r="ZA114" s="22"/>
      <c r="ZB114" s="22"/>
      <c r="ZC114" s="22"/>
      <c r="ZD114" s="22"/>
      <c r="ZE114" s="22"/>
      <c r="ZF114" s="22"/>
      <c r="ZG114" s="22"/>
      <c r="ZH114" s="22"/>
      <c r="ZI114" s="22"/>
      <c r="ZJ114" s="22"/>
      <c r="ZK114" s="22"/>
      <c r="ZL114" s="22"/>
      <c r="ZM114" s="22"/>
      <c r="ZN114" s="22"/>
      <c r="ZO114" s="22"/>
      <c r="ZP114" s="22"/>
      <c r="ZQ114" s="22"/>
      <c r="ZR114" s="22"/>
      <c r="ZS114" s="22"/>
      <c r="ZT114" s="22"/>
      <c r="ZU114" s="22"/>
      <c r="ZV114" s="22"/>
      <c r="ZW114" s="22"/>
      <c r="ZX114" s="22"/>
      <c r="ZY114" s="22"/>
      <c r="ZZ114" s="22"/>
      <c r="AAA114" s="22"/>
      <c r="AAB114" s="22"/>
      <c r="AAC114" s="22"/>
      <c r="AAD114" s="22"/>
      <c r="AAE114" s="22"/>
      <c r="AAF114" s="22"/>
      <c r="AAG114" s="22"/>
      <c r="AAH114" s="22"/>
      <c r="AAI114" s="22"/>
      <c r="AAJ114" s="22"/>
      <c r="AAK114" s="22"/>
      <c r="AAL114" s="22"/>
      <c r="AAM114" s="22"/>
      <c r="AAN114" s="22"/>
      <c r="AAO114" s="22"/>
      <c r="AAP114" s="22"/>
      <c r="AAQ114" s="22"/>
      <c r="AAR114" s="22"/>
      <c r="AAS114" s="22"/>
      <c r="AAT114" s="22"/>
      <c r="AAU114" s="22"/>
      <c r="AAV114" s="22"/>
      <c r="AAW114" s="22"/>
      <c r="AAX114" s="22"/>
      <c r="AAY114" s="22"/>
      <c r="AAZ114" s="22"/>
      <c r="ABA114" s="22"/>
      <c r="ABB114" s="22"/>
      <c r="ABC114" s="22"/>
      <c r="ABD114" s="22"/>
      <c r="ABE114" s="22"/>
      <c r="ABF114" s="22"/>
      <c r="ABG114" s="22"/>
      <c r="ABH114" s="22"/>
      <c r="ABI114" s="22"/>
      <c r="ABJ114" s="22"/>
      <c r="ABK114" s="22"/>
      <c r="ABL114" s="22"/>
      <c r="ABM114" s="22"/>
      <c r="ABN114" s="22"/>
      <c r="ABO114" s="22"/>
      <c r="ABP114" s="22"/>
      <c r="ABQ114" s="22"/>
      <c r="ABR114" s="22"/>
      <c r="ABS114" s="22"/>
      <c r="ABT114" s="22"/>
      <c r="ABU114" s="22"/>
      <c r="ABV114" s="22"/>
      <c r="ABW114" s="22"/>
      <c r="ABX114" s="22"/>
      <c r="ABY114" s="22"/>
      <c r="ABZ114" s="22"/>
      <c r="ACA114" s="22"/>
      <c r="ACB114" s="22"/>
      <c r="ACC114" s="22"/>
      <c r="ACD114" s="22"/>
      <c r="ACE114" s="22"/>
      <c r="ACF114" s="22"/>
      <c r="ACG114" s="22"/>
      <c r="ACH114" s="22"/>
      <c r="ACI114" s="22"/>
      <c r="ACJ114" s="22"/>
      <c r="ACK114" s="22"/>
      <c r="ACL114" s="22"/>
      <c r="ACM114" s="22"/>
      <c r="ACN114" s="22"/>
      <c r="ACO114" s="22"/>
      <c r="ACP114" s="22"/>
      <c r="ACQ114" s="22"/>
      <c r="ACR114" s="22"/>
      <c r="ACS114" s="22"/>
      <c r="ACT114" s="22"/>
      <c r="ACU114" s="22"/>
      <c r="ACV114" s="22"/>
      <c r="ACW114" s="22"/>
      <c r="ACX114" s="22"/>
      <c r="ACY114" s="22"/>
      <c r="ACZ114" s="22"/>
      <c r="ADA114" s="22"/>
    </row>
    <row r="115" spans="1:786" s="124" customFormat="1" ht="15.6" x14ac:dyDescent="0.3">
      <c r="A115" s="81">
        <v>3</v>
      </c>
      <c r="B115" s="87" t="s">
        <v>406</v>
      </c>
      <c r="C115" s="64" t="s">
        <v>111</v>
      </c>
      <c r="D115" s="65" t="s">
        <v>129</v>
      </c>
      <c r="E115" s="65" t="s">
        <v>146</v>
      </c>
      <c r="F115" s="65"/>
      <c r="G115" s="122"/>
      <c r="H115" s="65">
        <v>1</v>
      </c>
      <c r="I115" s="65" t="s">
        <v>96</v>
      </c>
      <c r="J115" s="65" t="s">
        <v>67</v>
      </c>
      <c r="K115" s="67">
        <v>2002</v>
      </c>
      <c r="L115" s="68">
        <v>37568</v>
      </c>
      <c r="M115" s="69">
        <v>4500</v>
      </c>
      <c r="N115" s="70"/>
      <c r="O115" s="70"/>
      <c r="P115" s="71" t="s">
        <v>332</v>
      </c>
      <c r="Q115" s="72" t="s">
        <v>407</v>
      </c>
      <c r="R115" s="73" t="s">
        <v>408</v>
      </c>
      <c r="S115" s="74" t="str">
        <f t="shared" si="16"/>
        <v>Cu</v>
      </c>
      <c r="T115" s="75">
        <v>580</v>
      </c>
      <c r="U115" s="75">
        <v>1.1000000000000001</v>
      </c>
      <c r="V115" s="75"/>
      <c r="W115" s="75">
        <v>1.1000000000000001</v>
      </c>
      <c r="X115" s="75" t="s">
        <v>409</v>
      </c>
      <c r="Y115" s="75">
        <v>200</v>
      </c>
      <c r="Z115" s="75" t="s">
        <v>244</v>
      </c>
      <c r="AA115" s="22"/>
      <c r="AB115" s="76">
        <f t="shared" si="29"/>
        <v>2.3726005758565221E-3</v>
      </c>
      <c r="AC115" s="76">
        <f t="shared" si="20"/>
        <v>0</v>
      </c>
      <c r="AD115" s="76">
        <f t="shared" si="21"/>
        <v>0</v>
      </c>
      <c r="AE115" s="76">
        <f t="shared" si="22"/>
        <v>2.3726005758565221E-3</v>
      </c>
      <c r="AF115" s="77"/>
      <c r="AG115" s="77">
        <f t="shared" si="30"/>
        <v>0</v>
      </c>
      <c r="AH115" s="77">
        <f t="shared" si="31"/>
        <v>0</v>
      </c>
      <c r="AI115" s="77">
        <f t="shared" si="32"/>
        <v>2.3726005758565221E-3</v>
      </c>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2"/>
      <c r="GR115" s="22"/>
      <c r="GS115" s="22"/>
      <c r="GT115" s="22"/>
      <c r="GU115" s="22"/>
      <c r="GV115" s="22"/>
      <c r="GW115" s="22"/>
      <c r="GX115" s="22"/>
      <c r="GY115" s="22"/>
      <c r="GZ115" s="22"/>
      <c r="HA115" s="22"/>
      <c r="HB115" s="22"/>
      <c r="HC115" s="22"/>
      <c r="HD115" s="22"/>
      <c r="HE115" s="22"/>
      <c r="HF115" s="22"/>
      <c r="HG115" s="22"/>
      <c r="HH115" s="22"/>
      <c r="HI115" s="22"/>
      <c r="HJ115" s="22"/>
      <c r="HK115" s="22"/>
      <c r="HL115" s="22"/>
      <c r="HM115" s="22"/>
      <c r="HN115" s="22"/>
      <c r="HO115" s="22"/>
      <c r="HP115" s="22"/>
      <c r="HQ115" s="22"/>
      <c r="HR115" s="22"/>
      <c r="HS115" s="22"/>
      <c r="HT115" s="22"/>
      <c r="HU115" s="22"/>
      <c r="HV115" s="22"/>
      <c r="HW115" s="22"/>
      <c r="HX115" s="22"/>
      <c r="HY115" s="22"/>
      <c r="HZ115" s="22"/>
      <c r="IA115" s="22"/>
      <c r="IB115" s="22"/>
      <c r="IC115" s="22"/>
      <c r="ID115" s="22"/>
      <c r="IE115" s="22"/>
      <c r="IF115" s="22"/>
      <c r="IG115" s="22"/>
      <c r="IH115" s="22"/>
      <c r="II115" s="22"/>
      <c r="IJ115" s="22"/>
      <c r="IK115" s="22"/>
      <c r="IL115" s="22"/>
      <c r="IM115" s="22"/>
      <c r="IN115" s="22"/>
      <c r="IO115" s="22"/>
      <c r="IP115" s="22"/>
      <c r="IQ115" s="22"/>
      <c r="IR115" s="22"/>
      <c r="IS115" s="22"/>
      <c r="IT115" s="22"/>
      <c r="IU115" s="22"/>
      <c r="IV115" s="22"/>
      <c r="IW115" s="22"/>
      <c r="IX115" s="22"/>
      <c r="IY115" s="22"/>
      <c r="IZ115" s="22"/>
      <c r="JA115" s="22"/>
      <c r="JB115" s="22"/>
      <c r="JC115" s="22"/>
      <c r="JD115" s="22"/>
      <c r="JE115" s="22"/>
      <c r="JF115" s="22"/>
      <c r="JG115" s="22"/>
      <c r="JH115" s="22"/>
      <c r="JI115" s="22"/>
      <c r="JJ115" s="22"/>
      <c r="JK115" s="22"/>
      <c r="JL115" s="22"/>
      <c r="JM115" s="22"/>
      <c r="JN115" s="22"/>
      <c r="JO115" s="22"/>
      <c r="JP115" s="22"/>
      <c r="JQ115" s="22"/>
      <c r="JR115" s="22"/>
      <c r="JS115" s="22"/>
      <c r="JT115" s="22"/>
      <c r="JU115" s="22"/>
      <c r="JV115" s="22"/>
      <c r="JW115" s="22"/>
      <c r="JX115" s="22"/>
      <c r="JY115" s="22"/>
      <c r="JZ115" s="22"/>
      <c r="KA115" s="22"/>
      <c r="KB115" s="22"/>
      <c r="KC115" s="22"/>
      <c r="KD115" s="22"/>
      <c r="KE115" s="22"/>
      <c r="KF115" s="22"/>
      <c r="KG115" s="22"/>
      <c r="KH115" s="22"/>
      <c r="KI115" s="22"/>
      <c r="KJ115" s="22"/>
      <c r="KK115" s="22"/>
      <c r="KL115" s="22"/>
      <c r="KM115" s="22"/>
      <c r="KN115" s="22"/>
      <c r="KO115" s="22"/>
      <c r="KP115" s="22"/>
      <c r="KQ115" s="22"/>
      <c r="KR115" s="22"/>
      <c r="KS115" s="22"/>
      <c r="KT115" s="22"/>
      <c r="KU115" s="22"/>
      <c r="KV115" s="22"/>
      <c r="KW115" s="22"/>
      <c r="KX115" s="22"/>
      <c r="KY115" s="22"/>
      <c r="KZ115" s="22"/>
      <c r="LA115" s="22"/>
      <c r="LB115" s="22"/>
      <c r="LC115" s="22"/>
      <c r="LD115" s="22"/>
      <c r="LE115" s="22"/>
      <c r="LF115" s="22"/>
      <c r="LG115" s="22"/>
      <c r="LH115" s="22"/>
      <c r="LI115" s="22"/>
      <c r="LJ115" s="22"/>
      <c r="LK115" s="22"/>
      <c r="LL115" s="22"/>
      <c r="LM115" s="22"/>
      <c r="LN115" s="22"/>
      <c r="LO115" s="22"/>
      <c r="LP115" s="22"/>
      <c r="LQ115" s="22"/>
      <c r="LR115" s="22"/>
      <c r="LS115" s="22"/>
      <c r="LT115" s="22"/>
      <c r="LU115" s="22"/>
      <c r="LV115" s="22"/>
      <c r="LW115" s="22"/>
      <c r="LX115" s="22"/>
      <c r="LY115" s="22"/>
      <c r="LZ115" s="22"/>
      <c r="MA115" s="22"/>
      <c r="MB115" s="22"/>
      <c r="MC115" s="22"/>
      <c r="MD115" s="22"/>
      <c r="ME115" s="22"/>
      <c r="MF115" s="22"/>
      <c r="MG115" s="22"/>
      <c r="MH115" s="22"/>
      <c r="MI115" s="22"/>
      <c r="MJ115" s="22"/>
      <c r="MK115" s="22"/>
      <c r="ML115" s="22"/>
      <c r="MM115" s="22"/>
      <c r="MN115" s="22"/>
      <c r="MO115" s="22"/>
      <c r="MP115" s="22"/>
      <c r="MQ115" s="22"/>
      <c r="MR115" s="22"/>
      <c r="MS115" s="22"/>
      <c r="MT115" s="22"/>
      <c r="MU115" s="22"/>
      <c r="MV115" s="22"/>
      <c r="MW115" s="22"/>
      <c r="MX115" s="22"/>
      <c r="MY115" s="22"/>
      <c r="MZ115" s="22"/>
      <c r="NA115" s="22"/>
      <c r="NB115" s="22"/>
      <c r="NC115" s="22"/>
      <c r="ND115" s="22"/>
      <c r="NE115" s="22"/>
      <c r="NF115" s="22"/>
      <c r="NG115" s="22"/>
      <c r="NH115" s="22"/>
      <c r="NI115" s="22"/>
      <c r="NJ115" s="22"/>
      <c r="NK115" s="22"/>
      <c r="NL115" s="22"/>
      <c r="NM115" s="22"/>
      <c r="NN115" s="22"/>
      <c r="NO115" s="22"/>
      <c r="NP115" s="22"/>
      <c r="NQ115" s="22"/>
      <c r="NR115" s="22"/>
      <c r="NS115" s="22"/>
      <c r="NT115" s="22"/>
      <c r="NU115" s="22"/>
      <c r="NV115" s="22"/>
      <c r="NW115" s="22"/>
      <c r="NX115" s="22"/>
      <c r="NY115" s="22"/>
      <c r="NZ115" s="22"/>
      <c r="OA115" s="22"/>
      <c r="OB115" s="22"/>
      <c r="OC115" s="22"/>
      <c r="OD115" s="22"/>
      <c r="OE115" s="22"/>
      <c r="OF115" s="22"/>
      <c r="OG115" s="22"/>
      <c r="OH115" s="22"/>
      <c r="OI115" s="22"/>
      <c r="OJ115" s="22"/>
      <c r="OK115" s="22"/>
      <c r="OL115" s="22"/>
      <c r="OM115" s="22"/>
      <c r="ON115" s="22"/>
      <c r="OO115" s="22"/>
      <c r="OP115" s="22"/>
      <c r="OQ115" s="22"/>
      <c r="OR115" s="22"/>
      <c r="OS115" s="22"/>
      <c r="OT115" s="22"/>
      <c r="OU115" s="22"/>
      <c r="OV115" s="22"/>
      <c r="OW115" s="22"/>
      <c r="OX115" s="22"/>
      <c r="OY115" s="22"/>
      <c r="OZ115" s="22"/>
      <c r="PA115" s="22"/>
      <c r="PB115" s="22"/>
      <c r="PC115" s="22"/>
      <c r="PD115" s="22"/>
      <c r="PE115" s="22"/>
      <c r="PF115" s="22"/>
      <c r="PG115" s="22"/>
      <c r="PH115" s="22"/>
      <c r="PI115" s="22"/>
      <c r="PJ115" s="22"/>
      <c r="PK115" s="22"/>
      <c r="PL115" s="22"/>
      <c r="PM115" s="22"/>
      <c r="PN115" s="22"/>
      <c r="PO115" s="22"/>
      <c r="PP115" s="22"/>
      <c r="PQ115" s="22"/>
      <c r="PR115" s="22"/>
      <c r="PS115" s="22"/>
      <c r="PT115" s="22"/>
      <c r="PU115" s="22"/>
      <c r="PV115" s="22"/>
      <c r="PW115" s="22"/>
      <c r="PX115" s="22"/>
      <c r="PY115" s="22"/>
      <c r="PZ115" s="22"/>
      <c r="QA115" s="22"/>
      <c r="QB115" s="22"/>
      <c r="QC115" s="22"/>
      <c r="QD115" s="22"/>
      <c r="QE115" s="22"/>
      <c r="QF115" s="22"/>
      <c r="QG115" s="22"/>
      <c r="QH115" s="22"/>
      <c r="QI115" s="22"/>
      <c r="QJ115" s="22"/>
      <c r="QK115" s="22"/>
      <c r="QL115" s="22"/>
      <c r="QM115" s="22"/>
      <c r="QN115" s="22"/>
      <c r="QO115" s="22"/>
      <c r="QP115" s="22"/>
      <c r="QQ115" s="22"/>
      <c r="QR115" s="22"/>
      <c r="QS115" s="22"/>
      <c r="QT115" s="22"/>
      <c r="QU115" s="22"/>
      <c r="QV115" s="22"/>
      <c r="QW115" s="22"/>
      <c r="QX115" s="22"/>
      <c r="QY115" s="22"/>
      <c r="QZ115" s="22"/>
      <c r="RA115" s="22"/>
      <c r="RB115" s="22"/>
      <c r="RC115" s="22"/>
      <c r="RD115" s="22"/>
      <c r="RE115" s="22"/>
      <c r="RF115" s="22"/>
      <c r="RG115" s="22"/>
      <c r="RH115" s="22"/>
      <c r="RI115" s="22"/>
      <c r="RJ115" s="22"/>
      <c r="RK115" s="22"/>
      <c r="RL115" s="22"/>
      <c r="RM115" s="22"/>
      <c r="RN115" s="22"/>
      <c r="RO115" s="22"/>
      <c r="RP115" s="22"/>
      <c r="RQ115" s="22"/>
      <c r="RR115" s="22"/>
      <c r="RS115" s="22"/>
      <c r="RT115" s="22"/>
      <c r="RU115" s="22"/>
      <c r="RV115" s="22"/>
      <c r="RW115" s="22"/>
      <c r="RX115" s="22"/>
      <c r="RY115" s="22"/>
      <c r="RZ115" s="22"/>
      <c r="SA115" s="22"/>
      <c r="SB115" s="22"/>
      <c r="SC115" s="22"/>
      <c r="SD115" s="22"/>
      <c r="SE115" s="22"/>
      <c r="SF115" s="22"/>
      <c r="SG115" s="22"/>
      <c r="SH115" s="22"/>
      <c r="SI115" s="22"/>
      <c r="SJ115" s="22"/>
      <c r="SK115" s="22"/>
      <c r="SL115" s="22"/>
      <c r="SM115" s="22"/>
      <c r="SN115" s="22"/>
      <c r="SO115" s="22"/>
      <c r="SP115" s="22"/>
      <c r="SQ115" s="22"/>
      <c r="SR115" s="22"/>
      <c r="SS115" s="22"/>
      <c r="ST115" s="22"/>
      <c r="SU115" s="22"/>
      <c r="SV115" s="22"/>
      <c r="SW115" s="22"/>
      <c r="SX115" s="22"/>
      <c r="SY115" s="22"/>
      <c r="SZ115" s="22"/>
      <c r="TA115" s="22"/>
      <c r="TB115" s="22"/>
      <c r="TC115" s="22"/>
      <c r="TD115" s="22"/>
      <c r="TE115" s="22"/>
      <c r="TF115" s="22"/>
      <c r="TG115" s="22"/>
      <c r="TH115" s="22"/>
      <c r="TI115" s="22"/>
      <c r="TJ115" s="22"/>
      <c r="TK115" s="22"/>
      <c r="TL115" s="22"/>
      <c r="TM115" s="22"/>
      <c r="TN115" s="22"/>
      <c r="TO115" s="22"/>
      <c r="TP115" s="22"/>
      <c r="TQ115" s="22"/>
      <c r="TR115" s="22"/>
      <c r="TS115" s="22"/>
      <c r="TT115" s="22"/>
      <c r="TU115" s="22"/>
      <c r="TV115" s="22"/>
      <c r="TW115" s="22"/>
      <c r="TX115" s="22"/>
      <c r="TY115" s="22"/>
      <c r="TZ115" s="22"/>
      <c r="UA115" s="22"/>
      <c r="UB115" s="22"/>
      <c r="UC115" s="22"/>
      <c r="UD115" s="22"/>
      <c r="UE115" s="22"/>
      <c r="UF115" s="22"/>
      <c r="UG115" s="22"/>
      <c r="UH115" s="22"/>
      <c r="UI115" s="22"/>
      <c r="UJ115" s="22"/>
      <c r="UK115" s="22"/>
      <c r="UL115" s="22"/>
      <c r="UM115" s="22"/>
      <c r="UN115" s="22"/>
      <c r="UO115" s="22"/>
      <c r="UP115" s="22"/>
      <c r="UQ115" s="22"/>
      <c r="UR115" s="22"/>
      <c r="US115" s="22"/>
      <c r="UT115" s="22"/>
      <c r="UU115" s="22"/>
      <c r="UV115" s="22"/>
      <c r="UW115" s="22"/>
      <c r="UX115" s="22"/>
      <c r="UY115" s="22"/>
      <c r="UZ115" s="22"/>
      <c r="VA115" s="22"/>
      <c r="VB115" s="22"/>
      <c r="VC115" s="22"/>
      <c r="VD115" s="22"/>
      <c r="VE115" s="22"/>
      <c r="VF115" s="22"/>
      <c r="VG115" s="22"/>
      <c r="VH115" s="22"/>
      <c r="VI115" s="22"/>
      <c r="VJ115" s="22"/>
      <c r="VK115" s="22"/>
      <c r="VL115" s="22"/>
      <c r="VM115" s="22"/>
      <c r="VN115" s="22"/>
      <c r="VO115" s="22"/>
      <c r="VP115" s="22"/>
      <c r="VQ115" s="22"/>
      <c r="VR115" s="22"/>
      <c r="VS115" s="22"/>
      <c r="VT115" s="22"/>
      <c r="VU115" s="22"/>
      <c r="VV115" s="22"/>
      <c r="VW115" s="22"/>
      <c r="VX115" s="22"/>
      <c r="VY115" s="22"/>
      <c r="VZ115" s="22"/>
      <c r="WA115" s="22"/>
      <c r="WB115" s="22"/>
      <c r="WC115" s="22"/>
      <c r="WD115" s="22"/>
      <c r="WE115" s="22"/>
      <c r="WF115" s="22"/>
      <c r="WG115" s="22"/>
      <c r="WH115" s="22"/>
      <c r="WI115" s="22"/>
      <c r="WJ115" s="22"/>
      <c r="WK115" s="22"/>
      <c r="WL115" s="22"/>
      <c r="WM115" s="22"/>
      <c r="WN115" s="22"/>
      <c r="WO115" s="22"/>
      <c r="WP115" s="22"/>
      <c r="WQ115" s="22"/>
      <c r="WR115" s="22"/>
      <c r="WS115" s="22"/>
      <c r="WT115" s="22"/>
      <c r="WU115" s="22"/>
      <c r="WV115" s="22"/>
      <c r="WW115" s="22"/>
      <c r="WX115" s="22"/>
      <c r="WY115" s="22"/>
      <c r="WZ115" s="22"/>
      <c r="XA115" s="22"/>
      <c r="XB115" s="22"/>
      <c r="XC115" s="22"/>
      <c r="XD115" s="22"/>
      <c r="XE115" s="22"/>
      <c r="XF115" s="22"/>
      <c r="XG115" s="22"/>
      <c r="XH115" s="22"/>
      <c r="XI115" s="22"/>
      <c r="XJ115" s="22"/>
      <c r="XK115" s="22"/>
      <c r="XL115" s="22"/>
      <c r="XM115" s="22"/>
      <c r="XN115" s="22"/>
      <c r="XO115" s="22"/>
      <c r="XP115" s="22"/>
      <c r="XQ115" s="22"/>
      <c r="XR115" s="22"/>
      <c r="XS115" s="22"/>
      <c r="XT115" s="22"/>
      <c r="XU115" s="22"/>
      <c r="XV115" s="22"/>
      <c r="XW115" s="22"/>
      <c r="XX115" s="22"/>
      <c r="XY115" s="22"/>
      <c r="XZ115" s="22"/>
      <c r="YA115" s="22"/>
      <c r="YB115" s="22"/>
      <c r="YC115" s="22"/>
      <c r="YD115" s="22"/>
      <c r="YE115" s="22"/>
      <c r="YF115" s="22"/>
      <c r="YG115" s="22"/>
      <c r="YH115" s="22"/>
      <c r="YI115" s="22"/>
      <c r="YJ115" s="22"/>
      <c r="YK115" s="22"/>
      <c r="YL115" s="22"/>
      <c r="YM115" s="22"/>
      <c r="YN115" s="22"/>
      <c r="YO115" s="22"/>
      <c r="YP115" s="22"/>
      <c r="YQ115" s="22"/>
      <c r="YR115" s="22"/>
      <c r="YS115" s="22"/>
      <c r="YT115" s="22"/>
      <c r="YU115" s="22"/>
      <c r="YV115" s="22"/>
      <c r="YW115" s="22"/>
      <c r="YX115" s="22"/>
      <c r="YY115" s="22"/>
      <c r="YZ115" s="22"/>
      <c r="ZA115" s="22"/>
      <c r="ZB115" s="22"/>
      <c r="ZC115" s="22"/>
      <c r="ZD115" s="22"/>
      <c r="ZE115" s="22"/>
      <c r="ZF115" s="22"/>
      <c r="ZG115" s="22"/>
      <c r="ZH115" s="22"/>
      <c r="ZI115" s="22"/>
      <c r="ZJ115" s="22"/>
      <c r="ZK115" s="22"/>
      <c r="ZL115" s="22"/>
      <c r="ZM115" s="22"/>
      <c r="ZN115" s="22"/>
      <c r="ZO115" s="22"/>
      <c r="ZP115" s="22"/>
      <c r="ZQ115" s="22"/>
      <c r="ZR115" s="22"/>
      <c r="ZS115" s="22"/>
      <c r="ZT115" s="22"/>
      <c r="ZU115" s="22"/>
      <c r="ZV115" s="22"/>
      <c r="ZW115" s="22"/>
      <c r="ZX115" s="22"/>
      <c r="ZY115" s="22"/>
      <c r="ZZ115" s="22"/>
      <c r="AAA115" s="22"/>
      <c r="AAB115" s="22"/>
      <c r="AAC115" s="22"/>
      <c r="AAD115" s="22"/>
      <c r="AAE115" s="22"/>
      <c r="AAF115" s="22"/>
      <c r="AAG115" s="22"/>
      <c r="AAH115" s="22"/>
      <c r="AAI115" s="22"/>
      <c r="AAJ115" s="22"/>
      <c r="AAK115" s="22"/>
      <c r="AAL115" s="22"/>
      <c r="AAM115" s="22"/>
      <c r="AAN115" s="22"/>
      <c r="AAO115" s="22"/>
      <c r="AAP115" s="22"/>
      <c r="AAQ115" s="22"/>
      <c r="AAR115" s="22"/>
      <c r="AAS115" s="22"/>
      <c r="AAT115" s="22"/>
      <c r="AAU115" s="22"/>
      <c r="AAV115" s="22"/>
      <c r="AAW115" s="22"/>
      <c r="AAX115" s="22"/>
      <c r="AAY115" s="22"/>
      <c r="AAZ115" s="22"/>
      <c r="ABA115" s="22"/>
      <c r="ABB115" s="22"/>
      <c r="ABC115" s="22"/>
      <c r="ABD115" s="22"/>
      <c r="ABE115" s="22"/>
      <c r="ABF115" s="22"/>
      <c r="ABG115" s="22"/>
      <c r="ABH115" s="22"/>
      <c r="ABI115" s="22"/>
      <c r="ABJ115" s="22"/>
      <c r="ABK115" s="22"/>
      <c r="ABL115" s="22"/>
      <c r="ABM115" s="22"/>
      <c r="ABN115" s="22"/>
      <c r="ABO115" s="22"/>
      <c r="ABP115" s="22"/>
      <c r="ABQ115" s="22"/>
      <c r="ABR115" s="22"/>
      <c r="ABS115" s="22"/>
      <c r="ABT115" s="22"/>
      <c r="ABU115" s="22"/>
      <c r="ABV115" s="22"/>
      <c r="ABW115" s="22"/>
      <c r="ABX115" s="22"/>
      <c r="ABY115" s="22"/>
      <c r="ABZ115" s="22"/>
      <c r="ACA115" s="22"/>
      <c r="ACB115" s="22"/>
      <c r="ACC115" s="22"/>
      <c r="ACD115" s="22"/>
      <c r="ACE115" s="22"/>
      <c r="ACF115" s="22"/>
      <c r="ACG115" s="22"/>
      <c r="ACH115" s="22"/>
      <c r="ACI115" s="22"/>
      <c r="ACJ115" s="22"/>
      <c r="ACK115" s="22"/>
      <c r="ACL115" s="22"/>
      <c r="ACM115" s="22"/>
      <c r="ACN115" s="22"/>
      <c r="ACO115" s="22"/>
      <c r="ACP115" s="22"/>
      <c r="ACQ115" s="22"/>
      <c r="ACR115" s="22"/>
      <c r="ACS115" s="22"/>
      <c r="ACT115" s="22"/>
      <c r="ACU115" s="22"/>
      <c r="ACV115" s="22"/>
      <c r="ACW115" s="22"/>
      <c r="ACX115" s="22"/>
      <c r="ACY115" s="22"/>
      <c r="ACZ115" s="22"/>
      <c r="ADA115" s="22"/>
    </row>
    <row r="116" spans="1:786" s="124" customFormat="1" ht="15.6" x14ac:dyDescent="0.3">
      <c r="A116" s="81">
        <v>3</v>
      </c>
      <c r="B116" s="87" t="s">
        <v>410</v>
      </c>
      <c r="C116" s="64" t="s">
        <v>111</v>
      </c>
      <c r="D116" s="65" t="s">
        <v>129</v>
      </c>
      <c r="E116" s="65" t="s">
        <v>146</v>
      </c>
      <c r="F116" s="65"/>
      <c r="G116" s="122"/>
      <c r="H116" s="65">
        <v>1</v>
      </c>
      <c r="I116" s="65" t="s">
        <v>96</v>
      </c>
      <c r="J116" s="65" t="s">
        <v>67</v>
      </c>
      <c r="K116" s="67">
        <v>2002</v>
      </c>
      <c r="L116" s="68">
        <v>37521</v>
      </c>
      <c r="M116" s="69">
        <v>8000</v>
      </c>
      <c r="N116" s="70"/>
      <c r="O116" s="70"/>
      <c r="P116" s="71" t="s">
        <v>332</v>
      </c>
      <c r="Q116" s="72" t="s">
        <v>407</v>
      </c>
      <c r="R116" s="73" t="s">
        <v>408</v>
      </c>
      <c r="S116" s="74" t="str">
        <f t="shared" si="16"/>
        <v>Cu</v>
      </c>
      <c r="T116" s="75">
        <v>580</v>
      </c>
      <c r="U116" s="75">
        <v>1.1000000000000001</v>
      </c>
      <c r="V116" s="75"/>
      <c r="W116" s="75">
        <v>1.1000000000000001</v>
      </c>
      <c r="X116" s="75" t="s">
        <v>409</v>
      </c>
      <c r="Y116" s="75">
        <v>200</v>
      </c>
      <c r="Z116" s="75" t="s">
        <v>244</v>
      </c>
      <c r="AA116" s="22"/>
      <c r="AB116" s="76">
        <f t="shared" si="29"/>
        <v>4.2179565793004836E-3</v>
      </c>
      <c r="AC116" s="76">
        <f t="shared" si="20"/>
        <v>0</v>
      </c>
      <c r="AD116" s="76">
        <f t="shared" si="21"/>
        <v>0</v>
      </c>
      <c r="AE116" s="76">
        <f t="shared" si="22"/>
        <v>4.2179565793004836E-3</v>
      </c>
      <c r="AF116" s="77"/>
      <c r="AG116" s="77">
        <f t="shared" si="30"/>
        <v>0</v>
      </c>
      <c r="AH116" s="77">
        <f t="shared" si="31"/>
        <v>0</v>
      </c>
      <c r="AI116" s="77">
        <f t="shared" si="32"/>
        <v>4.2179565793004836E-3</v>
      </c>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c r="FR116" s="22"/>
      <c r="FS116" s="22"/>
      <c r="FT116" s="22"/>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2"/>
      <c r="GR116" s="22"/>
      <c r="GS116" s="22"/>
      <c r="GT116" s="22"/>
      <c r="GU116" s="22"/>
      <c r="GV116" s="22"/>
      <c r="GW116" s="22"/>
      <c r="GX116" s="22"/>
      <c r="GY116" s="22"/>
      <c r="GZ116" s="22"/>
      <c r="HA116" s="22"/>
      <c r="HB116" s="22"/>
      <c r="HC116" s="22"/>
      <c r="HD116" s="22"/>
      <c r="HE116" s="22"/>
      <c r="HF116" s="22"/>
      <c r="HG116" s="22"/>
      <c r="HH116" s="22"/>
      <c r="HI116" s="22"/>
      <c r="HJ116" s="22"/>
      <c r="HK116" s="22"/>
      <c r="HL116" s="22"/>
      <c r="HM116" s="22"/>
      <c r="HN116" s="22"/>
      <c r="HO116" s="22"/>
      <c r="HP116" s="22"/>
      <c r="HQ116" s="22"/>
      <c r="HR116" s="22"/>
      <c r="HS116" s="22"/>
      <c r="HT116" s="22"/>
      <c r="HU116" s="22"/>
      <c r="HV116" s="22"/>
      <c r="HW116" s="22"/>
      <c r="HX116" s="22"/>
      <c r="HY116" s="22"/>
      <c r="HZ116" s="22"/>
      <c r="IA116" s="22"/>
      <c r="IB116" s="22"/>
      <c r="IC116" s="22"/>
      <c r="ID116" s="22"/>
      <c r="IE116" s="22"/>
      <c r="IF116" s="22"/>
      <c r="IG116" s="22"/>
      <c r="IH116" s="22"/>
      <c r="II116" s="22"/>
      <c r="IJ116" s="22"/>
      <c r="IK116" s="22"/>
      <c r="IL116" s="22"/>
      <c r="IM116" s="22"/>
      <c r="IN116" s="22"/>
      <c r="IO116" s="22"/>
      <c r="IP116" s="22"/>
      <c r="IQ116" s="22"/>
      <c r="IR116" s="22"/>
      <c r="IS116" s="22"/>
      <c r="IT116" s="22"/>
      <c r="IU116" s="22"/>
      <c r="IV116" s="22"/>
      <c r="IW116" s="22"/>
      <c r="IX116" s="22"/>
      <c r="IY116" s="22"/>
      <c r="IZ116" s="22"/>
      <c r="JA116" s="22"/>
      <c r="JB116" s="22"/>
      <c r="JC116" s="22"/>
      <c r="JD116" s="22"/>
      <c r="JE116" s="22"/>
      <c r="JF116" s="22"/>
      <c r="JG116" s="22"/>
      <c r="JH116" s="22"/>
      <c r="JI116" s="22"/>
      <c r="JJ116" s="22"/>
      <c r="JK116" s="22"/>
      <c r="JL116" s="22"/>
      <c r="JM116" s="22"/>
      <c r="JN116" s="22"/>
      <c r="JO116" s="22"/>
      <c r="JP116" s="22"/>
      <c r="JQ116" s="22"/>
      <c r="JR116" s="22"/>
      <c r="JS116" s="22"/>
      <c r="JT116" s="22"/>
      <c r="JU116" s="22"/>
      <c r="JV116" s="22"/>
      <c r="JW116" s="22"/>
      <c r="JX116" s="22"/>
      <c r="JY116" s="22"/>
      <c r="JZ116" s="22"/>
      <c r="KA116" s="22"/>
      <c r="KB116" s="22"/>
      <c r="KC116" s="22"/>
      <c r="KD116" s="22"/>
      <c r="KE116" s="22"/>
      <c r="KF116" s="22"/>
      <c r="KG116" s="22"/>
      <c r="KH116" s="22"/>
      <c r="KI116" s="22"/>
      <c r="KJ116" s="22"/>
      <c r="KK116" s="22"/>
      <c r="KL116" s="22"/>
      <c r="KM116" s="22"/>
      <c r="KN116" s="22"/>
      <c r="KO116" s="22"/>
      <c r="KP116" s="22"/>
      <c r="KQ116" s="22"/>
      <c r="KR116" s="22"/>
      <c r="KS116" s="22"/>
      <c r="KT116" s="22"/>
      <c r="KU116" s="22"/>
      <c r="KV116" s="22"/>
      <c r="KW116" s="22"/>
      <c r="KX116" s="22"/>
      <c r="KY116" s="22"/>
      <c r="KZ116" s="22"/>
      <c r="LA116" s="22"/>
      <c r="LB116" s="22"/>
      <c r="LC116" s="22"/>
      <c r="LD116" s="22"/>
      <c r="LE116" s="22"/>
      <c r="LF116" s="22"/>
      <c r="LG116" s="22"/>
      <c r="LH116" s="22"/>
      <c r="LI116" s="22"/>
      <c r="LJ116" s="22"/>
      <c r="LK116" s="22"/>
      <c r="LL116" s="22"/>
      <c r="LM116" s="22"/>
      <c r="LN116" s="22"/>
      <c r="LO116" s="22"/>
      <c r="LP116" s="22"/>
      <c r="LQ116" s="22"/>
      <c r="LR116" s="22"/>
      <c r="LS116" s="22"/>
      <c r="LT116" s="22"/>
      <c r="LU116" s="22"/>
      <c r="LV116" s="22"/>
      <c r="LW116" s="22"/>
      <c r="LX116" s="22"/>
      <c r="LY116" s="22"/>
      <c r="LZ116" s="22"/>
      <c r="MA116" s="22"/>
      <c r="MB116" s="22"/>
      <c r="MC116" s="22"/>
      <c r="MD116" s="22"/>
      <c r="ME116" s="22"/>
      <c r="MF116" s="22"/>
      <c r="MG116" s="22"/>
      <c r="MH116" s="22"/>
      <c r="MI116" s="22"/>
      <c r="MJ116" s="22"/>
      <c r="MK116" s="22"/>
      <c r="ML116" s="22"/>
      <c r="MM116" s="22"/>
      <c r="MN116" s="22"/>
      <c r="MO116" s="22"/>
      <c r="MP116" s="22"/>
      <c r="MQ116" s="22"/>
      <c r="MR116" s="22"/>
      <c r="MS116" s="22"/>
      <c r="MT116" s="22"/>
      <c r="MU116" s="22"/>
      <c r="MV116" s="22"/>
      <c r="MW116" s="22"/>
      <c r="MX116" s="22"/>
      <c r="MY116" s="22"/>
      <c r="MZ116" s="22"/>
      <c r="NA116" s="22"/>
      <c r="NB116" s="22"/>
      <c r="NC116" s="22"/>
      <c r="ND116" s="22"/>
      <c r="NE116" s="22"/>
      <c r="NF116" s="22"/>
      <c r="NG116" s="22"/>
      <c r="NH116" s="22"/>
      <c r="NI116" s="22"/>
      <c r="NJ116" s="22"/>
      <c r="NK116" s="22"/>
      <c r="NL116" s="22"/>
      <c r="NM116" s="22"/>
      <c r="NN116" s="22"/>
      <c r="NO116" s="22"/>
      <c r="NP116" s="22"/>
      <c r="NQ116" s="22"/>
      <c r="NR116" s="22"/>
      <c r="NS116" s="22"/>
      <c r="NT116" s="22"/>
      <c r="NU116" s="22"/>
      <c r="NV116" s="22"/>
      <c r="NW116" s="22"/>
      <c r="NX116" s="22"/>
      <c r="NY116" s="22"/>
      <c r="NZ116" s="22"/>
      <c r="OA116" s="22"/>
      <c r="OB116" s="22"/>
      <c r="OC116" s="22"/>
      <c r="OD116" s="22"/>
      <c r="OE116" s="22"/>
      <c r="OF116" s="22"/>
      <c r="OG116" s="22"/>
      <c r="OH116" s="22"/>
      <c r="OI116" s="22"/>
      <c r="OJ116" s="22"/>
      <c r="OK116" s="22"/>
      <c r="OL116" s="22"/>
      <c r="OM116" s="22"/>
      <c r="ON116" s="22"/>
      <c r="OO116" s="22"/>
      <c r="OP116" s="22"/>
      <c r="OQ116" s="22"/>
      <c r="OR116" s="22"/>
      <c r="OS116" s="22"/>
      <c r="OT116" s="22"/>
      <c r="OU116" s="22"/>
      <c r="OV116" s="22"/>
      <c r="OW116" s="22"/>
      <c r="OX116" s="22"/>
      <c r="OY116" s="22"/>
      <c r="OZ116" s="22"/>
      <c r="PA116" s="22"/>
      <c r="PB116" s="22"/>
      <c r="PC116" s="22"/>
      <c r="PD116" s="22"/>
      <c r="PE116" s="22"/>
      <c r="PF116" s="22"/>
      <c r="PG116" s="22"/>
      <c r="PH116" s="22"/>
      <c r="PI116" s="22"/>
      <c r="PJ116" s="22"/>
      <c r="PK116" s="22"/>
      <c r="PL116" s="22"/>
      <c r="PM116" s="22"/>
      <c r="PN116" s="22"/>
      <c r="PO116" s="22"/>
      <c r="PP116" s="22"/>
      <c r="PQ116" s="22"/>
      <c r="PR116" s="22"/>
      <c r="PS116" s="22"/>
      <c r="PT116" s="22"/>
      <c r="PU116" s="22"/>
      <c r="PV116" s="22"/>
      <c r="PW116" s="22"/>
      <c r="PX116" s="22"/>
      <c r="PY116" s="22"/>
      <c r="PZ116" s="22"/>
      <c r="QA116" s="22"/>
      <c r="QB116" s="22"/>
      <c r="QC116" s="22"/>
      <c r="QD116" s="22"/>
      <c r="QE116" s="22"/>
      <c r="QF116" s="22"/>
      <c r="QG116" s="22"/>
      <c r="QH116" s="22"/>
      <c r="QI116" s="22"/>
      <c r="QJ116" s="22"/>
      <c r="QK116" s="22"/>
      <c r="QL116" s="22"/>
      <c r="QM116" s="22"/>
      <c r="QN116" s="22"/>
      <c r="QO116" s="22"/>
      <c r="QP116" s="22"/>
      <c r="QQ116" s="22"/>
      <c r="QR116" s="22"/>
      <c r="QS116" s="22"/>
      <c r="QT116" s="22"/>
      <c r="QU116" s="22"/>
      <c r="QV116" s="22"/>
      <c r="QW116" s="22"/>
      <c r="QX116" s="22"/>
      <c r="QY116" s="22"/>
      <c r="QZ116" s="22"/>
      <c r="RA116" s="22"/>
      <c r="RB116" s="22"/>
      <c r="RC116" s="22"/>
      <c r="RD116" s="22"/>
      <c r="RE116" s="22"/>
      <c r="RF116" s="22"/>
      <c r="RG116" s="22"/>
      <c r="RH116" s="22"/>
      <c r="RI116" s="22"/>
      <c r="RJ116" s="22"/>
      <c r="RK116" s="22"/>
      <c r="RL116" s="22"/>
      <c r="RM116" s="22"/>
      <c r="RN116" s="22"/>
      <c r="RO116" s="22"/>
      <c r="RP116" s="22"/>
      <c r="RQ116" s="22"/>
      <c r="RR116" s="22"/>
      <c r="RS116" s="22"/>
      <c r="RT116" s="22"/>
      <c r="RU116" s="22"/>
      <c r="RV116" s="22"/>
      <c r="RW116" s="22"/>
      <c r="RX116" s="22"/>
      <c r="RY116" s="22"/>
      <c r="RZ116" s="22"/>
      <c r="SA116" s="22"/>
      <c r="SB116" s="22"/>
      <c r="SC116" s="22"/>
      <c r="SD116" s="22"/>
      <c r="SE116" s="22"/>
      <c r="SF116" s="22"/>
      <c r="SG116" s="22"/>
      <c r="SH116" s="22"/>
      <c r="SI116" s="22"/>
      <c r="SJ116" s="22"/>
      <c r="SK116" s="22"/>
      <c r="SL116" s="22"/>
      <c r="SM116" s="22"/>
      <c r="SN116" s="22"/>
      <c r="SO116" s="22"/>
      <c r="SP116" s="22"/>
      <c r="SQ116" s="22"/>
      <c r="SR116" s="22"/>
      <c r="SS116" s="22"/>
      <c r="ST116" s="22"/>
      <c r="SU116" s="22"/>
      <c r="SV116" s="22"/>
      <c r="SW116" s="22"/>
      <c r="SX116" s="22"/>
      <c r="SY116" s="22"/>
      <c r="SZ116" s="22"/>
      <c r="TA116" s="22"/>
      <c r="TB116" s="22"/>
      <c r="TC116" s="22"/>
      <c r="TD116" s="22"/>
      <c r="TE116" s="22"/>
      <c r="TF116" s="22"/>
      <c r="TG116" s="22"/>
      <c r="TH116" s="22"/>
      <c r="TI116" s="22"/>
      <c r="TJ116" s="22"/>
      <c r="TK116" s="22"/>
      <c r="TL116" s="22"/>
      <c r="TM116" s="22"/>
      <c r="TN116" s="22"/>
      <c r="TO116" s="22"/>
      <c r="TP116" s="22"/>
      <c r="TQ116" s="22"/>
      <c r="TR116" s="22"/>
      <c r="TS116" s="22"/>
      <c r="TT116" s="22"/>
      <c r="TU116" s="22"/>
      <c r="TV116" s="22"/>
      <c r="TW116" s="22"/>
      <c r="TX116" s="22"/>
      <c r="TY116" s="22"/>
      <c r="TZ116" s="22"/>
      <c r="UA116" s="22"/>
      <c r="UB116" s="22"/>
      <c r="UC116" s="22"/>
      <c r="UD116" s="22"/>
      <c r="UE116" s="22"/>
      <c r="UF116" s="22"/>
      <c r="UG116" s="22"/>
      <c r="UH116" s="22"/>
      <c r="UI116" s="22"/>
      <c r="UJ116" s="22"/>
      <c r="UK116" s="22"/>
      <c r="UL116" s="22"/>
      <c r="UM116" s="22"/>
      <c r="UN116" s="22"/>
      <c r="UO116" s="22"/>
      <c r="UP116" s="22"/>
      <c r="UQ116" s="22"/>
      <c r="UR116" s="22"/>
      <c r="US116" s="22"/>
      <c r="UT116" s="22"/>
      <c r="UU116" s="22"/>
      <c r="UV116" s="22"/>
      <c r="UW116" s="22"/>
      <c r="UX116" s="22"/>
      <c r="UY116" s="22"/>
      <c r="UZ116" s="22"/>
      <c r="VA116" s="22"/>
      <c r="VB116" s="22"/>
      <c r="VC116" s="22"/>
      <c r="VD116" s="22"/>
      <c r="VE116" s="22"/>
      <c r="VF116" s="22"/>
      <c r="VG116" s="22"/>
      <c r="VH116" s="22"/>
      <c r="VI116" s="22"/>
      <c r="VJ116" s="22"/>
      <c r="VK116" s="22"/>
      <c r="VL116" s="22"/>
      <c r="VM116" s="22"/>
      <c r="VN116" s="22"/>
      <c r="VO116" s="22"/>
      <c r="VP116" s="22"/>
      <c r="VQ116" s="22"/>
      <c r="VR116" s="22"/>
      <c r="VS116" s="22"/>
      <c r="VT116" s="22"/>
      <c r="VU116" s="22"/>
      <c r="VV116" s="22"/>
      <c r="VW116" s="22"/>
      <c r="VX116" s="22"/>
      <c r="VY116" s="22"/>
      <c r="VZ116" s="22"/>
      <c r="WA116" s="22"/>
      <c r="WB116" s="22"/>
      <c r="WC116" s="22"/>
      <c r="WD116" s="22"/>
      <c r="WE116" s="22"/>
      <c r="WF116" s="22"/>
      <c r="WG116" s="22"/>
      <c r="WH116" s="22"/>
      <c r="WI116" s="22"/>
      <c r="WJ116" s="22"/>
      <c r="WK116" s="22"/>
      <c r="WL116" s="22"/>
      <c r="WM116" s="22"/>
      <c r="WN116" s="22"/>
      <c r="WO116" s="22"/>
      <c r="WP116" s="22"/>
      <c r="WQ116" s="22"/>
      <c r="WR116" s="22"/>
      <c r="WS116" s="22"/>
      <c r="WT116" s="22"/>
      <c r="WU116" s="22"/>
      <c r="WV116" s="22"/>
      <c r="WW116" s="22"/>
      <c r="WX116" s="22"/>
      <c r="WY116" s="22"/>
      <c r="WZ116" s="22"/>
      <c r="XA116" s="22"/>
      <c r="XB116" s="22"/>
      <c r="XC116" s="22"/>
      <c r="XD116" s="22"/>
      <c r="XE116" s="22"/>
      <c r="XF116" s="22"/>
      <c r="XG116" s="22"/>
      <c r="XH116" s="22"/>
      <c r="XI116" s="22"/>
      <c r="XJ116" s="22"/>
      <c r="XK116" s="22"/>
      <c r="XL116" s="22"/>
      <c r="XM116" s="22"/>
      <c r="XN116" s="22"/>
      <c r="XO116" s="22"/>
      <c r="XP116" s="22"/>
      <c r="XQ116" s="22"/>
      <c r="XR116" s="22"/>
      <c r="XS116" s="22"/>
      <c r="XT116" s="22"/>
      <c r="XU116" s="22"/>
      <c r="XV116" s="22"/>
      <c r="XW116" s="22"/>
      <c r="XX116" s="22"/>
      <c r="XY116" s="22"/>
      <c r="XZ116" s="22"/>
      <c r="YA116" s="22"/>
      <c r="YB116" s="22"/>
      <c r="YC116" s="22"/>
      <c r="YD116" s="22"/>
      <c r="YE116" s="22"/>
      <c r="YF116" s="22"/>
      <c r="YG116" s="22"/>
      <c r="YH116" s="22"/>
      <c r="YI116" s="22"/>
      <c r="YJ116" s="22"/>
      <c r="YK116" s="22"/>
      <c r="YL116" s="22"/>
      <c r="YM116" s="22"/>
      <c r="YN116" s="22"/>
      <c r="YO116" s="22"/>
      <c r="YP116" s="22"/>
      <c r="YQ116" s="22"/>
      <c r="YR116" s="22"/>
      <c r="YS116" s="22"/>
      <c r="YT116" s="22"/>
      <c r="YU116" s="22"/>
      <c r="YV116" s="22"/>
      <c r="YW116" s="22"/>
      <c r="YX116" s="22"/>
      <c r="YY116" s="22"/>
      <c r="YZ116" s="22"/>
      <c r="ZA116" s="22"/>
      <c r="ZB116" s="22"/>
      <c r="ZC116" s="22"/>
      <c r="ZD116" s="22"/>
      <c r="ZE116" s="22"/>
      <c r="ZF116" s="22"/>
      <c r="ZG116" s="22"/>
      <c r="ZH116" s="22"/>
      <c r="ZI116" s="22"/>
      <c r="ZJ116" s="22"/>
      <c r="ZK116" s="22"/>
      <c r="ZL116" s="22"/>
      <c r="ZM116" s="22"/>
      <c r="ZN116" s="22"/>
      <c r="ZO116" s="22"/>
      <c r="ZP116" s="22"/>
      <c r="ZQ116" s="22"/>
      <c r="ZR116" s="22"/>
      <c r="ZS116" s="22"/>
      <c r="ZT116" s="22"/>
      <c r="ZU116" s="22"/>
      <c r="ZV116" s="22"/>
      <c r="ZW116" s="22"/>
      <c r="ZX116" s="22"/>
      <c r="ZY116" s="22"/>
      <c r="ZZ116" s="22"/>
      <c r="AAA116" s="22"/>
      <c r="AAB116" s="22"/>
      <c r="AAC116" s="22"/>
      <c r="AAD116" s="22"/>
      <c r="AAE116" s="22"/>
      <c r="AAF116" s="22"/>
      <c r="AAG116" s="22"/>
      <c r="AAH116" s="22"/>
      <c r="AAI116" s="22"/>
      <c r="AAJ116" s="22"/>
      <c r="AAK116" s="22"/>
      <c r="AAL116" s="22"/>
      <c r="AAM116" s="22"/>
      <c r="AAN116" s="22"/>
      <c r="AAO116" s="22"/>
      <c r="AAP116" s="22"/>
      <c r="AAQ116" s="22"/>
      <c r="AAR116" s="22"/>
      <c r="AAS116" s="22"/>
      <c r="AAT116" s="22"/>
      <c r="AAU116" s="22"/>
      <c r="AAV116" s="22"/>
      <c r="AAW116" s="22"/>
      <c r="AAX116" s="22"/>
      <c r="AAY116" s="22"/>
      <c r="AAZ116" s="22"/>
      <c r="ABA116" s="22"/>
      <c r="ABB116" s="22"/>
      <c r="ABC116" s="22"/>
      <c r="ABD116" s="22"/>
      <c r="ABE116" s="22"/>
      <c r="ABF116" s="22"/>
      <c r="ABG116" s="22"/>
      <c r="ABH116" s="22"/>
      <c r="ABI116" s="22"/>
      <c r="ABJ116" s="22"/>
      <c r="ABK116" s="22"/>
      <c r="ABL116" s="22"/>
      <c r="ABM116" s="22"/>
      <c r="ABN116" s="22"/>
      <c r="ABO116" s="22"/>
      <c r="ABP116" s="22"/>
      <c r="ABQ116" s="22"/>
      <c r="ABR116" s="22"/>
      <c r="ABS116" s="22"/>
      <c r="ABT116" s="22"/>
      <c r="ABU116" s="22"/>
      <c r="ABV116" s="22"/>
      <c r="ABW116" s="22"/>
      <c r="ABX116" s="22"/>
      <c r="ABY116" s="22"/>
      <c r="ABZ116" s="22"/>
      <c r="ACA116" s="22"/>
      <c r="ACB116" s="22"/>
      <c r="ACC116" s="22"/>
      <c r="ACD116" s="22"/>
      <c r="ACE116" s="22"/>
      <c r="ACF116" s="22"/>
      <c r="ACG116" s="22"/>
      <c r="ACH116" s="22"/>
      <c r="ACI116" s="22"/>
      <c r="ACJ116" s="22"/>
      <c r="ACK116" s="22"/>
      <c r="ACL116" s="22"/>
      <c r="ACM116" s="22"/>
      <c r="ACN116" s="22"/>
      <c r="ACO116" s="22"/>
      <c r="ACP116" s="22"/>
      <c r="ACQ116" s="22"/>
      <c r="ACR116" s="22"/>
      <c r="ACS116" s="22"/>
      <c r="ACT116" s="22"/>
      <c r="ACU116" s="22"/>
      <c r="ACV116" s="22"/>
      <c r="ACW116" s="22"/>
      <c r="ACX116" s="22"/>
      <c r="ACY116" s="22"/>
      <c r="ACZ116" s="22"/>
      <c r="ADA116" s="22"/>
    </row>
    <row r="117" spans="1:786" s="124" customFormat="1" ht="42" customHeight="1" x14ac:dyDescent="0.3">
      <c r="A117" s="99">
        <v>1</v>
      </c>
      <c r="B117" s="87" t="s">
        <v>411</v>
      </c>
      <c r="C117" s="64" t="s">
        <v>167</v>
      </c>
      <c r="D117" s="65"/>
      <c r="E117" s="65"/>
      <c r="F117" s="65"/>
      <c r="G117" s="122">
        <v>47000000</v>
      </c>
      <c r="H117" s="65">
        <v>1</v>
      </c>
      <c r="I117" s="65" t="s">
        <v>96</v>
      </c>
      <c r="J117" s="65" t="s">
        <v>67</v>
      </c>
      <c r="K117" s="67">
        <v>2002</v>
      </c>
      <c r="L117" s="68">
        <v>37510</v>
      </c>
      <c r="M117" s="69">
        <v>1000000</v>
      </c>
      <c r="N117" s="70"/>
      <c r="O117" s="70"/>
      <c r="P117" s="71" t="s">
        <v>412</v>
      </c>
      <c r="Q117" s="72" t="s">
        <v>413</v>
      </c>
      <c r="R117" s="73" t="s">
        <v>243</v>
      </c>
      <c r="S117" s="74" t="str">
        <f t="shared" si="16"/>
        <v>Cu Au</v>
      </c>
      <c r="T117" s="75">
        <v>187</v>
      </c>
      <c r="U117" s="75">
        <v>0.36</v>
      </c>
      <c r="V117" s="75">
        <v>0.93</v>
      </c>
      <c r="W117" s="75">
        <v>1.105946996091747</v>
      </c>
      <c r="X117" s="75">
        <v>1980</v>
      </c>
      <c r="Y117" s="75">
        <v>97</v>
      </c>
      <c r="Z117" s="75" t="s">
        <v>244</v>
      </c>
      <c r="AA117" s="22"/>
      <c r="AB117" s="76">
        <f t="shared" si="29"/>
        <v>0.5272445724125604</v>
      </c>
      <c r="AC117" s="76">
        <f t="shared" si="20"/>
        <v>0</v>
      </c>
      <c r="AD117" s="76">
        <f t="shared" si="21"/>
        <v>0</v>
      </c>
      <c r="AE117" s="76">
        <f t="shared" si="22"/>
        <v>0.5272445724125604</v>
      </c>
      <c r="AF117" s="77"/>
      <c r="AG117" s="77">
        <f t="shared" si="30"/>
        <v>0.5272445724125604</v>
      </c>
      <c r="AH117" s="77">
        <f t="shared" si="31"/>
        <v>0</v>
      </c>
      <c r="AI117" s="77">
        <f t="shared" si="32"/>
        <v>0</v>
      </c>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2"/>
      <c r="GR117" s="22"/>
      <c r="GS117" s="22"/>
      <c r="GT117" s="22"/>
      <c r="GU117" s="22"/>
      <c r="GV117" s="22"/>
      <c r="GW117" s="22"/>
      <c r="GX117" s="22"/>
      <c r="GY117" s="22"/>
      <c r="GZ117" s="22"/>
      <c r="HA117" s="22"/>
      <c r="HB117" s="22"/>
      <c r="HC117" s="22"/>
      <c r="HD117" s="22"/>
      <c r="HE117" s="22"/>
      <c r="HF117" s="22"/>
      <c r="HG117" s="22"/>
      <c r="HH117" s="22"/>
      <c r="HI117" s="22"/>
      <c r="HJ117" s="22"/>
      <c r="HK117" s="22"/>
      <c r="HL117" s="22"/>
      <c r="HM117" s="22"/>
      <c r="HN117" s="22"/>
      <c r="HO117" s="22"/>
      <c r="HP117" s="22"/>
      <c r="HQ117" s="22"/>
      <c r="HR117" s="22"/>
      <c r="HS117" s="22"/>
      <c r="HT117" s="22"/>
      <c r="HU117" s="22"/>
      <c r="HV117" s="22"/>
      <c r="HW117" s="22"/>
      <c r="HX117" s="22"/>
      <c r="HY117" s="22"/>
      <c r="HZ117" s="22"/>
      <c r="IA117" s="22"/>
      <c r="IB117" s="22"/>
      <c r="IC117" s="22"/>
      <c r="ID117" s="22"/>
      <c r="IE117" s="22"/>
      <c r="IF117" s="22"/>
      <c r="IG117" s="22"/>
      <c r="IH117" s="22"/>
      <c r="II117" s="22"/>
      <c r="IJ117" s="22"/>
      <c r="IK117" s="22"/>
      <c r="IL117" s="22"/>
      <c r="IM117" s="22"/>
      <c r="IN117" s="22"/>
      <c r="IO117" s="22"/>
      <c r="IP117" s="22"/>
      <c r="IQ117" s="22"/>
      <c r="IR117" s="22"/>
      <c r="IS117" s="22"/>
      <c r="IT117" s="22"/>
      <c r="IU117" s="22"/>
      <c r="IV117" s="22"/>
      <c r="IW117" s="22"/>
      <c r="IX117" s="22"/>
      <c r="IY117" s="22"/>
      <c r="IZ117" s="22"/>
      <c r="JA117" s="22"/>
      <c r="JB117" s="22"/>
      <c r="JC117" s="22"/>
      <c r="JD117" s="22"/>
      <c r="JE117" s="22"/>
      <c r="JF117" s="22"/>
      <c r="JG117" s="22"/>
      <c r="JH117" s="22"/>
      <c r="JI117" s="22"/>
      <c r="JJ117" s="22"/>
      <c r="JK117" s="22"/>
      <c r="JL117" s="22"/>
      <c r="JM117" s="22"/>
      <c r="JN117" s="22"/>
      <c r="JO117" s="22"/>
      <c r="JP117" s="22"/>
      <c r="JQ117" s="22"/>
      <c r="JR117" s="22"/>
      <c r="JS117" s="22"/>
      <c r="JT117" s="22"/>
      <c r="JU117" s="22"/>
      <c r="JV117" s="22"/>
      <c r="JW117" s="22"/>
      <c r="JX117" s="22"/>
      <c r="JY117" s="22"/>
      <c r="JZ117" s="22"/>
      <c r="KA117" s="22"/>
      <c r="KB117" s="22"/>
      <c r="KC117" s="22"/>
      <c r="KD117" s="22"/>
      <c r="KE117" s="22"/>
      <c r="KF117" s="22"/>
      <c r="KG117" s="22"/>
      <c r="KH117" s="22"/>
      <c r="KI117" s="22"/>
      <c r="KJ117" s="22"/>
      <c r="KK117" s="22"/>
      <c r="KL117" s="22"/>
      <c r="KM117" s="22"/>
      <c r="KN117" s="22"/>
      <c r="KO117" s="22"/>
      <c r="KP117" s="22"/>
      <c r="KQ117" s="22"/>
      <c r="KR117" s="22"/>
      <c r="KS117" s="22"/>
      <c r="KT117" s="22"/>
      <c r="KU117" s="22"/>
      <c r="KV117" s="22"/>
      <c r="KW117" s="22"/>
      <c r="KX117" s="22"/>
      <c r="KY117" s="22"/>
      <c r="KZ117" s="22"/>
      <c r="LA117" s="22"/>
      <c r="LB117" s="22"/>
      <c r="LC117" s="22"/>
      <c r="LD117" s="22"/>
      <c r="LE117" s="22"/>
      <c r="LF117" s="22"/>
      <c r="LG117" s="22"/>
      <c r="LH117" s="22"/>
      <c r="LI117" s="22"/>
      <c r="LJ117" s="22"/>
      <c r="LK117" s="22"/>
      <c r="LL117" s="22"/>
      <c r="LM117" s="22"/>
      <c r="LN117" s="22"/>
      <c r="LO117" s="22"/>
      <c r="LP117" s="22"/>
      <c r="LQ117" s="22"/>
      <c r="LR117" s="22"/>
      <c r="LS117" s="22"/>
      <c r="LT117" s="22"/>
      <c r="LU117" s="22"/>
      <c r="LV117" s="22"/>
      <c r="LW117" s="22"/>
      <c r="LX117" s="22"/>
      <c r="LY117" s="22"/>
      <c r="LZ117" s="22"/>
      <c r="MA117" s="22"/>
      <c r="MB117" s="22"/>
      <c r="MC117" s="22"/>
      <c r="MD117" s="22"/>
      <c r="ME117" s="22"/>
      <c r="MF117" s="22"/>
      <c r="MG117" s="22"/>
      <c r="MH117" s="22"/>
      <c r="MI117" s="22"/>
      <c r="MJ117" s="22"/>
      <c r="MK117" s="22"/>
      <c r="ML117" s="22"/>
      <c r="MM117" s="22"/>
      <c r="MN117" s="22"/>
      <c r="MO117" s="22"/>
      <c r="MP117" s="22"/>
      <c r="MQ117" s="22"/>
      <c r="MR117" s="22"/>
      <c r="MS117" s="22"/>
      <c r="MT117" s="22"/>
      <c r="MU117" s="22"/>
      <c r="MV117" s="22"/>
      <c r="MW117" s="22"/>
      <c r="MX117" s="22"/>
      <c r="MY117" s="22"/>
      <c r="MZ117" s="22"/>
      <c r="NA117" s="22"/>
      <c r="NB117" s="22"/>
      <c r="NC117" s="22"/>
      <c r="ND117" s="22"/>
      <c r="NE117" s="22"/>
      <c r="NF117" s="22"/>
      <c r="NG117" s="22"/>
      <c r="NH117" s="22"/>
      <c r="NI117" s="22"/>
      <c r="NJ117" s="22"/>
      <c r="NK117" s="22"/>
      <c r="NL117" s="22"/>
      <c r="NM117" s="22"/>
      <c r="NN117" s="22"/>
      <c r="NO117" s="22"/>
      <c r="NP117" s="22"/>
      <c r="NQ117" s="22"/>
      <c r="NR117" s="22"/>
      <c r="NS117" s="22"/>
      <c r="NT117" s="22"/>
      <c r="NU117" s="22"/>
      <c r="NV117" s="22"/>
      <c r="NW117" s="22"/>
      <c r="NX117" s="22"/>
      <c r="NY117" s="22"/>
      <c r="NZ117" s="22"/>
      <c r="OA117" s="22"/>
      <c r="OB117" s="22"/>
      <c r="OC117" s="22"/>
      <c r="OD117" s="22"/>
      <c r="OE117" s="22"/>
      <c r="OF117" s="22"/>
      <c r="OG117" s="22"/>
      <c r="OH117" s="22"/>
      <c r="OI117" s="22"/>
      <c r="OJ117" s="22"/>
      <c r="OK117" s="22"/>
      <c r="OL117" s="22"/>
      <c r="OM117" s="22"/>
      <c r="ON117" s="22"/>
      <c r="OO117" s="22"/>
      <c r="OP117" s="22"/>
      <c r="OQ117" s="22"/>
      <c r="OR117" s="22"/>
      <c r="OS117" s="22"/>
      <c r="OT117" s="22"/>
      <c r="OU117" s="22"/>
      <c r="OV117" s="22"/>
      <c r="OW117" s="22"/>
      <c r="OX117" s="22"/>
      <c r="OY117" s="22"/>
      <c r="OZ117" s="22"/>
      <c r="PA117" s="22"/>
      <c r="PB117" s="22"/>
      <c r="PC117" s="22"/>
      <c r="PD117" s="22"/>
      <c r="PE117" s="22"/>
      <c r="PF117" s="22"/>
      <c r="PG117" s="22"/>
      <c r="PH117" s="22"/>
      <c r="PI117" s="22"/>
      <c r="PJ117" s="22"/>
      <c r="PK117" s="22"/>
      <c r="PL117" s="22"/>
      <c r="PM117" s="22"/>
      <c r="PN117" s="22"/>
      <c r="PO117" s="22"/>
      <c r="PP117" s="22"/>
      <c r="PQ117" s="22"/>
      <c r="PR117" s="22"/>
      <c r="PS117" s="22"/>
      <c r="PT117" s="22"/>
      <c r="PU117" s="22"/>
      <c r="PV117" s="22"/>
      <c r="PW117" s="22"/>
      <c r="PX117" s="22"/>
      <c r="PY117" s="22"/>
      <c r="PZ117" s="22"/>
      <c r="QA117" s="22"/>
      <c r="QB117" s="22"/>
      <c r="QC117" s="22"/>
      <c r="QD117" s="22"/>
      <c r="QE117" s="22"/>
      <c r="QF117" s="22"/>
      <c r="QG117" s="22"/>
      <c r="QH117" s="22"/>
      <c r="QI117" s="22"/>
      <c r="QJ117" s="22"/>
      <c r="QK117" s="22"/>
      <c r="QL117" s="22"/>
      <c r="QM117" s="22"/>
      <c r="QN117" s="22"/>
      <c r="QO117" s="22"/>
      <c r="QP117" s="22"/>
      <c r="QQ117" s="22"/>
      <c r="QR117" s="22"/>
      <c r="QS117" s="22"/>
      <c r="QT117" s="22"/>
      <c r="QU117" s="22"/>
      <c r="QV117" s="22"/>
      <c r="QW117" s="22"/>
      <c r="QX117" s="22"/>
      <c r="QY117" s="22"/>
      <c r="QZ117" s="22"/>
      <c r="RA117" s="22"/>
      <c r="RB117" s="22"/>
      <c r="RC117" s="22"/>
      <c r="RD117" s="22"/>
      <c r="RE117" s="22"/>
      <c r="RF117" s="22"/>
      <c r="RG117" s="22"/>
      <c r="RH117" s="22"/>
      <c r="RI117" s="22"/>
      <c r="RJ117" s="22"/>
      <c r="RK117" s="22"/>
      <c r="RL117" s="22"/>
      <c r="RM117" s="22"/>
      <c r="RN117" s="22"/>
      <c r="RO117" s="22"/>
      <c r="RP117" s="22"/>
      <c r="RQ117" s="22"/>
      <c r="RR117" s="22"/>
      <c r="RS117" s="22"/>
      <c r="RT117" s="22"/>
      <c r="RU117" s="22"/>
      <c r="RV117" s="22"/>
      <c r="RW117" s="22"/>
      <c r="RX117" s="22"/>
      <c r="RY117" s="22"/>
      <c r="RZ117" s="22"/>
      <c r="SA117" s="22"/>
      <c r="SB117" s="22"/>
      <c r="SC117" s="22"/>
      <c r="SD117" s="22"/>
      <c r="SE117" s="22"/>
      <c r="SF117" s="22"/>
      <c r="SG117" s="22"/>
      <c r="SH117" s="22"/>
      <c r="SI117" s="22"/>
      <c r="SJ117" s="22"/>
      <c r="SK117" s="22"/>
      <c r="SL117" s="22"/>
      <c r="SM117" s="22"/>
      <c r="SN117" s="22"/>
      <c r="SO117" s="22"/>
      <c r="SP117" s="22"/>
      <c r="SQ117" s="22"/>
      <c r="SR117" s="22"/>
      <c r="SS117" s="22"/>
      <c r="ST117" s="22"/>
      <c r="SU117" s="22"/>
      <c r="SV117" s="22"/>
      <c r="SW117" s="22"/>
      <c r="SX117" s="22"/>
      <c r="SY117" s="22"/>
      <c r="SZ117" s="22"/>
      <c r="TA117" s="22"/>
      <c r="TB117" s="22"/>
      <c r="TC117" s="22"/>
      <c r="TD117" s="22"/>
      <c r="TE117" s="22"/>
      <c r="TF117" s="22"/>
      <c r="TG117" s="22"/>
      <c r="TH117" s="22"/>
      <c r="TI117" s="22"/>
      <c r="TJ117" s="22"/>
      <c r="TK117" s="22"/>
      <c r="TL117" s="22"/>
      <c r="TM117" s="22"/>
      <c r="TN117" s="22"/>
      <c r="TO117" s="22"/>
      <c r="TP117" s="22"/>
      <c r="TQ117" s="22"/>
      <c r="TR117" s="22"/>
      <c r="TS117" s="22"/>
      <c r="TT117" s="22"/>
      <c r="TU117" s="22"/>
      <c r="TV117" s="22"/>
      <c r="TW117" s="22"/>
      <c r="TX117" s="22"/>
      <c r="TY117" s="22"/>
      <c r="TZ117" s="22"/>
      <c r="UA117" s="22"/>
      <c r="UB117" s="22"/>
      <c r="UC117" s="22"/>
      <c r="UD117" s="22"/>
      <c r="UE117" s="22"/>
      <c r="UF117" s="22"/>
      <c r="UG117" s="22"/>
      <c r="UH117" s="22"/>
      <c r="UI117" s="22"/>
      <c r="UJ117" s="22"/>
      <c r="UK117" s="22"/>
      <c r="UL117" s="22"/>
      <c r="UM117" s="22"/>
      <c r="UN117" s="22"/>
      <c r="UO117" s="22"/>
      <c r="UP117" s="22"/>
      <c r="UQ117" s="22"/>
      <c r="UR117" s="22"/>
      <c r="US117" s="22"/>
      <c r="UT117" s="22"/>
      <c r="UU117" s="22"/>
      <c r="UV117" s="22"/>
      <c r="UW117" s="22"/>
      <c r="UX117" s="22"/>
      <c r="UY117" s="22"/>
      <c r="UZ117" s="22"/>
      <c r="VA117" s="22"/>
      <c r="VB117" s="22"/>
      <c r="VC117" s="22"/>
      <c r="VD117" s="22"/>
      <c r="VE117" s="22"/>
      <c r="VF117" s="22"/>
      <c r="VG117" s="22"/>
      <c r="VH117" s="22"/>
      <c r="VI117" s="22"/>
      <c r="VJ117" s="22"/>
      <c r="VK117" s="22"/>
      <c r="VL117" s="22"/>
      <c r="VM117" s="22"/>
      <c r="VN117" s="22"/>
      <c r="VO117" s="22"/>
      <c r="VP117" s="22"/>
      <c r="VQ117" s="22"/>
      <c r="VR117" s="22"/>
      <c r="VS117" s="22"/>
      <c r="VT117" s="22"/>
      <c r="VU117" s="22"/>
      <c r="VV117" s="22"/>
      <c r="VW117" s="22"/>
      <c r="VX117" s="22"/>
      <c r="VY117" s="22"/>
      <c r="VZ117" s="22"/>
      <c r="WA117" s="22"/>
      <c r="WB117" s="22"/>
      <c r="WC117" s="22"/>
      <c r="WD117" s="22"/>
      <c r="WE117" s="22"/>
      <c r="WF117" s="22"/>
      <c r="WG117" s="22"/>
      <c r="WH117" s="22"/>
      <c r="WI117" s="22"/>
      <c r="WJ117" s="22"/>
      <c r="WK117" s="22"/>
      <c r="WL117" s="22"/>
      <c r="WM117" s="22"/>
      <c r="WN117" s="22"/>
      <c r="WO117" s="22"/>
      <c r="WP117" s="22"/>
      <c r="WQ117" s="22"/>
      <c r="WR117" s="22"/>
      <c r="WS117" s="22"/>
      <c r="WT117" s="22"/>
      <c r="WU117" s="22"/>
      <c r="WV117" s="22"/>
      <c r="WW117" s="22"/>
      <c r="WX117" s="22"/>
      <c r="WY117" s="22"/>
      <c r="WZ117" s="22"/>
      <c r="XA117" s="22"/>
      <c r="XB117" s="22"/>
      <c r="XC117" s="22"/>
      <c r="XD117" s="22"/>
      <c r="XE117" s="22"/>
      <c r="XF117" s="22"/>
      <c r="XG117" s="22"/>
      <c r="XH117" s="22"/>
      <c r="XI117" s="22"/>
      <c r="XJ117" s="22"/>
      <c r="XK117" s="22"/>
      <c r="XL117" s="22"/>
      <c r="XM117" s="22"/>
      <c r="XN117" s="22"/>
      <c r="XO117" s="22"/>
      <c r="XP117" s="22"/>
      <c r="XQ117" s="22"/>
      <c r="XR117" s="22"/>
      <c r="XS117" s="22"/>
      <c r="XT117" s="22"/>
      <c r="XU117" s="22"/>
      <c r="XV117" s="22"/>
      <c r="XW117" s="22"/>
      <c r="XX117" s="22"/>
      <c r="XY117" s="22"/>
      <c r="XZ117" s="22"/>
      <c r="YA117" s="22"/>
      <c r="YB117" s="22"/>
      <c r="YC117" s="22"/>
      <c r="YD117" s="22"/>
      <c r="YE117" s="22"/>
      <c r="YF117" s="22"/>
      <c r="YG117" s="22"/>
      <c r="YH117" s="22"/>
      <c r="YI117" s="22"/>
      <c r="YJ117" s="22"/>
      <c r="YK117" s="22"/>
      <c r="YL117" s="22"/>
      <c r="YM117" s="22"/>
      <c r="YN117" s="22"/>
      <c r="YO117" s="22"/>
      <c r="YP117" s="22"/>
      <c r="YQ117" s="22"/>
      <c r="YR117" s="22"/>
      <c r="YS117" s="22"/>
      <c r="YT117" s="22"/>
      <c r="YU117" s="22"/>
      <c r="YV117" s="22"/>
      <c r="YW117" s="22"/>
      <c r="YX117" s="22"/>
      <c r="YY117" s="22"/>
      <c r="YZ117" s="22"/>
      <c r="ZA117" s="22"/>
      <c r="ZB117" s="22"/>
      <c r="ZC117" s="22"/>
      <c r="ZD117" s="22"/>
      <c r="ZE117" s="22"/>
      <c r="ZF117" s="22"/>
      <c r="ZG117" s="22"/>
      <c r="ZH117" s="22"/>
      <c r="ZI117" s="22"/>
      <c r="ZJ117" s="22"/>
      <c r="ZK117" s="22"/>
      <c r="ZL117" s="22"/>
      <c r="ZM117" s="22"/>
      <c r="ZN117" s="22"/>
      <c r="ZO117" s="22"/>
      <c r="ZP117" s="22"/>
      <c r="ZQ117" s="22"/>
      <c r="ZR117" s="22"/>
      <c r="ZS117" s="22"/>
      <c r="ZT117" s="22"/>
      <c r="ZU117" s="22"/>
      <c r="ZV117" s="22"/>
      <c r="ZW117" s="22"/>
      <c r="ZX117" s="22"/>
      <c r="ZY117" s="22"/>
      <c r="ZZ117" s="22"/>
      <c r="AAA117" s="22"/>
      <c r="AAB117" s="22"/>
      <c r="AAC117" s="22"/>
      <c r="AAD117" s="22"/>
      <c r="AAE117" s="22"/>
      <c r="AAF117" s="22"/>
      <c r="AAG117" s="22"/>
      <c r="AAH117" s="22"/>
      <c r="AAI117" s="22"/>
      <c r="AAJ117" s="22"/>
      <c r="AAK117" s="22"/>
      <c r="AAL117" s="22"/>
      <c r="AAM117" s="22"/>
      <c r="AAN117" s="22"/>
      <c r="AAO117" s="22"/>
      <c r="AAP117" s="22"/>
      <c r="AAQ117" s="22"/>
      <c r="AAR117" s="22"/>
      <c r="AAS117" s="22"/>
      <c r="AAT117" s="22"/>
      <c r="AAU117" s="22"/>
      <c r="AAV117" s="22"/>
      <c r="AAW117" s="22"/>
      <c r="AAX117" s="22"/>
      <c r="AAY117" s="22"/>
      <c r="AAZ117" s="22"/>
      <c r="ABA117" s="22"/>
      <c r="ABB117" s="22"/>
      <c r="ABC117" s="22"/>
      <c r="ABD117" s="22"/>
      <c r="ABE117" s="22"/>
      <c r="ABF117" s="22"/>
      <c r="ABG117" s="22"/>
      <c r="ABH117" s="22"/>
      <c r="ABI117" s="22"/>
      <c r="ABJ117" s="22"/>
      <c r="ABK117" s="22"/>
      <c r="ABL117" s="22"/>
      <c r="ABM117" s="22"/>
      <c r="ABN117" s="22"/>
      <c r="ABO117" s="22"/>
      <c r="ABP117" s="22"/>
      <c r="ABQ117" s="22"/>
      <c r="ABR117" s="22"/>
      <c r="ABS117" s="22"/>
      <c r="ABT117" s="22"/>
      <c r="ABU117" s="22"/>
      <c r="ABV117" s="22"/>
      <c r="ABW117" s="22"/>
      <c r="ABX117" s="22"/>
      <c r="ABY117" s="22"/>
      <c r="ABZ117" s="22"/>
      <c r="ACA117" s="22"/>
      <c r="ACB117" s="22"/>
      <c r="ACC117" s="22"/>
      <c r="ACD117" s="22"/>
      <c r="ACE117" s="22"/>
      <c r="ACF117" s="22"/>
      <c r="ACG117" s="22"/>
      <c r="ACH117" s="22"/>
      <c r="ACI117" s="22"/>
      <c r="ACJ117" s="22"/>
      <c r="ACK117" s="22"/>
      <c r="ACL117" s="22"/>
      <c r="ACM117" s="22"/>
      <c r="ACN117" s="22"/>
      <c r="ACO117" s="22"/>
      <c r="ACP117" s="22"/>
      <c r="ACQ117" s="22"/>
      <c r="ACR117" s="22"/>
      <c r="ACS117" s="22"/>
      <c r="ACT117" s="22"/>
      <c r="ACU117" s="22"/>
      <c r="ACV117" s="22"/>
      <c r="ACW117" s="22"/>
      <c r="ACX117" s="22"/>
      <c r="ACY117" s="22"/>
      <c r="ACZ117" s="22"/>
      <c r="ADA117" s="22"/>
    </row>
    <row r="118" spans="1:786" s="124" customFormat="1" ht="40.200000000000003" customHeight="1" x14ac:dyDescent="0.3">
      <c r="A118" s="81">
        <v>3</v>
      </c>
      <c r="B118" s="87" t="s">
        <v>414</v>
      </c>
      <c r="C118" s="64" t="s">
        <v>167</v>
      </c>
      <c r="D118" s="65"/>
      <c r="E118" s="65"/>
      <c r="F118" s="65"/>
      <c r="G118" s="122"/>
      <c r="H118" s="65">
        <v>1</v>
      </c>
      <c r="I118" s="65" t="s">
        <v>96</v>
      </c>
      <c r="J118" s="65" t="s">
        <v>67</v>
      </c>
      <c r="K118" s="67">
        <v>2002</v>
      </c>
      <c r="L118" s="68">
        <v>37495</v>
      </c>
      <c r="M118" s="69"/>
      <c r="N118" s="70"/>
      <c r="O118" s="70"/>
      <c r="P118" s="71" t="s">
        <v>412</v>
      </c>
      <c r="Q118" s="72" t="s">
        <v>415</v>
      </c>
      <c r="R118" s="73" t="s">
        <v>243</v>
      </c>
      <c r="S118" s="74" t="str">
        <f t="shared" si="16"/>
        <v>Cu Au</v>
      </c>
      <c r="T118" s="75">
        <v>187</v>
      </c>
      <c r="U118" s="75">
        <v>0.36</v>
      </c>
      <c r="V118" s="75">
        <v>0.93</v>
      </c>
      <c r="W118" s="75">
        <v>1.105946996091747</v>
      </c>
      <c r="X118" s="75">
        <v>1980</v>
      </c>
      <c r="Y118" s="75">
        <v>97</v>
      </c>
      <c r="Z118" s="75" t="s">
        <v>244</v>
      </c>
      <c r="AA118" s="22"/>
      <c r="AB118" s="76">
        <f t="shared" si="29"/>
        <v>0</v>
      </c>
      <c r="AC118" s="76">
        <f t="shared" si="20"/>
        <v>0</v>
      </c>
      <c r="AD118" s="76">
        <f t="shared" si="21"/>
        <v>0</v>
      </c>
      <c r="AE118" s="76">
        <f t="shared" si="22"/>
        <v>0</v>
      </c>
      <c r="AF118" s="77"/>
      <c r="AG118" s="77">
        <f t="shared" si="30"/>
        <v>0</v>
      </c>
      <c r="AH118" s="77">
        <f t="shared" si="31"/>
        <v>0</v>
      </c>
      <c r="AI118" s="77">
        <f t="shared" si="32"/>
        <v>0</v>
      </c>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c r="FP118" s="22"/>
      <c r="FQ118" s="22"/>
      <c r="FR118" s="22"/>
      <c r="FS118" s="22"/>
      <c r="FT118" s="22"/>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2"/>
      <c r="GR118" s="22"/>
      <c r="GS118" s="22"/>
      <c r="GT118" s="22"/>
      <c r="GU118" s="22"/>
      <c r="GV118" s="22"/>
      <c r="GW118" s="22"/>
      <c r="GX118" s="22"/>
      <c r="GY118" s="22"/>
      <c r="GZ118" s="22"/>
      <c r="HA118" s="22"/>
      <c r="HB118" s="22"/>
      <c r="HC118" s="22"/>
      <c r="HD118" s="22"/>
      <c r="HE118" s="22"/>
      <c r="HF118" s="22"/>
      <c r="HG118" s="22"/>
      <c r="HH118" s="22"/>
      <c r="HI118" s="22"/>
      <c r="HJ118" s="22"/>
      <c r="HK118" s="22"/>
      <c r="HL118" s="22"/>
      <c r="HM118" s="22"/>
      <c r="HN118" s="22"/>
      <c r="HO118" s="22"/>
      <c r="HP118" s="22"/>
      <c r="HQ118" s="22"/>
      <c r="HR118" s="22"/>
      <c r="HS118" s="22"/>
      <c r="HT118" s="22"/>
      <c r="HU118" s="22"/>
      <c r="HV118" s="22"/>
      <c r="HW118" s="22"/>
      <c r="HX118" s="22"/>
      <c r="HY118" s="22"/>
      <c r="HZ118" s="22"/>
      <c r="IA118" s="22"/>
      <c r="IB118" s="22"/>
      <c r="IC118" s="22"/>
      <c r="ID118" s="22"/>
      <c r="IE118" s="22"/>
      <c r="IF118" s="22"/>
      <c r="IG118" s="22"/>
      <c r="IH118" s="22"/>
      <c r="II118" s="22"/>
      <c r="IJ118" s="22"/>
      <c r="IK118" s="22"/>
      <c r="IL118" s="22"/>
      <c r="IM118" s="22"/>
      <c r="IN118" s="22"/>
      <c r="IO118" s="22"/>
      <c r="IP118" s="22"/>
      <c r="IQ118" s="22"/>
      <c r="IR118" s="22"/>
      <c r="IS118" s="22"/>
      <c r="IT118" s="22"/>
      <c r="IU118" s="22"/>
      <c r="IV118" s="22"/>
      <c r="IW118" s="22"/>
      <c r="IX118" s="22"/>
      <c r="IY118" s="22"/>
      <c r="IZ118" s="22"/>
      <c r="JA118" s="22"/>
      <c r="JB118" s="22"/>
      <c r="JC118" s="22"/>
      <c r="JD118" s="22"/>
      <c r="JE118" s="22"/>
      <c r="JF118" s="22"/>
      <c r="JG118" s="22"/>
      <c r="JH118" s="22"/>
      <c r="JI118" s="22"/>
      <c r="JJ118" s="22"/>
      <c r="JK118" s="22"/>
      <c r="JL118" s="22"/>
      <c r="JM118" s="22"/>
      <c r="JN118" s="22"/>
      <c r="JO118" s="22"/>
      <c r="JP118" s="22"/>
      <c r="JQ118" s="22"/>
      <c r="JR118" s="22"/>
      <c r="JS118" s="22"/>
      <c r="JT118" s="22"/>
      <c r="JU118" s="22"/>
      <c r="JV118" s="22"/>
      <c r="JW118" s="22"/>
      <c r="JX118" s="22"/>
      <c r="JY118" s="22"/>
      <c r="JZ118" s="22"/>
      <c r="KA118" s="22"/>
      <c r="KB118" s="22"/>
      <c r="KC118" s="22"/>
      <c r="KD118" s="22"/>
      <c r="KE118" s="22"/>
      <c r="KF118" s="22"/>
      <c r="KG118" s="22"/>
      <c r="KH118" s="22"/>
      <c r="KI118" s="22"/>
      <c r="KJ118" s="22"/>
      <c r="KK118" s="22"/>
      <c r="KL118" s="22"/>
      <c r="KM118" s="22"/>
      <c r="KN118" s="22"/>
      <c r="KO118" s="22"/>
      <c r="KP118" s="22"/>
      <c r="KQ118" s="22"/>
      <c r="KR118" s="22"/>
      <c r="KS118" s="22"/>
      <c r="KT118" s="22"/>
      <c r="KU118" s="22"/>
      <c r="KV118" s="22"/>
      <c r="KW118" s="22"/>
      <c r="KX118" s="22"/>
      <c r="KY118" s="22"/>
      <c r="KZ118" s="22"/>
      <c r="LA118" s="22"/>
      <c r="LB118" s="22"/>
      <c r="LC118" s="22"/>
      <c r="LD118" s="22"/>
      <c r="LE118" s="22"/>
      <c r="LF118" s="22"/>
      <c r="LG118" s="22"/>
      <c r="LH118" s="22"/>
      <c r="LI118" s="22"/>
      <c r="LJ118" s="22"/>
      <c r="LK118" s="22"/>
      <c r="LL118" s="22"/>
      <c r="LM118" s="22"/>
      <c r="LN118" s="22"/>
      <c r="LO118" s="22"/>
      <c r="LP118" s="22"/>
      <c r="LQ118" s="22"/>
      <c r="LR118" s="22"/>
      <c r="LS118" s="22"/>
      <c r="LT118" s="22"/>
      <c r="LU118" s="22"/>
      <c r="LV118" s="22"/>
      <c r="LW118" s="22"/>
      <c r="LX118" s="22"/>
      <c r="LY118" s="22"/>
      <c r="LZ118" s="22"/>
      <c r="MA118" s="22"/>
      <c r="MB118" s="22"/>
      <c r="MC118" s="22"/>
      <c r="MD118" s="22"/>
      <c r="ME118" s="22"/>
      <c r="MF118" s="22"/>
      <c r="MG118" s="22"/>
      <c r="MH118" s="22"/>
      <c r="MI118" s="22"/>
      <c r="MJ118" s="22"/>
      <c r="MK118" s="22"/>
      <c r="ML118" s="22"/>
      <c r="MM118" s="22"/>
      <c r="MN118" s="22"/>
      <c r="MO118" s="22"/>
      <c r="MP118" s="22"/>
      <c r="MQ118" s="22"/>
      <c r="MR118" s="22"/>
      <c r="MS118" s="22"/>
      <c r="MT118" s="22"/>
      <c r="MU118" s="22"/>
      <c r="MV118" s="22"/>
      <c r="MW118" s="22"/>
      <c r="MX118" s="22"/>
      <c r="MY118" s="22"/>
      <c r="MZ118" s="22"/>
      <c r="NA118" s="22"/>
      <c r="NB118" s="22"/>
      <c r="NC118" s="22"/>
      <c r="ND118" s="22"/>
      <c r="NE118" s="22"/>
      <c r="NF118" s="22"/>
      <c r="NG118" s="22"/>
      <c r="NH118" s="22"/>
      <c r="NI118" s="22"/>
      <c r="NJ118" s="22"/>
      <c r="NK118" s="22"/>
      <c r="NL118" s="22"/>
      <c r="NM118" s="22"/>
      <c r="NN118" s="22"/>
      <c r="NO118" s="22"/>
      <c r="NP118" s="22"/>
      <c r="NQ118" s="22"/>
      <c r="NR118" s="22"/>
      <c r="NS118" s="22"/>
      <c r="NT118" s="22"/>
      <c r="NU118" s="22"/>
      <c r="NV118" s="22"/>
      <c r="NW118" s="22"/>
      <c r="NX118" s="22"/>
      <c r="NY118" s="22"/>
      <c r="NZ118" s="22"/>
      <c r="OA118" s="22"/>
      <c r="OB118" s="22"/>
      <c r="OC118" s="22"/>
      <c r="OD118" s="22"/>
      <c r="OE118" s="22"/>
      <c r="OF118" s="22"/>
      <c r="OG118" s="22"/>
      <c r="OH118" s="22"/>
      <c r="OI118" s="22"/>
      <c r="OJ118" s="22"/>
      <c r="OK118" s="22"/>
      <c r="OL118" s="22"/>
      <c r="OM118" s="22"/>
      <c r="ON118" s="22"/>
      <c r="OO118" s="22"/>
      <c r="OP118" s="22"/>
      <c r="OQ118" s="22"/>
      <c r="OR118" s="22"/>
      <c r="OS118" s="22"/>
      <c r="OT118" s="22"/>
      <c r="OU118" s="22"/>
      <c r="OV118" s="22"/>
      <c r="OW118" s="22"/>
      <c r="OX118" s="22"/>
      <c r="OY118" s="22"/>
      <c r="OZ118" s="22"/>
      <c r="PA118" s="22"/>
      <c r="PB118" s="22"/>
      <c r="PC118" s="22"/>
      <c r="PD118" s="22"/>
      <c r="PE118" s="22"/>
      <c r="PF118" s="22"/>
      <c r="PG118" s="22"/>
      <c r="PH118" s="22"/>
      <c r="PI118" s="22"/>
      <c r="PJ118" s="22"/>
      <c r="PK118" s="22"/>
      <c r="PL118" s="22"/>
      <c r="PM118" s="22"/>
      <c r="PN118" s="22"/>
      <c r="PO118" s="22"/>
      <c r="PP118" s="22"/>
      <c r="PQ118" s="22"/>
      <c r="PR118" s="22"/>
      <c r="PS118" s="22"/>
      <c r="PT118" s="22"/>
      <c r="PU118" s="22"/>
      <c r="PV118" s="22"/>
      <c r="PW118" s="22"/>
      <c r="PX118" s="22"/>
      <c r="PY118" s="22"/>
      <c r="PZ118" s="22"/>
      <c r="QA118" s="22"/>
      <c r="QB118" s="22"/>
      <c r="QC118" s="22"/>
      <c r="QD118" s="22"/>
      <c r="QE118" s="22"/>
      <c r="QF118" s="22"/>
      <c r="QG118" s="22"/>
      <c r="QH118" s="22"/>
      <c r="QI118" s="22"/>
      <c r="QJ118" s="22"/>
      <c r="QK118" s="22"/>
      <c r="QL118" s="22"/>
      <c r="QM118" s="22"/>
      <c r="QN118" s="22"/>
      <c r="QO118" s="22"/>
      <c r="QP118" s="22"/>
      <c r="QQ118" s="22"/>
      <c r="QR118" s="22"/>
      <c r="QS118" s="22"/>
      <c r="QT118" s="22"/>
      <c r="QU118" s="22"/>
      <c r="QV118" s="22"/>
      <c r="QW118" s="22"/>
      <c r="QX118" s="22"/>
      <c r="QY118" s="22"/>
      <c r="QZ118" s="22"/>
      <c r="RA118" s="22"/>
      <c r="RB118" s="22"/>
      <c r="RC118" s="22"/>
      <c r="RD118" s="22"/>
      <c r="RE118" s="22"/>
      <c r="RF118" s="22"/>
      <c r="RG118" s="22"/>
      <c r="RH118" s="22"/>
      <c r="RI118" s="22"/>
      <c r="RJ118" s="22"/>
      <c r="RK118" s="22"/>
      <c r="RL118" s="22"/>
      <c r="RM118" s="22"/>
      <c r="RN118" s="22"/>
      <c r="RO118" s="22"/>
      <c r="RP118" s="22"/>
      <c r="RQ118" s="22"/>
      <c r="RR118" s="22"/>
      <c r="RS118" s="22"/>
      <c r="RT118" s="22"/>
      <c r="RU118" s="22"/>
      <c r="RV118" s="22"/>
      <c r="RW118" s="22"/>
      <c r="RX118" s="22"/>
      <c r="RY118" s="22"/>
      <c r="RZ118" s="22"/>
      <c r="SA118" s="22"/>
      <c r="SB118" s="22"/>
      <c r="SC118" s="22"/>
      <c r="SD118" s="22"/>
      <c r="SE118" s="22"/>
      <c r="SF118" s="22"/>
      <c r="SG118" s="22"/>
      <c r="SH118" s="22"/>
      <c r="SI118" s="22"/>
      <c r="SJ118" s="22"/>
      <c r="SK118" s="22"/>
      <c r="SL118" s="22"/>
      <c r="SM118" s="22"/>
      <c r="SN118" s="22"/>
      <c r="SO118" s="22"/>
      <c r="SP118" s="22"/>
      <c r="SQ118" s="22"/>
      <c r="SR118" s="22"/>
      <c r="SS118" s="22"/>
      <c r="ST118" s="22"/>
      <c r="SU118" s="22"/>
      <c r="SV118" s="22"/>
      <c r="SW118" s="22"/>
      <c r="SX118" s="22"/>
      <c r="SY118" s="22"/>
      <c r="SZ118" s="22"/>
      <c r="TA118" s="22"/>
      <c r="TB118" s="22"/>
      <c r="TC118" s="22"/>
      <c r="TD118" s="22"/>
      <c r="TE118" s="22"/>
      <c r="TF118" s="22"/>
      <c r="TG118" s="22"/>
      <c r="TH118" s="22"/>
      <c r="TI118" s="22"/>
      <c r="TJ118" s="22"/>
      <c r="TK118" s="22"/>
      <c r="TL118" s="22"/>
      <c r="TM118" s="22"/>
      <c r="TN118" s="22"/>
      <c r="TO118" s="22"/>
      <c r="TP118" s="22"/>
      <c r="TQ118" s="22"/>
      <c r="TR118" s="22"/>
      <c r="TS118" s="22"/>
      <c r="TT118" s="22"/>
      <c r="TU118" s="22"/>
      <c r="TV118" s="22"/>
      <c r="TW118" s="22"/>
      <c r="TX118" s="22"/>
      <c r="TY118" s="22"/>
      <c r="TZ118" s="22"/>
      <c r="UA118" s="22"/>
      <c r="UB118" s="22"/>
      <c r="UC118" s="22"/>
      <c r="UD118" s="22"/>
      <c r="UE118" s="22"/>
      <c r="UF118" s="22"/>
      <c r="UG118" s="22"/>
      <c r="UH118" s="22"/>
      <c r="UI118" s="22"/>
      <c r="UJ118" s="22"/>
      <c r="UK118" s="22"/>
      <c r="UL118" s="22"/>
      <c r="UM118" s="22"/>
      <c r="UN118" s="22"/>
      <c r="UO118" s="22"/>
      <c r="UP118" s="22"/>
      <c r="UQ118" s="22"/>
      <c r="UR118" s="22"/>
      <c r="US118" s="22"/>
      <c r="UT118" s="22"/>
      <c r="UU118" s="22"/>
      <c r="UV118" s="22"/>
      <c r="UW118" s="22"/>
      <c r="UX118" s="22"/>
      <c r="UY118" s="22"/>
      <c r="UZ118" s="22"/>
      <c r="VA118" s="22"/>
      <c r="VB118" s="22"/>
      <c r="VC118" s="22"/>
      <c r="VD118" s="22"/>
      <c r="VE118" s="22"/>
      <c r="VF118" s="22"/>
      <c r="VG118" s="22"/>
      <c r="VH118" s="22"/>
      <c r="VI118" s="22"/>
      <c r="VJ118" s="22"/>
      <c r="VK118" s="22"/>
      <c r="VL118" s="22"/>
      <c r="VM118" s="22"/>
      <c r="VN118" s="22"/>
      <c r="VO118" s="22"/>
      <c r="VP118" s="22"/>
      <c r="VQ118" s="22"/>
      <c r="VR118" s="22"/>
      <c r="VS118" s="22"/>
      <c r="VT118" s="22"/>
      <c r="VU118" s="22"/>
      <c r="VV118" s="22"/>
      <c r="VW118" s="22"/>
      <c r="VX118" s="22"/>
      <c r="VY118" s="22"/>
      <c r="VZ118" s="22"/>
      <c r="WA118" s="22"/>
      <c r="WB118" s="22"/>
      <c r="WC118" s="22"/>
      <c r="WD118" s="22"/>
      <c r="WE118" s="22"/>
      <c r="WF118" s="22"/>
      <c r="WG118" s="22"/>
      <c r="WH118" s="22"/>
      <c r="WI118" s="22"/>
      <c r="WJ118" s="22"/>
      <c r="WK118" s="22"/>
      <c r="WL118" s="22"/>
      <c r="WM118" s="22"/>
      <c r="WN118" s="22"/>
      <c r="WO118" s="22"/>
      <c r="WP118" s="22"/>
      <c r="WQ118" s="22"/>
      <c r="WR118" s="22"/>
      <c r="WS118" s="22"/>
      <c r="WT118" s="22"/>
      <c r="WU118" s="22"/>
      <c r="WV118" s="22"/>
      <c r="WW118" s="22"/>
      <c r="WX118" s="22"/>
      <c r="WY118" s="22"/>
      <c r="WZ118" s="22"/>
      <c r="XA118" s="22"/>
      <c r="XB118" s="22"/>
      <c r="XC118" s="22"/>
      <c r="XD118" s="22"/>
      <c r="XE118" s="22"/>
      <c r="XF118" s="22"/>
      <c r="XG118" s="22"/>
      <c r="XH118" s="22"/>
      <c r="XI118" s="22"/>
      <c r="XJ118" s="22"/>
      <c r="XK118" s="22"/>
      <c r="XL118" s="22"/>
      <c r="XM118" s="22"/>
      <c r="XN118" s="22"/>
      <c r="XO118" s="22"/>
      <c r="XP118" s="22"/>
      <c r="XQ118" s="22"/>
      <c r="XR118" s="22"/>
      <c r="XS118" s="22"/>
      <c r="XT118" s="22"/>
      <c r="XU118" s="22"/>
      <c r="XV118" s="22"/>
      <c r="XW118" s="22"/>
      <c r="XX118" s="22"/>
      <c r="XY118" s="22"/>
      <c r="XZ118" s="22"/>
      <c r="YA118" s="22"/>
      <c r="YB118" s="22"/>
      <c r="YC118" s="22"/>
      <c r="YD118" s="22"/>
      <c r="YE118" s="22"/>
      <c r="YF118" s="22"/>
      <c r="YG118" s="22"/>
      <c r="YH118" s="22"/>
      <c r="YI118" s="22"/>
      <c r="YJ118" s="22"/>
      <c r="YK118" s="22"/>
      <c r="YL118" s="22"/>
      <c r="YM118" s="22"/>
      <c r="YN118" s="22"/>
      <c r="YO118" s="22"/>
      <c r="YP118" s="22"/>
      <c r="YQ118" s="22"/>
      <c r="YR118" s="22"/>
      <c r="YS118" s="22"/>
      <c r="YT118" s="22"/>
      <c r="YU118" s="22"/>
      <c r="YV118" s="22"/>
      <c r="YW118" s="22"/>
      <c r="YX118" s="22"/>
      <c r="YY118" s="22"/>
      <c r="YZ118" s="22"/>
      <c r="ZA118" s="22"/>
      <c r="ZB118" s="22"/>
      <c r="ZC118" s="22"/>
      <c r="ZD118" s="22"/>
      <c r="ZE118" s="22"/>
      <c r="ZF118" s="22"/>
      <c r="ZG118" s="22"/>
      <c r="ZH118" s="22"/>
      <c r="ZI118" s="22"/>
      <c r="ZJ118" s="22"/>
      <c r="ZK118" s="22"/>
      <c r="ZL118" s="22"/>
      <c r="ZM118" s="22"/>
      <c r="ZN118" s="22"/>
      <c r="ZO118" s="22"/>
      <c r="ZP118" s="22"/>
      <c r="ZQ118" s="22"/>
      <c r="ZR118" s="22"/>
      <c r="ZS118" s="22"/>
      <c r="ZT118" s="22"/>
      <c r="ZU118" s="22"/>
      <c r="ZV118" s="22"/>
      <c r="ZW118" s="22"/>
      <c r="ZX118" s="22"/>
      <c r="ZY118" s="22"/>
      <c r="ZZ118" s="22"/>
      <c r="AAA118" s="22"/>
      <c r="AAB118" s="22"/>
      <c r="AAC118" s="22"/>
      <c r="AAD118" s="22"/>
      <c r="AAE118" s="22"/>
      <c r="AAF118" s="22"/>
      <c r="AAG118" s="22"/>
      <c r="AAH118" s="22"/>
      <c r="AAI118" s="22"/>
      <c r="AAJ118" s="22"/>
      <c r="AAK118" s="22"/>
      <c r="AAL118" s="22"/>
      <c r="AAM118" s="22"/>
      <c r="AAN118" s="22"/>
      <c r="AAO118" s="22"/>
      <c r="AAP118" s="22"/>
      <c r="AAQ118" s="22"/>
      <c r="AAR118" s="22"/>
      <c r="AAS118" s="22"/>
      <c r="AAT118" s="22"/>
      <c r="AAU118" s="22"/>
      <c r="AAV118" s="22"/>
      <c r="AAW118" s="22"/>
      <c r="AAX118" s="22"/>
      <c r="AAY118" s="22"/>
      <c r="AAZ118" s="22"/>
      <c r="ABA118" s="22"/>
      <c r="ABB118" s="22"/>
      <c r="ABC118" s="22"/>
      <c r="ABD118" s="22"/>
      <c r="ABE118" s="22"/>
      <c r="ABF118" s="22"/>
      <c r="ABG118" s="22"/>
      <c r="ABH118" s="22"/>
      <c r="ABI118" s="22"/>
      <c r="ABJ118" s="22"/>
      <c r="ABK118" s="22"/>
      <c r="ABL118" s="22"/>
      <c r="ABM118" s="22"/>
      <c r="ABN118" s="22"/>
      <c r="ABO118" s="22"/>
      <c r="ABP118" s="22"/>
      <c r="ABQ118" s="22"/>
      <c r="ABR118" s="22"/>
      <c r="ABS118" s="22"/>
      <c r="ABT118" s="22"/>
      <c r="ABU118" s="22"/>
      <c r="ABV118" s="22"/>
      <c r="ABW118" s="22"/>
      <c r="ABX118" s="22"/>
      <c r="ABY118" s="22"/>
      <c r="ABZ118" s="22"/>
      <c r="ACA118" s="22"/>
      <c r="ACB118" s="22"/>
      <c r="ACC118" s="22"/>
      <c r="ACD118" s="22"/>
      <c r="ACE118" s="22"/>
      <c r="ACF118" s="22"/>
      <c r="ACG118" s="22"/>
      <c r="ACH118" s="22"/>
      <c r="ACI118" s="22"/>
      <c r="ACJ118" s="22"/>
      <c r="ACK118" s="22"/>
      <c r="ACL118" s="22"/>
      <c r="ACM118" s="22"/>
      <c r="ACN118" s="22"/>
      <c r="ACO118" s="22"/>
      <c r="ACP118" s="22"/>
      <c r="ACQ118" s="22"/>
      <c r="ACR118" s="22"/>
      <c r="ACS118" s="22"/>
      <c r="ACT118" s="22"/>
      <c r="ACU118" s="22"/>
      <c r="ACV118" s="22"/>
      <c r="ACW118" s="22"/>
      <c r="ACX118" s="22"/>
      <c r="ACY118" s="22"/>
      <c r="ACZ118" s="22"/>
      <c r="ADA118" s="22"/>
    </row>
    <row r="119" spans="1:786" s="124" customFormat="1" ht="24" x14ac:dyDescent="0.3">
      <c r="A119" s="84">
        <v>4</v>
      </c>
      <c r="B119" s="87" t="s">
        <v>416</v>
      </c>
      <c r="C119" s="64" t="s">
        <v>417</v>
      </c>
      <c r="D119" s="65" t="s">
        <v>418</v>
      </c>
      <c r="E119" s="65" t="s">
        <v>419</v>
      </c>
      <c r="F119" s="136" t="s">
        <v>420</v>
      </c>
      <c r="G119" s="122">
        <v>290000</v>
      </c>
      <c r="H119" s="65">
        <v>2</v>
      </c>
      <c r="I119" s="65" t="s">
        <v>96</v>
      </c>
      <c r="J119" s="65" t="s">
        <v>421</v>
      </c>
      <c r="K119" s="67">
        <v>2002</v>
      </c>
      <c r="L119" s="131">
        <v>37469</v>
      </c>
      <c r="M119" s="69"/>
      <c r="N119" s="137"/>
      <c r="O119" s="70">
        <v>0</v>
      </c>
      <c r="P119" s="71" t="s">
        <v>422</v>
      </c>
      <c r="Q119" s="72" t="s">
        <v>423</v>
      </c>
      <c r="R119" s="73" t="s">
        <v>424</v>
      </c>
      <c r="S119" s="74" t="str">
        <f t="shared" si="16"/>
        <v>Cu Pb Zn</v>
      </c>
      <c r="T119" s="75"/>
      <c r="U119" s="75"/>
      <c r="V119" s="75"/>
      <c r="W119" s="75"/>
      <c r="X119" s="75"/>
      <c r="Y119" s="75">
        <v>1988</v>
      </c>
      <c r="Z119" s="75"/>
      <c r="AA119" s="106"/>
      <c r="AB119" s="76">
        <f t="shared" si="29"/>
        <v>0</v>
      </c>
      <c r="AC119" s="76">
        <f t="shared" si="20"/>
        <v>0</v>
      </c>
      <c r="AD119" s="76">
        <f t="shared" si="21"/>
        <v>0</v>
      </c>
      <c r="AE119" s="76">
        <f t="shared" si="22"/>
        <v>0</v>
      </c>
      <c r="AF119" s="77"/>
      <c r="AG119" s="77">
        <f t="shared" si="30"/>
        <v>0</v>
      </c>
      <c r="AH119" s="77">
        <f t="shared" si="31"/>
        <v>0</v>
      </c>
      <c r="AI119" s="77">
        <f t="shared" si="32"/>
        <v>0</v>
      </c>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2"/>
      <c r="GR119" s="22"/>
      <c r="GS119" s="22"/>
      <c r="GT119" s="22"/>
      <c r="GU119" s="22"/>
      <c r="GV119" s="22"/>
      <c r="GW119" s="22"/>
      <c r="GX119" s="22"/>
      <c r="GY119" s="22"/>
      <c r="GZ119" s="22"/>
      <c r="HA119" s="22"/>
      <c r="HB119" s="22"/>
      <c r="HC119" s="22"/>
      <c r="HD119" s="22"/>
      <c r="HE119" s="22"/>
      <c r="HF119" s="22"/>
      <c r="HG119" s="22"/>
      <c r="HH119" s="22"/>
      <c r="HI119" s="22"/>
      <c r="HJ119" s="22"/>
      <c r="HK119" s="22"/>
      <c r="HL119" s="22"/>
      <c r="HM119" s="22"/>
      <c r="HN119" s="22"/>
      <c r="HO119" s="22"/>
      <c r="HP119" s="22"/>
      <c r="HQ119" s="22"/>
      <c r="HR119" s="22"/>
      <c r="HS119" s="22"/>
      <c r="HT119" s="22"/>
      <c r="HU119" s="22"/>
      <c r="HV119" s="22"/>
      <c r="HW119" s="22"/>
      <c r="HX119" s="22"/>
      <c r="HY119" s="22"/>
      <c r="HZ119" s="22"/>
      <c r="IA119" s="22"/>
      <c r="IB119" s="22"/>
      <c r="IC119" s="22"/>
      <c r="ID119" s="22"/>
      <c r="IE119" s="22"/>
      <c r="IF119" s="22"/>
      <c r="IG119" s="22"/>
      <c r="IH119" s="22"/>
      <c r="II119" s="22"/>
      <c r="IJ119" s="22"/>
      <c r="IK119" s="22"/>
      <c r="IL119" s="22"/>
      <c r="IM119" s="22"/>
      <c r="IN119" s="22"/>
      <c r="IO119" s="22"/>
      <c r="IP119" s="22"/>
      <c r="IQ119" s="22"/>
      <c r="IR119" s="22"/>
      <c r="IS119" s="22"/>
      <c r="IT119" s="22"/>
      <c r="IU119" s="22"/>
      <c r="IV119" s="22"/>
      <c r="IW119" s="22"/>
      <c r="IX119" s="22"/>
      <c r="IY119" s="22"/>
      <c r="IZ119" s="22"/>
      <c r="JA119" s="22"/>
      <c r="JB119" s="22"/>
      <c r="JC119" s="22"/>
      <c r="JD119" s="22"/>
      <c r="JE119" s="22"/>
      <c r="JF119" s="22"/>
      <c r="JG119" s="22"/>
      <c r="JH119" s="22"/>
      <c r="JI119" s="22"/>
      <c r="JJ119" s="22"/>
      <c r="JK119" s="22"/>
      <c r="JL119" s="22"/>
      <c r="JM119" s="22"/>
      <c r="JN119" s="22"/>
      <c r="JO119" s="22"/>
      <c r="JP119" s="22"/>
      <c r="JQ119" s="22"/>
      <c r="JR119" s="22"/>
      <c r="JS119" s="22"/>
      <c r="JT119" s="22"/>
      <c r="JU119" s="22"/>
      <c r="JV119" s="22"/>
      <c r="JW119" s="22"/>
      <c r="JX119" s="22"/>
      <c r="JY119" s="22"/>
      <c r="JZ119" s="22"/>
      <c r="KA119" s="22"/>
      <c r="KB119" s="22"/>
      <c r="KC119" s="22"/>
      <c r="KD119" s="22"/>
      <c r="KE119" s="22"/>
      <c r="KF119" s="22"/>
      <c r="KG119" s="22"/>
      <c r="KH119" s="22"/>
      <c r="KI119" s="22"/>
      <c r="KJ119" s="22"/>
      <c r="KK119" s="22"/>
      <c r="KL119" s="22"/>
      <c r="KM119" s="22"/>
      <c r="KN119" s="22"/>
      <c r="KO119" s="22"/>
      <c r="KP119" s="22"/>
      <c r="KQ119" s="22"/>
      <c r="KR119" s="22"/>
      <c r="KS119" s="22"/>
      <c r="KT119" s="22"/>
      <c r="KU119" s="22"/>
      <c r="KV119" s="22"/>
      <c r="KW119" s="22"/>
      <c r="KX119" s="22"/>
      <c r="KY119" s="22"/>
      <c r="KZ119" s="22"/>
      <c r="LA119" s="22"/>
      <c r="LB119" s="22"/>
      <c r="LC119" s="22"/>
      <c r="LD119" s="22"/>
      <c r="LE119" s="22"/>
      <c r="LF119" s="22"/>
      <c r="LG119" s="22"/>
      <c r="LH119" s="22"/>
      <c r="LI119" s="22"/>
      <c r="LJ119" s="22"/>
      <c r="LK119" s="22"/>
      <c r="LL119" s="22"/>
      <c r="LM119" s="22"/>
      <c r="LN119" s="22"/>
      <c r="LO119" s="22"/>
      <c r="LP119" s="22"/>
      <c r="LQ119" s="22"/>
      <c r="LR119" s="22"/>
      <c r="LS119" s="22"/>
      <c r="LT119" s="22"/>
      <c r="LU119" s="22"/>
      <c r="LV119" s="22"/>
      <c r="LW119" s="22"/>
      <c r="LX119" s="22"/>
      <c r="LY119" s="22"/>
      <c r="LZ119" s="22"/>
      <c r="MA119" s="22"/>
      <c r="MB119" s="22"/>
      <c r="MC119" s="22"/>
      <c r="MD119" s="22"/>
      <c r="ME119" s="22"/>
      <c r="MF119" s="22"/>
      <c r="MG119" s="22"/>
      <c r="MH119" s="22"/>
      <c r="MI119" s="22"/>
      <c r="MJ119" s="22"/>
      <c r="MK119" s="22"/>
      <c r="ML119" s="22"/>
      <c r="MM119" s="22"/>
      <c r="MN119" s="22"/>
      <c r="MO119" s="22"/>
      <c r="MP119" s="22"/>
      <c r="MQ119" s="22"/>
      <c r="MR119" s="22"/>
      <c r="MS119" s="22"/>
      <c r="MT119" s="22"/>
      <c r="MU119" s="22"/>
      <c r="MV119" s="22"/>
      <c r="MW119" s="22"/>
      <c r="MX119" s="22"/>
      <c r="MY119" s="22"/>
      <c r="MZ119" s="22"/>
      <c r="NA119" s="22"/>
      <c r="NB119" s="22"/>
      <c r="NC119" s="22"/>
      <c r="ND119" s="22"/>
      <c r="NE119" s="22"/>
      <c r="NF119" s="22"/>
      <c r="NG119" s="22"/>
      <c r="NH119" s="22"/>
      <c r="NI119" s="22"/>
      <c r="NJ119" s="22"/>
      <c r="NK119" s="22"/>
      <c r="NL119" s="22"/>
      <c r="NM119" s="22"/>
      <c r="NN119" s="22"/>
      <c r="NO119" s="22"/>
      <c r="NP119" s="22"/>
      <c r="NQ119" s="22"/>
      <c r="NR119" s="22"/>
      <c r="NS119" s="22"/>
      <c r="NT119" s="22"/>
      <c r="NU119" s="22"/>
      <c r="NV119" s="22"/>
      <c r="NW119" s="22"/>
      <c r="NX119" s="22"/>
      <c r="NY119" s="22"/>
      <c r="NZ119" s="22"/>
      <c r="OA119" s="22"/>
      <c r="OB119" s="22"/>
      <c r="OC119" s="22"/>
      <c r="OD119" s="22"/>
      <c r="OE119" s="22"/>
      <c r="OF119" s="22"/>
      <c r="OG119" s="22"/>
      <c r="OH119" s="22"/>
      <c r="OI119" s="22"/>
      <c r="OJ119" s="22"/>
      <c r="OK119" s="22"/>
      <c r="OL119" s="22"/>
      <c r="OM119" s="22"/>
      <c r="ON119" s="22"/>
      <c r="OO119" s="22"/>
      <c r="OP119" s="22"/>
      <c r="OQ119" s="22"/>
      <c r="OR119" s="22"/>
      <c r="OS119" s="22"/>
      <c r="OT119" s="22"/>
      <c r="OU119" s="22"/>
      <c r="OV119" s="22"/>
      <c r="OW119" s="22"/>
      <c r="OX119" s="22"/>
      <c r="OY119" s="22"/>
      <c r="OZ119" s="22"/>
      <c r="PA119" s="22"/>
      <c r="PB119" s="22"/>
      <c r="PC119" s="22"/>
      <c r="PD119" s="22"/>
      <c r="PE119" s="22"/>
      <c r="PF119" s="22"/>
      <c r="PG119" s="22"/>
      <c r="PH119" s="22"/>
      <c r="PI119" s="22"/>
      <c r="PJ119" s="22"/>
      <c r="PK119" s="22"/>
      <c r="PL119" s="22"/>
      <c r="PM119" s="22"/>
      <c r="PN119" s="22"/>
      <c r="PO119" s="22"/>
      <c r="PP119" s="22"/>
      <c r="PQ119" s="22"/>
      <c r="PR119" s="22"/>
      <c r="PS119" s="22"/>
      <c r="PT119" s="22"/>
      <c r="PU119" s="22"/>
      <c r="PV119" s="22"/>
      <c r="PW119" s="22"/>
      <c r="PX119" s="22"/>
      <c r="PY119" s="22"/>
      <c r="PZ119" s="22"/>
      <c r="QA119" s="22"/>
      <c r="QB119" s="22"/>
      <c r="QC119" s="22"/>
      <c r="QD119" s="22"/>
      <c r="QE119" s="22"/>
      <c r="QF119" s="22"/>
      <c r="QG119" s="22"/>
      <c r="QH119" s="22"/>
      <c r="QI119" s="22"/>
      <c r="QJ119" s="22"/>
      <c r="QK119" s="22"/>
      <c r="QL119" s="22"/>
      <c r="QM119" s="22"/>
      <c r="QN119" s="22"/>
      <c r="QO119" s="22"/>
      <c r="QP119" s="22"/>
      <c r="QQ119" s="22"/>
      <c r="QR119" s="22"/>
      <c r="QS119" s="22"/>
      <c r="QT119" s="22"/>
      <c r="QU119" s="22"/>
      <c r="QV119" s="22"/>
      <c r="QW119" s="22"/>
      <c r="QX119" s="22"/>
      <c r="QY119" s="22"/>
      <c r="QZ119" s="22"/>
      <c r="RA119" s="22"/>
      <c r="RB119" s="22"/>
      <c r="RC119" s="22"/>
      <c r="RD119" s="22"/>
      <c r="RE119" s="22"/>
      <c r="RF119" s="22"/>
      <c r="RG119" s="22"/>
      <c r="RH119" s="22"/>
      <c r="RI119" s="22"/>
      <c r="RJ119" s="22"/>
      <c r="RK119" s="22"/>
      <c r="RL119" s="22"/>
      <c r="RM119" s="22"/>
      <c r="RN119" s="22"/>
      <c r="RO119" s="22"/>
      <c r="RP119" s="22"/>
      <c r="RQ119" s="22"/>
      <c r="RR119" s="22"/>
      <c r="RS119" s="22"/>
      <c r="RT119" s="22"/>
      <c r="RU119" s="22"/>
      <c r="RV119" s="22"/>
      <c r="RW119" s="22"/>
      <c r="RX119" s="22"/>
      <c r="RY119" s="22"/>
      <c r="RZ119" s="22"/>
      <c r="SA119" s="22"/>
      <c r="SB119" s="22"/>
      <c r="SC119" s="22"/>
      <c r="SD119" s="22"/>
      <c r="SE119" s="22"/>
      <c r="SF119" s="22"/>
      <c r="SG119" s="22"/>
      <c r="SH119" s="22"/>
      <c r="SI119" s="22"/>
      <c r="SJ119" s="22"/>
      <c r="SK119" s="22"/>
      <c r="SL119" s="22"/>
      <c r="SM119" s="22"/>
      <c r="SN119" s="22"/>
      <c r="SO119" s="22"/>
      <c r="SP119" s="22"/>
      <c r="SQ119" s="22"/>
      <c r="SR119" s="22"/>
      <c r="SS119" s="22"/>
      <c r="ST119" s="22"/>
      <c r="SU119" s="22"/>
      <c r="SV119" s="22"/>
      <c r="SW119" s="22"/>
      <c r="SX119" s="22"/>
      <c r="SY119" s="22"/>
      <c r="SZ119" s="22"/>
      <c r="TA119" s="22"/>
      <c r="TB119" s="22"/>
      <c r="TC119" s="22"/>
      <c r="TD119" s="22"/>
      <c r="TE119" s="22"/>
      <c r="TF119" s="22"/>
      <c r="TG119" s="22"/>
      <c r="TH119" s="22"/>
      <c r="TI119" s="22"/>
      <c r="TJ119" s="22"/>
      <c r="TK119" s="22"/>
      <c r="TL119" s="22"/>
      <c r="TM119" s="22"/>
      <c r="TN119" s="22"/>
      <c r="TO119" s="22"/>
      <c r="TP119" s="22"/>
      <c r="TQ119" s="22"/>
      <c r="TR119" s="22"/>
      <c r="TS119" s="22"/>
      <c r="TT119" s="22"/>
      <c r="TU119" s="22"/>
      <c r="TV119" s="22"/>
      <c r="TW119" s="22"/>
      <c r="TX119" s="22"/>
      <c r="TY119" s="22"/>
      <c r="TZ119" s="22"/>
      <c r="UA119" s="22"/>
      <c r="UB119" s="22"/>
      <c r="UC119" s="22"/>
      <c r="UD119" s="22"/>
      <c r="UE119" s="22"/>
      <c r="UF119" s="22"/>
      <c r="UG119" s="22"/>
      <c r="UH119" s="22"/>
      <c r="UI119" s="22"/>
      <c r="UJ119" s="22"/>
      <c r="UK119" s="22"/>
      <c r="UL119" s="22"/>
      <c r="UM119" s="22"/>
      <c r="UN119" s="22"/>
      <c r="UO119" s="22"/>
      <c r="UP119" s="22"/>
      <c r="UQ119" s="22"/>
      <c r="UR119" s="22"/>
      <c r="US119" s="22"/>
      <c r="UT119" s="22"/>
      <c r="UU119" s="22"/>
      <c r="UV119" s="22"/>
      <c r="UW119" s="22"/>
      <c r="UX119" s="22"/>
      <c r="UY119" s="22"/>
      <c r="UZ119" s="22"/>
      <c r="VA119" s="22"/>
      <c r="VB119" s="22"/>
      <c r="VC119" s="22"/>
      <c r="VD119" s="22"/>
      <c r="VE119" s="22"/>
      <c r="VF119" s="22"/>
      <c r="VG119" s="22"/>
      <c r="VH119" s="22"/>
      <c r="VI119" s="22"/>
      <c r="VJ119" s="22"/>
      <c r="VK119" s="22"/>
      <c r="VL119" s="22"/>
      <c r="VM119" s="22"/>
      <c r="VN119" s="22"/>
      <c r="VO119" s="22"/>
      <c r="VP119" s="22"/>
      <c r="VQ119" s="22"/>
      <c r="VR119" s="22"/>
      <c r="VS119" s="22"/>
      <c r="VT119" s="22"/>
      <c r="VU119" s="22"/>
      <c r="VV119" s="22"/>
      <c r="VW119" s="22"/>
      <c r="VX119" s="22"/>
      <c r="VY119" s="22"/>
      <c r="VZ119" s="22"/>
      <c r="WA119" s="22"/>
      <c r="WB119" s="22"/>
      <c r="WC119" s="22"/>
      <c r="WD119" s="22"/>
      <c r="WE119" s="22"/>
      <c r="WF119" s="22"/>
      <c r="WG119" s="22"/>
      <c r="WH119" s="22"/>
      <c r="WI119" s="22"/>
      <c r="WJ119" s="22"/>
      <c r="WK119" s="22"/>
      <c r="WL119" s="22"/>
      <c r="WM119" s="22"/>
      <c r="WN119" s="22"/>
      <c r="WO119" s="22"/>
      <c r="WP119" s="22"/>
      <c r="WQ119" s="22"/>
      <c r="WR119" s="22"/>
      <c r="WS119" s="22"/>
      <c r="WT119" s="22"/>
      <c r="WU119" s="22"/>
      <c r="WV119" s="22"/>
      <c r="WW119" s="22"/>
      <c r="WX119" s="22"/>
      <c r="WY119" s="22"/>
      <c r="WZ119" s="22"/>
      <c r="XA119" s="22"/>
      <c r="XB119" s="22"/>
      <c r="XC119" s="22"/>
      <c r="XD119" s="22"/>
      <c r="XE119" s="22"/>
      <c r="XF119" s="22"/>
      <c r="XG119" s="22"/>
      <c r="XH119" s="22"/>
      <c r="XI119" s="22"/>
      <c r="XJ119" s="22"/>
      <c r="XK119" s="22"/>
      <c r="XL119" s="22"/>
      <c r="XM119" s="22"/>
      <c r="XN119" s="22"/>
      <c r="XO119" s="22"/>
      <c r="XP119" s="22"/>
      <c r="XQ119" s="22"/>
      <c r="XR119" s="22"/>
      <c r="XS119" s="22"/>
      <c r="XT119" s="22"/>
      <c r="XU119" s="22"/>
      <c r="XV119" s="22"/>
      <c r="XW119" s="22"/>
      <c r="XX119" s="22"/>
      <c r="XY119" s="22"/>
      <c r="XZ119" s="22"/>
      <c r="YA119" s="22"/>
      <c r="YB119" s="22"/>
      <c r="YC119" s="22"/>
      <c r="YD119" s="22"/>
      <c r="YE119" s="22"/>
      <c r="YF119" s="22"/>
      <c r="YG119" s="22"/>
      <c r="YH119" s="22"/>
      <c r="YI119" s="22"/>
      <c r="YJ119" s="22"/>
      <c r="YK119" s="22"/>
      <c r="YL119" s="22"/>
      <c r="YM119" s="22"/>
      <c r="YN119" s="22"/>
      <c r="YO119" s="22"/>
      <c r="YP119" s="22"/>
      <c r="YQ119" s="22"/>
      <c r="YR119" s="22"/>
      <c r="YS119" s="22"/>
      <c r="YT119" s="22"/>
      <c r="YU119" s="22"/>
      <c r="YV119" s="22"/>
      <c r="YW119" s="22"/>
      <c r="YX119" s="22"/>
      <c r="YY119" s="22"/>
      <c r="YZ119" s="22"/>
      <c r="ZA119" s="22"/>
      <c r="ZB119" s="22"/>
      <c r="ZC119" s="22"/>
      <c r="ZD119" s="22"/>
      <c r="ZE119" s="22"/>
      <c r="ZF119" s="22"/>
      <c r="ZG119" s="22"/>
      <c r="ZH119" s="22"/>
      <c r="ZI119" s="22"/>
      <c r="ZJ119" s="22"/>
      <c r="ZK119" s="22"/>
      <c r="ZL119" s="22"/>
      <c r="ZM119" s="22"/>
      <c r="ZN119" s="22"/>
      <c r="ZO119" s="22"/>
      <c r="ZP119" s="22"/>
      <c r="ZQ119" s="22"/>
      <c r="ZR119" s="22"/>
      <c r="ZS119" s="22"/>
      <c r="ZT119" s="22"/>
      <c r="ZU119" s="22"/>
      <c r="ZV119" s="22"/>
      <c r="ZW119" s="22"/>
      <c r="ZX119" s="22"/>
      <c r="ZY119" s="22"/>
      <c r="ZZ119" s="22"/>
      <c r="AAA119" s="22"/>
      <c r="AAB119" s="22"/>
      <c r="AAC119" s="22"/>
      <c r="AAD119" s="22"/>
      <c r="AAE119" s="22"/>
      <c r="AAF119" s="22"/>
      <c r="AAG119" s="22"/>
      <c r="AAH119" s="22"/>
      <c r="AAI119" s="22"/>
      <c r="AAJ119" s="22"/>
      <c r="AAK119" s="22"/>
      <c r="AAL119" s="22"/>
      <c r="AAM119" s="22"/>
      <c r="AAN119" s="22"/>
      <c r="AAO119" s="22"/>
      <c r="AAP119" s="22"/>
      <c r="AAQ119" s="22"/>
      <c r="AAR119" s="22"/>
      <c r="AAS119" s="22"/>
      <c r="AAT119" s="22"/>
      <c r="AAU119" s="22"/>
      <c r="AAV119" s="22"/>
      <c r="AAW119" s="22"/>
      <c r="AAX119" s="22"/>
      <c r="AAY119" s="22"/>
      <c r="AAZ119" s="22"/>
      <c r="ABA119" s="22"/>
      <c r="ABB119" s="22"/>
      <c r="ABC119" s="22"/>
      <c r="ABD119" s="22"/>
      <c r="ABE119" s="22"/>
      <c r="ABF119" s="22"/>
      <c r="ABG119" s="22"/>
      <c r="ABH119" s="22"/>
      <c r="ABI119" s="22"/>
      <c r="ABJ119" s="22"/>
      <c r="ABK119" s="22"/>
      <c r="ABL119" s="22"/>
      <c r="ABM119" s="22"/>
      <c r="ABN119" s="22"/>
      <c r="ABO119" s="22"/>
      <c r="ABP119" s="22"/>
      <c r="ABQ119" s="22"/>
      <c r="ABR119" s="22"/>
      <c r="ABS119" s="22"/>
      <c r="ABT119" s="22"/>
      <c r="ABU119" s="22"/>
      <c r="ABV119" s="22"/>
      <c r="ABW119" s="22"/>
      <c r="ABX119" s="22"/>
      <c r="ABY119" s="22"/>
      <c r="ABZ119" s="22"/>
      <c r="ACA119" s="22"/>
      <c r="ACB119" s="22"/>
      <c r="ACC119" s="22"/>
      <c r="ACD119" s="22"/>
      <c r="ACE119" s="22"/>
      <c r="ACF119" s="22"/>
      <c r="ACG119" s="22"/>
      <c r="ACH119" s="22"/>
      <c r="ACI119" s="22"/>
      <c r="ACJ119" s="22"/>
      <c r="ACK119" s="22"/>
      <c r="ACL119" s="22"/>
      <c r="ACM119" s="22"/>
      <c r="ACN119" s="22"/>
      <c r="ACO119" s="22"/>
      <c r="ACP119" s="22"/>
      <c r="ACQ119" s="22"/>
      <c r="ACR119" s="22"/>
      <c r="ACS119" s="22"/>
      <c r="ACT119" s="22"/>
      <c r="ACU119" s="22"/>
      <c r="ACV119" s="22"/>
      <c r="ACW119" s="22"/>
      <c r="ACX119" s="22"/>
      <c r="ACY119" s="22"/>
      <c r="ACZ119" s="22"/>
      <c r="ADA119" s="22"/>
      <c r="ADB119" s="22"/>
      <c r="ADC119" s="22"/>
      <c r="ADD119" s="22"/>
      <c r="ADE119" s="22"/>
      <c r="ADF119" s="22"/>
    </row>
    <row r="120" spans="1:786" s="124" customFormat="1" ht="48" x14ac:dyDescent="0.3">
      <c r="A120" s="84">
        <v>4</v>
      </c>
      <c r="B120" s="87" t="s">
        <v>425</v>
      </c>
      <c r="C120" s="64" t="s">
        <v>86</v>
      </c>
      <c r="D120" s="65"/>
      <c r="E120" s="65"/>
      <c r="F120" s="65"/>
      <c r="G120" s="122"/>
      <c r="H120" s="65">
        <v>3</v>
      </c>
      <c r="I120" s="65" t="s">
        <v>160</v>
      </c>
      <c r="J120" s="65" t="s">
        <v>160</v>
      </c>
      <c r="K120" s="67">
        <v>2001</v>
      </c>
      <c r="L120" s="68">
        <v>37180</v>
      </c>
      <c r="M120" s="69"/>
      <c r="N120" s="70"/>
      <c r="O120" s="70"/>
      <c r="P120" s="71" t="s">
        <v>426</v>
      </c>
      <c r="Q120" s="72" t="s">
        <v>427</v>
      </c>
      <c r="R120" s="73"/>
      <c r="S120" s="74" t="str">
        <f t="shared" si="16"/>
        <v>Au</v>
      </c>
      <c r="T120" s="75"/>
      <c r="U120" s="75"/>
      <c r="V120" s="75"/>
      <c r="W120" s="75"/>
      <c r="X120" s="75"/>
      <c r="Y120" s="75"/>
      <c r="Z120" s="75"/>
      <c r="AA120" s="22"/>
      <c r="AB120" s="76">
        <f t="shared" si="29"/>
        <v>0</v>
      </c>
      <c r="AC120" s="76">
        <f t="shared" si="20"/>
        <v>0</v>
      </c>
      <c r="AD120" s="76">
        <f t="shared" si="21"/>
        <v>0</v>
      </c>
      <c r="AE120" s="76">
        <f t="shared" si="22"/>
        <v>0</v>
      </c>
      <c r="AF120" s="77"/>
      <c r="AG120" s="77">
        <f t="shared" si="30"/>
        <v>0</v>
      </c>
      <c r="AH120" s="77">
        <f t="shared" si="31"/>
        <v>0</v>
      </c>
      <c r="AI120" s="77">
        <f t="shared" si="32"/>
        <v>0</v>
      </c>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c r="FP120" s="22"/>
      <c r="FQ120" s="22"/>
      <c r="FR120" s="22"/>
      <c r="FS120" s="22"/>
      <c r="FT120" s="22"/>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2"/>
      <c r="GR120" s="22"/>
      <c r="GS120" s="22"/>
      <c r="GT120" s="22"/>
      <c r="GU120" s="22"/>
      <c r="GV120" s="22"/>
      <c r="GW120" s="22"/>
      <c r="GX120" s="22"/>
      <c r="GY120" s="22"/>
      <c r="GZ120" s="22"/>
      <c r="HA120" s="22"/>
      <c r="HB120" s="22"/>
      <c r="HC120" s="22"/>
      <c r="HD120" s="22"/>
      <c r="HE120" s="22"/>
      <c r="HF120" s="22"/>
      <c r="HG120" s="22"/>
      <c r="HH120" s="22"/>
      <c r="HI120" s="22"/>
      <c r="HJ120" s="22"/>
      <c r="HK120" s="22"/>
      <c r="HL120" s="22"/>
      <c r="HM120" s="22"/>
      <c r="HN120" s="22"/>
      <c r="HO120" s="22"/>
      <c r="HP120" s="22"/>
      <c r="HQ120" s="22"/>
      <c r="HR120" s="22"/>
      <c r="HS120" s="22"/>
      <c r="HT120" s="22"/>
      <c r="HU120" s="22"/>
      <c r="HV120" s="22"/>
      <c r="HW120" s="22"/>
      <c r="HX120" s="22"/>
      <c r="HY120" s="22"/>
      <c r="HZ120" s="22"/>
      <c r="IA120" s="22"/>
      <c r="IB120" s="22"/>
      <c r="IC120" s="22"/>
      <c r="ID120" s="22"/>
      <c r="IE120" s="22"/>
      <c r="IF120" s="22"/>
      <c r="IG120" s="22"/>
      <c r="IH120" s="22"/>
      <c r="II120" s="22"/>
      <c r="IJ120" s="22"/>
      <c r="IK120" s="22"/>
      <c r="IL120" s="22"/>
      <c r="IM120" s="22"/>
      <c r="IN120" s="22"/>
      <c r="IO120" s="22"/>
      <c r="IP120" s="22"/>
      <c r="IQ120" s="22"/>
      <c r="IR120" s="22"/>
      <c r="IS120" s="22"/>
      <c r="IT120" s="22"/>
      <c r="IU120" s="22"/>
      <c r="IV120" s="22"/>
      <c r="IW120" s="22"/>
      <c r="IX120" s="22"/>
      <c r="IY120" s="22"/>
      <c r="IZ120" s="22"/>
      <c r="JA120" s="22"/>
      <c r="JB120" s="22"/>
      <c r="JC120" s="22"/>
      <c r="JD120" s="22"/>
      <c r="JE120" s="22"/>
      <c r="JF120" s="22"/>
      <c r="JG120" s="22"/>
      <c r="JH120" s="22"/>
      <c r="JI120" s="22"/>
      <c r="JJ120" s="22"/>
      <c r="JK120" s="22"/>
      <c r="JL120" s="22"/>
      <c r="JM120" s="22"/>
      <c r="JN120" s="22"/>
      <c r="JO120" s="22"/>
      <c r="JP120" s="22"/>
      <c r="JQ120" s="22"/>
      <c r="JR120" s="22"/>
      <c r="JS120" s="22"/>
      <c r="JT120" s="22"/>
      <c r="JU120" s="22"/>
      <c r="JV120" s="22"/>
      <c r="JW120" s="22"/>
      <c r="JX120" s="22"/>
      <c r="JY120" s="22"/>
      <c r="JZ120" s="22"/>
      <c r="KA120" s="22"/>
      <c r="KB120" s="22"/>
      <c r="KC120" s="22"/>
      <c r="KD120" s="22"/>
      <c r="KE120" s="22"/>
      <c r="KF120" s="22"/>
      <c r="KG120" s="22"/>
      <c r="KH120" s="22"/>
      <c r="KI120" s="22"/>
      <c r="KJ120" s="22"/>
      <c r="KK120" s="22"/>
      <c r="KL120" s="22"/>
      <c r="KM120" s="22"/>
      <c r="KN120" s="22"/>
      <c r="KO120" s="22"/>
      <c r="KP120" s="22"/>
      <c r="KQ120" s="22"/>
      <c r="KR120" s="22"/>
      <c r="KS120" s="22"/>
      <c r="KT120" s="22"/>
      <c r="KU120" s="22"/>
      <c r="KV120" s="22"/>
      <c r="KW120" s="22"/>
      <c r="KX120" s="22"/>
      <c r="KY120" s="22"/>
      <c r="KZ120" s="22"/>
      <c r="LA120" s="22"/>
      <c r="LB120" s="22"/>
      <c r="LC120" s="22"/>
      <c r="LD120" s="22"/>
      <c r="LE120" s="22"/>
      <c r="LF120" s="22"/>
      <c r="LG120" s="22"/>
      <c r="LH120" s="22"/>
      <c r="LI120" s="22"/>
      <c r="LJ120" s="22"/>
      <c r="LK120" s="22"/>
      <c r="LL120" s="22"/>
      <c r="LM120" s="22"/>
      <c r="LN120" s="22"/>
      <c r="LO120" s="22"/>
      <c r="LP120" s="22"/>
      <c r="LQ120" s="22"/>
      <c r="LR120" s="22"/>
      <c r="LS120" s="22"/>
      <c r="LT120" s="22"/>
      <c r="LU120" s="22"/>
      <c r="LV120" s="22"/>
      <c r="LW120" s="22"/>
      <c r="LX120" s="22"/>
      <c r="LY120" s="22"/>
      <c r="LZ120" s="22"/>
      <c r="MA120" s="22"/>
      <c r="MB120" s="22"/>
      <c r="MC120" s="22"/>
      <c r="MD120" s="22"/>
      <c r="ME120" s="22"/>
      <c r="MF120" s="22"/>
      <c r="MG120" s="22"/>
      <c r="MH120" s="22"/>
      <c r="MI120" s="22"/>
      <c r="MJ120" s="22"/>
      <c r="MK120" s="22"/>
      <c r="ML120" s="22"/>
      <c r="MM120" s="22"/>
      <c r="MN120" s="22"/>
      <c r="MO120" s="22"/>
      <c r="MP120" s="22"/>
      <c r="MQ120" s="22"/>
      <c r="MR120" s="22"/>
      <c r="MS120" s="22"/>
      <c r="MT120" s="22"/>
      <c r="MU120" s="22"/>
      <c r="MV120" s="22"/>
      <c r="MW120" s="22"/>
      <c r="MX120" s="22"/>
      <c r="MY120" s="22"/>
      <c r="MZ120" s="22"/>
      <c r="NA120" s="22"/>
      <c r="NB120" s="22"/>
      <c r="NC120" s="22"/>
      <c r="ND120" s="22"/>
      <c r="NE120" s="22"/>
      <c r="NF120" s="22"/>
      <c r="NG120" s="22"/>
      <c r="NH120" s="22"/>
      <c r="NI120" s="22"/>
      <c r="NJ120" s="22"/>
      <c r="NK120" s="22"/>
      <c r="NL120" s="22"/>
      <c r="NM120" s="22"/>
      <c r="NN120" s="22"/>
      <c r="NO120" s="22"/>
      <c r="NP120" s="22"/>
      <c r="NQ120" s="22"/>
      <c r="NR120" s="22"/>
      <c r="NS120" s="22"/>
      <c r="NT120" s="22"/>
      <c r="NU120" s="22"/>
      <c r="NV120" s="22"/>
      <c r="NW120" s="22"/>
      <c r="NX120" s="22"/>
      <c r="NY120" s="22"/>
      <c r="NZ120" s="22"/>
      <c r="OA120" s="22"/>
      <c r="OB120" s="22"/>
      <c r="OC120" s="22"/>
      <c r="OD120" s="22"/>
      <c r="OE120" s="22"/>
      <c r="OF120" s="22"/>
      <c r="OG120" s="22"/>
      <c r="OH120" s="22"/>
      <c r="OI120" s="22"/>
      <c r="OJ120" s="22"/>
      <c r="OK120" s="22"/>
      <c r="OL120" s="22"/>
      <c r="OM120" s="22"/>
      <c r="ON120" s="22"/>
      <c r="OO120" s="22"/>
      <c r="OP120" s="22"/>
      <c r="OQ120" s="22"/>
      <c r="OR120" s="22"/>
      <c r="OS120" s="22"/>
      <c r="OT120" s="22"/>
      <c r="OU120" s="22"/>
      <c r="OV120" s="22"/>
      <c r="OW120" s="22"/>
      <c r="OX120" s="22"/>
      <c r="OY120" s="22"/>
      <c r="OZ120" s="22"/>
      <c r="PA120" s="22"/>
      <c r="PB120" s="22"/>
      <c r="PC120" s="22"/>
      <c r="PD120" s="22"/>
      <c r="PE120" s="22"/>
      <c r="PF120" s="22"/>
      <c r="PG120" s="22"/>
      <c r="PH120" s="22"/>
      <c r="PI120" s="22"/>
      <c r="PJ120" s="22"/>
      <c r="PK120" s="22"/>
      <c r="PL120" s="22"/>
      <c r="PM120" s="22"/>
      <c r="PN120" s="22"/>
      <c r="PO120" s="22"/>
      <c r="PP120" s="22"/>
      <c r="PQ120" s="22"/>
      <c r="PR120" s="22"/>
      <c r="PS120" s="22"/>
      <c r="PT120" s="22"/>
      <c r="PU120" s="22"/>
      <c r="PV120" s="22"/>
      <c r="PW120" s="22"/>
      <c r="PX120" s="22"/>
      <c r="PY120" s="22"/>
      <c r="PZ120" s="22"/>
      <c r="QA120" s="22"/>
      <c r="QB120" s="22"/>
      <c r="QC120" s="22"/>
      <c r="QD120" s="22"/>
      <c r="QE120" s="22"/>
      <c r="QF120" s="22"/>
      <c r="QG120" s="22"/>
      <c r="QH120" s="22"/>
      <c r="QI120" s="22"/>
      <c r="QJ120" s="22"/>
      <c r="QK120" s="22"/>
      <c r="QL120" s="22"/>
      <c r="QM120" s="22"/>
      <c r="QN120" s="22"/>
      <c r="QO120" s="22"/>
      <c r="QP120" s="22"/>
      <c r="QQ120" s="22"/>
      <c r="QR120" s="22"/>
      <c r="QS120" s="22"/>
      <c r="QT120" s="22"/>
      <c r="QU120" s="22"/>
      <c r="QV120" s="22"/>
      <c r="QW120" s="22"/>
      <c r="QX120" s="22"/>
      <c r="QY120" s="22"/>
      <c r="QZ120" s="22"/>
      <c r="RA120" s="22"/>
      <c r="RB120" s="22"/>
      <c r="RC120" s="22"/>
      <c r="RD120" s="22"/>
      <c r="RE120" s="22"/>
      <c r="RF120" s="22"/>
      <c r="RG120" s="22"/>
      <c r="RH120" s="22"/>
      <c r="RI120" s="22"/>
      <c r="RJ120" s="22"/>
      <c r="RK120" s="22"/>
      <c r="RL120" s="22"/>
      <c r="RM120" s="22"/>
      <c r="RN120" s="22"/>
      <c r="RO120" s="22"/>
      <c r="RP120" s="22"/>
      <c r="RQ120" s="22"/>
      <c r="RR120" s="22"/>
      <c r="RS120" s="22"/>
      <c r="RT120" s="22"/>
      <c r="RU120" s="22"/>
      <c r="RV120" s="22"/>
      <c r="RW120" s="22"/>
      <c r="RX120" s="22"/>
      <c r="RY120" s="22"/>
      <c r="RZ120" s="22"/>
      <c r="SA120" s="22"/>
      <c r="SB120" s="22"/>
      <c r="SC120" s="22"/>
      <c r="SD120" s="22"/>
      <c r="SE120" s="22"/>
      <c r="SF120" s="22"/>
      <c r="SG120" s="22"/>
      <c r="SH120" s="22"/>
      <c r="SI120" s="22"/>
      <c r="SJ120" s="22"/>
      <c r="SK120" s="22"/>
      <c r="SL120" s="22"/>
      <c r="SM120" s="22"/>
      <c r="SN120" s="22"/>
      <c r="SO120" s="22"/>
      <c r="SP120" s="22"/>
      <c r="SQ120" s="22"/>
      <c r="SR120" s="22"/>
      <c r="SS120" s="22"/>
      <c r="ST120" s="22"/>
      <c r="SU120" s="22"/>
      <c r="SV120" s="22"/>
      <c r="SW120" s="22"/>
      <c r="SX120" s="22"/>
      <c r="SY120" s="22"/>
      <c r="SZ120" s="22"/>
      <c r="TA120" s="22"/>
      <c r="TB120" s="22"/>
      <c r="TC120" s="22"/>
      <c r="TD120" s="22"/>
      <c r="TE120" s="22"/>
      <c r="TF120" s="22"/>
      <c r="TG120" s="22"/>
      <c r="TH120" s="22"/>
      <c r="TI120" s="22"/>
      <c r="TJ120" s="22"/>
      <c r="TK120" s="22"/>
      <c r="TL120" s="22"/>
      <c r="TM120" s="22"/>
      <c r="TN120" s="22"/>
      <c r="TO120" s="22"/>
      <c r="TP120" s="22"/>
      <c r="TQ120" s="22"/>
      <c r="TR120" s="22"/>
      <c r="TS120" s="22"/>
      <c r="TT120" s="22"/>
      <c r="TU120" s="22"/>
      <c r="TV120" s="22"/>
      <c r="TW120" s="22"/>
      <c r="TX120" s="22"/>
      <c r="TY120" s="22"/>
      <c r="TZ120" s="22"/>
      <c r="UA120" s="22"/>
      <c r="UB120" s="22"/>
      <c r="UC120" s="22"/>
      <c r="UD120" s="22"/>
      <c r="UE120" s="22"/>
      <c r="UF120" s="22"/>
      <c r="UG120" s="22"/>
      <c r="UH120" s="22"/>
      <c r="UI120" s="22"/>
      <c r="UJ120" s="22"/>
      <c r="UK120" s="22"/>
      <c r="UL120" s="22"/>
      <c r="UM120" s="22"/>
      <c r="UN120" s="22"/>
      <c r="UO120" s="22"/>
      <c r="UP120" s="22"/>
      <c r="UQ120" s="22"/>
      <c r="UR120" s="22"/>
      <c r="US120" s="22"/>
      <c r="UT120" s="22"/>
      <c r="UU120" s="22"/>
      <c r="UV120" s="22"/>
      <c r="UW120" s="22"/>
      <c r="UX120" s="22"/>
      <c r="UY120" s="22"/>
      <c r="UZ120" s="22"/>
      <c r="VA120" s="22"/>
      <c r="VB120" s="22"/>
      <c r="VC120" s="22"/>
      <c r="VD120" s="22"/>
      <c r="VE120" s="22"/>
      <c r="VF120" s="22"/>
      <c r="VG120" s="22"/>
      <c r="VH120" s="22"/>
      <c r="VI120" s="22"/>
      <c r="VJ120" s="22"/>
      <c r="VK120" s="22"/>
      <c r="VL120" s="22"/>
      <c r="VM120" s="22"/>
      <c r="VN120" s="22"/>
      <c r="VO120" s="22"/>
      <c r="VP120" s="22"/>
      <c r="VQ120" s="22"/>
      <c r="VR120" s="22"/>
      <c r="VS120" s="22"/>
      <c r="VT120" s="22"/>
      <c r="VU120" s="22"/>
      <c r="VV120" s="22"/>
      <c r="VW120" s="22"/>
      <c r="VX120" s="22"/>
      <c r="VY120" s="22"/>
      <c r="VZ120" s="22"/>
      <c r="WA120" s="22"/>
      <c r="WB120" s="22"/>
      <c r="WC120" s="22"/>
      <c r="WD120" s="22"/>
      <c r="WE120" s="22"/>
      <c r="WF120" s="22"/>
      <c r="WG120" s="22"/>
      <c r="WH120" s="22"/>
      <c r="WI120" s="22"/>
      <c r="WJ120" s="22"/>
      <c r="WK120" s="22"/>
      <c r="WL120" s="22"/>
      <c r="WM120" s="22"/>
      <c r="WN120" s="22"/>
      <c r="WO120" s="22"/>
      <c r="WP120" s="22"/>
      <c r="WQ120" s="22"/>
      <c r="WR120" s="22"/>
      <c r="WS120" s="22"/>
      <c r="WT120" s="22"/>
      <c r="WU120" s="22"/>
      <c r="WV120" s="22"/>
      <c r="WW120" s="22"/>
      <c r="WX120" s="22"/>
      <c r="WY120" s="22"/>
      <c r="WZ120" s="22"/>
      <c r="XA120" s="22"/>
      <c r="XB120" s="22"/>
      <c r="XC120" s="22"/>
      <c r="XD120" s="22"/>
      <c r="XE120" s="22"/>
      <c r="XF120" s="22"/>
      <c r="XG120" s="22"/>
      <c r="XH120" s="22"/>
      <c r="XI120" s="22"/>
      <c r="XJ120" s="22"/>
      <c r="XK120" s="22"/>
      <c r="XL120" s="22"/>
      <c r="XM120" s="22"/>
      <c r="XN120" s="22"/>
      <c r="XO120" s="22"/>
      <c r="XP120" s="22"/>
      <c r="XQ120" s="22"/>
      <c r="XR120" s="22"/>
      <c r="XS120" s="22"/>
      <c r="XT120" s="22"/>
      <c r="XU120" s="22"/>
      <c r="XV120" s="22"/>
      <c r="XW120" s="22"/>
      <c r="XX120" s="22"/>
      <c r="XY120" s="22"/>
      <c r="XZ120" s="22"/>
      <c r="YA120" s="22"/>
      <c r="YB120" s="22"/>
      <c r="YC120" s="22"/>
      <c r="YD120" s="22"/>
      <c r="YE120" s="22"/>
      <c r="YF120" s="22"/>
      <c r="YG120" s="22"/>
      <c r="YH120" s="22"/>
      <c r="YI120" s="22"/>
      <c r="YJ120" s="22"/>
      <c r="YK120" s="22"/>
      <c r="YL120" s="22"/>
      <c r="YM120" s="22"/>
      <c r="YN120" s="22"/>
      <c r="YO120" s="22"/>
      <c r="YP120" s="22"/>
      <c r="YQ120" s="22"/>
      <c r="YR120" s="22"/>
      <c r="YS120" s="22"/>
      <c r="YT120" s="22"/>
      <c r="YU120" s="22"/>
      <c r="YV120" s="22"/>
      <c r="YW120" s="22"/>
      <c r="YX120" s="22"/>
      <c r="YY120" s="22"/>
      <c r="YZ120" s="22"/>
      <c r="ZA120" s="22"/>
      <c r="ZB120" s="22"/>
      <c r="ZC120" s="22"/>
      <c r="ZD120" s="22"/>
      <c r="ZE120" s="22"/>
      <c r="ZF120" s="22"/>
      <c r="ZG120" s="22"/>
      <c r="ZH120" s="22"/>
      <c r="ZI120" s="22"/>
      <c r="ZJ120" s="22"/>
      <c r="ZK120" s="22"/>
      <c r="ZL120" s="22"/>
      <c r="ZM120" s="22"/>
      <c r="ZN120" s="22"/>
      <c r="ZO120" s="22"/>
      <c r="ZP120" s="22"/>
      <c r="ZQ120" s="22"/>
      <c r="ZR120" s="22"/>
      <c r="ZS120" s="22"/>
      <c r="ZT120" s="22"/>
      <c r="ZU120" s="22"/>
      <c r="ZV120" s="22"/>
      <c r="ZW120" s="22"/>
      <c r="ZX120" s="22"/>
      <c r="ZY120" s="22"/>
      <c r="ZZ120" s="22"/>
      <c r="AAA120" s="22"/>
      <c r="AAB120" s="22"/>
      <c r="AAC120" s="22"/>
      <c r="AAD120" s="22"/>
      <c r="AAE120" s="22"/>
      <c r="AAF120" s="22"/>
      <c r="AAG120" s="22"/>
      <c r="AAH120" s="22"/>
      <c r="AAI120" s="22"/>
      <c r="AAJ120" s="22"/>
      <c r="AAK120" s="22"/>
      <c r="AAL120" s="22"/>
      <c r="AAM120" s="22"/>
      <c r="AAN120" s="22"/>
      <c r="AAO120" s="22"/>
      <c r="AAP120" s="22"/>
      <c r="AAQ120" s="22"/>
      <c r="AAR120" s="22"/>
      <c r="AAS120" s="22"/>
      <c r="AAT120" s="22"/>
      <c r="AAU120" s="22"/>
      <c r="AAV120" s="22"/>
      <c r="AAW120" s="22"/>
      <c r="AAX120" s="22"/>
      <c r="AAY120" s="22"/>
      <c r="AAZ120" s="22"/>
      <c r="ABA120" s="22"/>
      <c r="ABB120" s="22"/>
      <c r="ABC120" s="22"/>
      <c r="ABD120" s="22"/>
      <c r="ABE120" s="22"/>
      <c r="ABF120" s="22"/>
      <c r="ABG120" s="22"/>
      <c r="ABH120" s="22"/>
      <c r="ABI120" s="22"/>
      <c r="ABJ120" s="22"/>
      <c r="ABK120" s="22"/>
      <c r="ABL120" s="22"/>
      <c r="ABM120" s="22"/>
      <c r="ABN120" s="22"/>
      <c r="ABO120" s="22"/>
      <c r="ABP120" s="22"/>
      <c r="ABQ120" s="22"/>
      <c r="ABR120" s="22"/>
      <c r="ABS120" s="22"/>
      <c r="ABT120" s="22"/>
      <c r="ABU120" s="22"/>
      <c r="ABV120" s="22"/>
      <c r="ABW120" s="22"/>
      <c r="ABX120" s="22"/>
      <c r="ABY120" s="22"/>
      <c r="ABZ120" s="22"/>
      <c r="ACA120" s="22"/>
      <c r="ACB120" s="22"/>
      <c r="ACC120" s="22"/>
      <c r="ACD120" s="22"/>
      <c r="ACE120" s="22"/>
      <c r="ACF120" s="22"/>
      <c r="ACG120" s="22"/>
      <c r="ACH120" s="22"/>
      <c r="ACI120" s="22"/>
      <c r="ACJ120" s="22"/>
      <c r="ACK120" s="22"/>
      <c r="ACL120" s="22"/>
      <c r="ACM120" s="22"/>
      <c r="ACN120" s="22"/>
      <c r="ACO120" s="22"/>
      <c r="ACP120" s="22"/>
      <c r="ACQ120" s="22"/>
      <c r="ACR120" s="22"/>
      <c r="ACS120" s="22"/>
      <c r="ACT120" s="22"/>
      <c r="ACU120" s="22"/>
      <c r="ACV120" s="22"/>
      <c r="ACW120" s="22"/>
      <c r="ACX120" s="22"/>
      <c r="ACY120" s="22"/>
      <c r="ACZ120" s="22"/>
      <c r="ADA120" s="22"/>
    </row>
    <row r="121" spans="1:786" s="124" customFormat="1" ht="36" x14ac:dyDescent="0.3">
      <c r="A121" s="84">
        <v>4</v>
      </c>
      <c r="B121" s="87" t="s">
        <v>428</v>
      </c>
      <c r="C121" s="64" t="s">
        <v>111</v>
      </c>
      <c r="D121" s="65" t="s">
        <v>277</v>
      </c>
      <c r="E121" s="65" t="s">
        <v>349</v>
      </c>
      <c r="F121" s="65">
        <v>130</v>
      </c>
      <c r="G121" s="122">
        <v>16000000</v>
      </c>
      <c r="H121" s="65">
        <v>3</v>
      </c>
      <c r="I121" s="65" t="s">
        <v>49</v>
      </c>
      <c r="J121" s="65" t="s">
        <v>309</v>
      </c>
      <c r="K121" s="67">
        <v>2001</v>
      </c>
      <c r="L121" s="68">
        <v>37068</v>
      </c>
      <c r="M121" s="69" t="s">
        <v>429</v>
      </c>
      <c r="N121" s="70"/>
      <c r="O121" s="70"/>
      <c r="P121" s="71"/>
      <c r="Q121" s="72" t="s">
        <v>430</v>
      </c>
      <c r="R121" s="73"/>
      <c r="S121" s="74" t="str">
        <f t="shared" si="16"/>
        <v>Cu</v>
      </c>
      <c r="T121" s="75"/>
      <c r="U121" s="75"/>
      <c r="V121" s="75"/>
      <c r="W121" s="75"/>
      <c r="X121" s="75"/>
      <c r="Y121" s="75"/>
      <c r="Z121" s="75"/>
      <c r="AA121" s="22"/>
      <c r="AB121" s="76"/>
      <c r="AC121" s="76"/>
      <c r="AD121" s="76"/>
      <c r="AE121" s="76"/>
      <c r="AF121" s="77"/>
      <c r="AG121" s="77"/>
      <c r="AH121" s="77"/>
      <c r="AI121" s="77"/>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2"/>
      <c r="GR121" s="22"/>
      <c r="GS121" s="22"/>
      <c r="GT121" s="22"/>
      <c r="GU121" s="22"/>
      <c r="GV121" s="22"/>
      <c r="GW121" s="22"/>
      <c r="GX121" s="22"/>
      <c r="GY121" s="22"/>
      <c r="GZ121" s="22"/>
      <c r="HA121" s="22"/>
      <c r="HB121" s="22"/>
      <c r="HC121" s="22"/>
      <c r="HD121" s="22"/>
      <c r="HE121" s="22"/>
      <c r="HF121" s="22"/>
      <c r="HG121" s="22"/>
      <c r="HH121" s="22"/>
      <c r="HI121" s="22"/>
      <c r="HJ121" s="22"/>
      <c r="HK121" s="22"/>
      <c r="HL121" s="22"/>
      <c r="HM121" s="22"/>
      <c r="HN121" s="22"/>
      <c r="HO121" s="22"/>
      <c r="HP121" s="22"/>
      <c r="HQ121" s="22"/>
      <c r="HR121" s="22"/>
      <c r="HS121" s="22"/>
      <c r="HT121" s="22"/>
      <c r="HU121" s="22"/>
      <c r="HV121" s="22"/>
      <c r="HW121" s="22"/>
      <c r="HX121" s="22"/>
      <c r="HY121" s="22"/>
      <c r="HZ121" s="22"/>
      <c r="IA121" s="22"/>
      <c r="IB121" s="22"/>
      <c r="IC121" s="22"/>
      <c r="ID121" s="22"/>
      <c r="IE121" s="22"/>
      <c r="IF121" s="22"/>
      <c r="IG121" s="22"/>
      <c r="IH121" s="22"/>
      <c r="II121" s="22"/>
      <c r="IJ121" s="22"/>
      <c r="IK121" s="22"/>
      <c r="IL121" s="22"/>
      <c r="IM121" s="22"/>
      <c r="IN121" s="22"/>
      <c r="IO121" s="22"/>
      <c r="IP121" s="22"/>
      <c r="IQ121" s="22"/>
      <c r="IR121" s="22"/>
      <c r="IS121" s="22"/>
      <c r="IT121" s="22"/>
      <c r="IU121" s="22"/>
      <c r="IV121" s="22"/>
      <c r="IW121" s="22"/>
      <c r="IX121" s="22"/>
      <c r="IY121" s="22"/>
      <c r="IZ121" s="22"/>
      <c r="JA121" s="22"/>
      <c r="JB121" s="22"/>
      <c r="JC121" s="22"/>
      <c r="JD121" s="22"/>
      <c r="JE121" s="22"/>
      <c r="JF121" s="22"/>
      <c r="JG121" s="22"/>
      <c r="JH121" s="22"/>
      <c r="JI121" s="22"/>
      <c r="JJ121" s="22"/>
      <c r="JK121" s="22"/>
      <c r="JL121" s="22"/>
      <c r="JM121" s="22"/>
      <c r="JN121" s="22"/>
      <c r="JO121" s="22"/>
      <c r="JP121" s="22"/>
      <c r="JQ121" s="22"/>
      <c r="JR121" s="22"/>
      <c r="JS121" s="22"/>
      <c r="JT121" s="22"/>
      <c r="JU121" s="22"/>
      <c r="JV121" s="22"/>
      <c r="JW121" s="22"/>
      <c r="JX121" s="22"/>
      <c r="JY121" s="22"/>
      <c r="JZ121" s="22"/>
      <c r="KA121" s="22"/>
      <c r="KB121" s="22"/>
      <c r="KC121" s="22"/>
      <c r="KD121" s="22"/>
      <c r="KE121" s="22"/>
      <c r="KF121" s="22"/>
      <c r="KG121" s="22"/>
      <c r="KH121" s="22"/>
      <c r="KI121" s="22"/>
      <c r="KJ121" s="22"/>
      <c r="KK121" s="22"/>
      <c r="KL121" s="22"/>
      <c r="KM121" s="22"/>
      <c r="KN121" s="22"/>
      <c r="KO121" s="22"/>
      <c r="KP121" s="22"/>
      <c r="KQ121" s="22"/>
      <c r="KR121" s="22"/>
      <c r="KS121" s="22"/>
      <c r="KT121" s="22"/>
      <c r="KU121" s="22"/>
      <c r="KV121" s="22"/>
      <c r="KW121" s="22"/>
      <c r="KX121" s="22"/>
      <c r="KY121" s="22"/>
      <c r="KZ121" s="22"/>
      <c r="LA121" s="22"/>
      <c r="LB121" s="22"/>
      <c r="LC121" s="22"/>
      <c r="LD121" s="22"/>
      <c r="LE121" s="22"/>
      <c r="LF121" s="22"/>
      <c r="LG121" s="22"/>
      <c r="LH121" s="22"/>
      <c r="LI121" s="22"/>
      <c r="LJ121" s="22"/>
      <c r="LK121" s="22"/>
      <c r="LL121" s="22"/>
      <c r="LM121" s="22"/>
      <c r="LN121" s="22"/>
      <c r="LO121" s="22"/>
      <c r="LP121" s="22"/>
      <c r="LQ121" s="22"/>
      <c r="LR121" s="22"/>
      <c r="LS121" s="22"/>
      <c r="LT121" s="22"/>
      <c r="LU121" s="22"/>
      <c r="LV121" s="22"/>
      <c r="LW121" s="22"/>
      <c r="LX121" s="22"/>
      <c r="LY121" s="22"/>
      <c r="LZ121" s="22"/>
      <c r="MA121" s="22"/>
      <c r="MB121" s="22"/>
      <c r="MC121" s="22"/>
      <c r="MD121" s="22"/>
      <c r="ME121" s="22"/>
      <c r="MF121" s="22"/>
      <c r="MG121" s="22"/>
      <c r="MH121" s="22"/>
      <c r="MI121" s="22"/>
      <c r="MJ121" s="22"/>
      <c r="MK121" s="22"/>
      <c r="ML121" s="22"/>
      <c r="MM121" s="22"/>
      <c r="MN121" s="22"/>
      <c r="MO121" s="22"/>
      <c r="MP121" s="22"/>
      <c r="MQ121" s="22"/>
      <c r="MR121" s="22"/>
      <c r="MS121" s="22"/>
      <c r="MT121" s="22"/>
      <c r="MU121" s="22"/>
      <c r="MV121" s="22"/>
      <c r="MW121" s="22"/>
      <c r="MX121" s="22"/>
      <c r="MY121" s="22"/>
      <c r="MZ121" s="22"/>
      <c r="NA121" s="22"/>
      <c r="NB121" s="22"/>
      <c r="NC121" s="22"/>
      <c r="ND121" s="22"/>
      <c r="NE121" s="22"/>
      <c r="NF121" s="22"/>
      <c r="NG121" s="22"/>
      <c r="NH121" s="22"/>
      <c r="NI121" s="22"/>
      <c r="NJ121" s="22"/>
      <c r="NK121" s="22"/>
      <c r="NL121" s="22"/>
      <c r="NM121" s="22"/>
      <c r="NN121" s="22"/>
      <c r="NO121" s="22"/>
      <c r="NP121" s="22"/>
      <c r="NQ121" s="22"/>
      <c r="NR121" s="22"/>
      <c r="NS121" s="22"/>
      <c r="NT121" s="22"/>
      <c r="NU121" s="22"/>
      <c r="NV121" s="22"/>
      <c r="NW121" s="22"/>
      <c r="NX121" s="22"/>
      <c r="NY121" s="22"/>
      <c r="NZ121" s="22"/>
      <c r="OA121" s="22"/>
      <c r="OB121" s="22"/>
      <c r="OC121" s="22"/>
      <c r="OD121" s="22"/>
      <c r="OE121" s="22"/>
      <c r="OF121" s="22"/>
      <c r="OG121" s="22"/>
      <c r="OH121" s="22"/>
      <c r="OI121" s="22"/>
      <c r="OJ121" s="22"/>
      <c r="OK121" s="22"/>
      <c r="OL121" s="22"/>
      <c r="OM121" s="22"/>
      <c r="ON121" s="22"/>
      <c r="OO121" s="22"/>
      <c r="OP121" s="22"/>
      <c r="OQ121" s="22"/>
      <c r="OR121" s="22"/>
      <c r="OS121" s="22"/>
      <c r="OT121" s="22"/>
      <c r="OU121" s="22"/>
      <c r="OV121" s="22"/>
      <c r="OW121" s="22"/>
      <c r="OX121" s="22"/>
      <c r="OY121" s="22"/>
      <c r="OZ121" s="22"/>
      <c r="PA121" s="22"/>
      <c r="PB121" s="22"/>
      <c r="PC121" s="22"/>
      <c r="PD121" s="22"/>
      <c r="PE121" s="22"/>
      <c r="PF121" s="22"/>
      <c r="PG121" s="22"/>
      <c r="PH121" s="22"/>
      <c r="PI121" s="22"/>
      <c r="PJ121" s="22"/>
      <c r="PK121" s="22"/>
      <c r="PL121" s="22"/>
      <c r="PM121" s="22"/>
      <c r="PN121" s="22"/>
      <c r="PO121" s="22"/>
      <c r="PP121" s="22"/>
      <c r="PQ121" s="22"/>
      <c r="PR121" s="22"/>
      <c r="PS121" s="22"/>
      <c r="PT121" s="22"/>
      <c r="PU121" s="22"/>
      <c r="PV121" s="22"/>
      <c r="PW121" s="22"/>
      <c r="PX121" s="22"/>
      <c r="PY121" s="22"/>
      <c r="PZ121" s="22"/>
      <c r="QA121" s="22"/>
      <c r="QB121" s="22"/>
      <c r="QC121" s="22"/>
      <c r="QD121" s="22"/>
      <c r="QE121" s="22"/>
      <c r="QF121" s="22"/>
      <c r="QG121" s="22"/>
      <c r="QH121" s="22"/>
      <c r="QI121" s="22"/>
      <c r="QJ121" s="22"/>
      <c r="QK121" s="22"/>
      <c r="QL121" s="22"/>
      <c r="QM121" s="22"/>
      <c r="QN121" s="22"/>
      <c r="QO121" s="22"/>
      <c r="QP121" s="22"/>
      <c r="QQ121" s="22"/>
      <c r="QR121" s="22"/>
      <c r="QS121" s="22"/>
      <c r="QT121" s="22"/>
      <c r="QU121" s="22"/>
      <c r="QV121" s="22"/>
      <c r="QW121" s="22"/>
      <c r="QX121" s="22"/>
      <c r="QY121" s="22"/>
      <c r="QZ121" s="22"/>
      <c r="RA121" s="22"/>
      <c r="RB121" s="22"/>
      <c r="RC121" s="22"/>
      <c r="RD121" s="22"/>
      <c r="RE121" s="22"/>
      <c r="RF121" s="22"/>
      <c r="RG121" s="22"/>
      <c r="RH121" s="22"/>
      <c r="RI121" s="22"/>
      <c r="RJ121" s="22"/>
      <c r="RK121" s="22"/>
      <c r="RL121" s="22"/>
      <c r="RM121" s="22"/>
      <c r="RN121" s="22"/>
      <c r="RO121" s="22"/>
      <c r="RP121" s="22"/>
      <c r="RQ121" s="22"/>
      <c r="RR121" s="22"/>
      <c r="RS121" s="22"/>
      <c r="RT121" s="22"/>
      <c r="RU121" s="22"/>
      <c r="RV121" s="22"/>
      <c r="RW121" s="22"/>
      <c r="RX121" s="22"/>
      <c r="RY121" s="22"/>
      <c r="RZ121" s="22"/>
      <c r="SA121" s="22"/>
      <c r="SB121" s="22"/>
      <c r="SC121" s="22"/>
      <c r="SD121" s="22"/>
      <c r="SE121" s="22"/>
      <c r="SF121" s="22"/>
      <c r="SG121" s="22"/>
      <c r="SH121" s="22"/>
      <c r="SI121" s="22"/>
      <c r="SJ121" s="22"/>
      <c r="SK121" s="22"/>
      <c r="SL121" s="22"/>
      <c r="SM121" s="22"/>
      <c r="SN121" s="22"/>
      <c r="SO121" s="22"/>
      <c r="SP121" s="22"/>
      <c r="SQ121" s="22"/>
      <c r="SR121" s="22"/>
      <c r="SS121" s="22"/>
      <c r="ST121" s="22"/>
      <c r="SU121" s="22"/>
      <c r="SV121" s="22"/>
      <c r="SW121" s="22"/>
      <c r="SX121" s="22"/>
      <c r="SY121" s="22"/>
      <c r="SZ121" s="22"/>
      <c r="TA121" s="22"/>
      <c r="TB121" s="22"/>
      <c r="TC121" s="22"/>
      <c r="TD121" s="22"/>
      <c r="TE121" s="22"/>
      <c r="TF121" s="22"/>
      <c r="TG121" s="22"/>
      <c r="TH121" s="22"/>
      <c r="TI121" s="22"/>
      <c r="TJ121" s="22"/>
      <c r="TK121" s="22"/>
      <c r="TL121" s="22"/>
      <c r="TM121" s="22"/>
      <c r="TN121" s="22"/>
      <c r="TO121" s="22"/>
      <c r="TP121" s="22"/>
      <c r="TQ121" s="22"/>
      <c r="TR121" s="22"/>
      <c r="TS121" s="22"/>
      <c r="TT121" s="22"/>
      <c r="TU121" s="22"/>
      <c r="TV121" s="22"/>
      <c r="TW121" s="22"/>
      <c r="TX121" s="22"/>
      <c r="TY121" s="22"/>
      <c r="TZ121" s="22"/>
      <c r="UA121" s="22"/>
      <c r="UB121" s="22"/>
      <c r="UC121" s="22"/>
      <c r="UD121" s="22"/>
      <c r="UE121" s="22"/>
      <c r="UF121" s="22"/>
      <c r="UG121" s="22"/>
      <c r="UH121" s="22"/>
      <c r="UI121" s="22"/>
      <c r="UJ121" s="22"/>
      <c r="UK121" s="22"/>
      <c r="UL121" s="22"/>
      <c r="UM121" s="22"/>
      <c r="UN121" s="22"/>
      <c r="UO121" s="22"/>
      <c r="UP121" s="22"/>
      <c r="UQ121" s="22"/>
      <c r="UR121" s="22"/>
      <c r="US121" s="22"/>
      <c r="UT121" s="22"/>
      <c r="UU121" s="22"/>
      <c r="UV121" s="22"/>
      <c r="UW121" s="22"/>
      <c r="UX121" s="22"/>
      <c r="UY121" s="22"/>
      <c r="UZ121" s="22"/>
      <c r="VA121" s="22"/>
      <c r="VB121" s="22"/>
      <c r="VC121" s="22"/>
      <c r="VD121" s="22"/>
      <c r="VE121" s="22"/>
      <c r="VF121" s="22"/>
      <c r="VG121" s="22"/>
      <c r="VH121" s="22"/>
      <c r="VI121" s="22"/>
      <c r="VJ121" s="22"/>
      <c r="VK121" s="22"/>
      <c r="VL121" s="22"/>
      <c r="VM121" s="22"/>
      <c r="VN121" s="22"/>
      <c r="VO121" s="22"/>
      <c r="VP121" s="22"/>
      <c r="VQ121" s="22"/>
      <c r="VR121" s="22"/>
      <c r="VS121" s="22"/>
      <c r="VT121" s="22"/>
      <c r="VU121" s="22"/>
      <c r="VV121" s="22"/>
      <c r="VW121" s="22"/>
      <c r="VX121" s="22"/>
      <c r="VY121" s="22"/>
      <c r="VZ121" s="22"/>
      <c r="WA121" s="22"/>
      <c r="WB121" s="22"/>
      <c r="WC121" s="22"/>
      <c r="WD121" s="22"/>
      <c r="WE121" s="22"/>
      <c r="WF121" s="22"/>
      <c r="WG121" s="22"/>
      <c r="WH121" s="22"/>
      <c r="WI121" s="22"/>
      <c r="WJ121" s="22"/>
      <c r="WK121" s="22"/>
      <c r="WL121" s="22"/>
      <c r="WM121" s="22"/>
      <c r="WN121" s="22"/>
      <c r="WO121" s="22"/>
      <c r="WP121" s="22"/>
      <c r="WQ121" s="22"/>
      <c r="WR121" s="22"/>
      <c r="WS121" s="22"/>
      <c r="WT121" s="22"/>
      <c r="WU121" s="22"/>
      <c r="WV121" s="22"/>
      <c r="WW121" s="22"/>
      <c r="WX121" s="22"/>
      <c r="WY121" s="22"/>
      <c r="WZ121" s="22"/>
      <c r="XA121" s="22"/>
      <c r="XB121" s="22"/>
      <c r="XC121" s="22"/>
      <c r="XD121" s="22"/>
      <c r="XE121" s="22"/>
      <c r="XF121" s="22"/>
      <c r="XG121" s="22"/>
      <c r="XH121" s="22"/>
      <c r="XI121" s="22"/>
      <c r="XJ121" s="22"/>
      <c r="XK121" s="22"/>
      <c r="XL121" s="22"/>
      <c r="XM121" s="22"/>
      <c r="XN121" s="22"/>
      <c r="XO121" s="22"/>
      <c r="XP121" s="22"/>
      <c r="XQ121" s="22"/>
      <c r="XR121" s="22"/>
      <c r="XS121" s="22"/>
      <c r="XT121" s="22"/>
      <c r="XU121" s="22"/>
      <c r="XV121" s="22"/>
      <c r="XW121" s="22"/>
      <c r="XX121" s="22"/>
      <c r="XY121" s="22"/>
      <c r="XZ121" s="22"/>
      <c r="YA121" s="22"/>
      <c r="YB121" s="22"/>
      <c r="YC121" s="22"/>
      <c r="YD121" s="22"/>
      <c r="YE121" s="22"/>
      <c r="YF121" s="22"/>
      <c r="YG121" s="22"/>
      <c r="YH121" s="22"/>
      <c r="YI121" s="22"/>
      <c r="YJ121" s="22"/>
      <c r="YK121" s="22"/>
      <c r="YL121" s="22"/>
      <c r="YM121" s="22"/>
      <c r="YN121" s="22"/>
      <c r="YO121" s="22"/>
      <c r="YP121" s="22"/>
      <c r="YQ121" s="22"/>
      <c r="YR121" s="22"/>
      <c r="YS121" s="22"/>
      <c r="YT121" s="22"/>
      <c r="YU121" s="22"/>
      <c r="YV121" s="22"/>
      <c r="YW121" s="22"/>
      <c r="YX121" s="22"/>
      <c r="YY121" s="22"/>
      <c r="YZ121" s="22"/>
      <c r="ZA121" s="22"/>
      <c r="ZB121" s="22"/>
      <c r="ZC121" s="22"/>
      <c r="ZD121" s="22"/>
      <c r="ZE121" s="22"/>
      <c r="ZF121" s="22"/>
      <c r="ZG121" s="22"/>
      <c r="ZH121" s="22"/>
      <c r="ZI121" s="22"/>
      <c r="ZJ121" s="22"/>
      <c r="ZK121" s="22"/>
      <c r="ZL121" s="22"/>
      <c r="ZM121" s="22"/>
      <c r="ZN121" s="22"/>
      <c r="ZO121" s="22"/>
      <c r="ZP121" s="22"/>
      <c r="ZQ121" s="22"/>
      <c r="ZR121" s="22"/>
      <c r="ZS121" s="22"/>
      <c r="ZT121" s="22"/>
      <c r="ZU121" s="22"/>
      <c r="ZV121" s="22"/>
      <c r="ZW121" s="22"/>
      <c r="ZX121" s="22"/>
      <c r="ZY121" s="22"/>
      <c r="ZZ121" s="22"/>
      <c r="AAA121" s="22"/>
      <c r="AAB121" s="22"/>
      <c r="AAC121" s="22"/>
      <c r="AAD121" s="22"/>
      <c r="AAE121" s="22"/>
      <c r="AAF121" s="22"/>
      <c r="AAG121" s="22"/>
      <c r="AAH121" s="22"/>
      <c r="AAI121" s="22"/>
      <c r="AAJ121" s="22"/>
      <c r="AAK121" s="22"/>
      <c r="AAL121" s="22"/>
      <c r="AAM121" s="22"/>
      <c r="AAN121" s="22"/>
      <c r="AAO121" s="22"/>
      <c r="AAP121" s="22"/>
      <c r="AAQ121" s="22"/>
      <c r="AAR121" s="22"/>
      <c r="AAS121" s="22"/>
      <c r="AAT121" s="22"/>
      <c r="AAU121" s="22"/>
      <c r="AAV121" s="22"/>
      <c r="AAW121" s="22"/>
      <c r="AAX121" s="22"/>
      <c r="AAY121" s="22"/>
      <c r="AAZ121" s="22"/>
      <c r="ABA121" s="22"/>
      <c r="ABB121" s="22"/>
      <c r="ABC121" s="22"/>
      <c r="ABD121" s="22"/>
      <c r="ABE121" s="22"/>
      <c r="ABF121" s="22"/>
      <c r="ABG121" s="22"/>
      <c r="ABH121" s="22"/>
      <c r="ABI121" s="22"/>
      <c r="ABJ121" s="22"/>
      <c r="ABK121" s="22"/>
      <c r="ABL121" s="22"/>
      <c r="ABM121" s="22"/>
      <c r="ABN121" s="22"/>
      <c r="ABO121" s="22"/>
      <c r="ABP121" s="22"/>
      <c r="ABQ121" s="22"/>
      <c r="ABR121" s="22"/>
      <c r="ABS121" s="22"/>
      <c r="ABT121" s="22"/>
      <c r="ABU121" s="22"/>
      <c r="ABV121" s="22"/>
      <c r="ABW121" s="22"/>
      <c r="ABX121" s="22"/>
      <c r="ABY121" s="22"/>
      <c r="ABZ121" s="22"/>
      <c r="ACA121" s="22"/>
      <c r="ACB121" s="22"/>
      <c r="ACC121" s="22"/>
      <c r="ACD121" s="22"/>
      <c r="ACE121" s="22"/>
      <c r="ACF121" s="22"/>
      <c r="ACG121" s="22"/>
      <c r="ACH121" s="22"/>
      <c r="ACI121" s="22"/>
      <c r="ACJ121" s="22"/>
      <c r="ACK121" s="22"/>
      <c r="ACL121" s="22"/>
      <c r="ACM121" s="22"/>
      <c r="ACN121" s="22"/>
      <c r="ACO121" s="22"/>
      <c r="ACP121" s="22"/>
      <c r="ACQ121" s="22"/>
      <c r="ACR121" s="22"/>
      <c r="ACS121" s="22"/>
      <c r="ACT121" s="22"/>
      <c r="ACU121" s="22"/>
      <c r="ACV121" s="22"/>
      <c r="ACW121" s="22"/>
      <c r="ACX121" s="22"/>
      <c r="ACY121" s="22"/>
      <c r="ACZ121" s="22"/>
      <c r="ADA121" s="22"/>
    </row>
    <row r="122" spans="1:786" s="124" customFormat="1" ht="24.6" customHeight="1" x14ac:dyDescent="0.3">
      <c r="A122" s="83">
        <v>2</v>
      </c>
      <c r="B122" s="87" t="s">
        <v>431</v>
      </c>
      <c r="C122" s="64" t="s">
        <v>71</v>
      </c>
      <c r="D122" s="65"/>
      <c r="E122" s="65"/>
      <c r="F122" s="65"/>
      <c r="G122" s="122"/>
      <c r="H122" s="65">
        <v>1</v>
      </c>
      <c r="I122" s="65" t="s">
        <v>49</v>
      </c>
      <c r="J122" s="65" t="s">
        <v>160</v>
      </c>
      <c r="K122" s="67">
        <v>2001</v>
      </c>
      <c r="L122" s="68">
        <v>37064</v>
      </c>
      <c r="M122" s="69"/>
      <c r="N122" s="70">
        <v>8</v>
      </c>
      <c r="O122" s="70">
        <v>2</v>
      </c>
      <c r="P122" s="71" t="s">
        <v>59</v>
      </c>
      <c r="Q122" s="72" t="s">
        <v>432</v>
      </c>
      <c r="R122" s="73" t="s">
        <v>347</v>
      </c>
      <c r="S122" s="74" t="str">
        <f t="shared" si="16"/>
        <v>Fe</v>
      </c>
      <c r="T122" s="75"/>
      <c r="U122" s="75"/>
      <c r="V122" s="75"/>
      <c r="W122" s="75"/>
      <c r="X122" s="75"/>
      <c r="Y122" s="75"/>
      <c r="Z122" s="75"/>
      <c r="AA122" s="22"/>
      <c r="AB122" s="76">
        <f t="shared" ref="AB122:AB141" si="33">M122/1896653</f>
        <v>0</v>
      </c>
      <c r="AC122" s="76">
        <f t="shared" ref="AC122:AC141" si="34">N122/39</f>
        <v>0.20512820512820512</v>
      </c>
      <c r="AD122" s="76">
        <f t="shared" ref="AD122:AD141" si="35">O122/14</f>
        <v>0.14285714285714285</v>
      </c>
      <c r="AE122" s="76">
        <f t="shared" ref="AE122:AE141" si="36">SUM(AB122:AD122)</f>
        <v>0.34798534798534797</v>
      </c>
      <c r="AF122" s="77"/>
      <c r="AG122" s="77">
        <f t="shared" ref="AG122:AG141" si="37">IF(A122=1,AE122,0)</f>
        <v>0</v>
      </c>
      <c r="AH122" s="77">
        <f t="shared" ref="AH122:AH141" si="38">IF(A122=2,AE122,0)</f>
        <v>0.34798534798534797</v>
      </c>
      <c r="AI122" s="77">
        <f t="shared" ref="AI122:AI141" si="39">IF(A122=3,AE122,0)</f>
        <v>0</v>
      </c>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c r="HM122" s="22"/>
      <c r="HN122" s="22"/>
      <c r="HO122" s="22"/>
      <c r="HP122" s="22"/>
      <c r="HQ122" s="22"/>
      <c r="HR122" s="22"/>
      <c r="HS122" s="22"/>
      <c r="HT122" s="22"/>
      <c r="HU122" s="22"/>
      <c r="HV122" s="22"/>
      <c r="HW122" s="22"/>
      <c r="HX122" s="22"/>
      <c r="HY122" s="22"/>
      <c r="HZ122" s="22"/>
      <c r="IA122" s="22"/>
      <c r="IB122" s="22"/>
      <c r="IC122" s="22"/>
      <c r="ID122" s="22"/>
      <c r="IE122" s="22"/>
      <c r="IF122" s="22"/>
      <c r="IG122" s="22"/>
      <c r="IH122" s="22"/>
      <c r="II122" s="22"/>
      <c r="IJ122" s="22"/>
      <c r="IK122" s="22"/>
      <c r="IL122" s="22"/>
      <c r="IM122" s="22"/>
      <c r="IN122" s="22"/>
      <c r="IO122" s="22"/>
      <c r="IP122" s="22"/>
      <c r="IQ122" s="22"/>
      <c r="IR122" s="22"/>
      <c r="IS122" s="22"/>
      <c r="IT122" s="22"/>
      <c r="IU122" s="22"/>
      <c r="IV122" s="22"/>
      <c r="IW122" s="22"/>
      <c r="IX122" s="22"/>
      <c r="IY122" s="22"/>
      <c r="IZ122" s="22"/>
      <c r="JA122" s="22"/>
      <c r="JB122" s="22"/>
      <c r="JC122" s="22"/>
      <c r="JD122" s="22"/>
      <c r="JE122" s="22"/>
      <c r="JF122" s="22"/>
      <c r="JG122" s="22"/>
      <c r="JH122" s="22"/>
      <c r="JI122" s="22"/>
      <c r="JJ122" s="22"/>
      <c r="JK122" s="22"/>
      <c r="JL122" s="22"/>
      <c r="JM122" s="22"/>
      <c r="JN122" s="22"/>
      <c r="JO122" s="22"/>
      <c r="JP122" s="22"/>
      <c r="JQ122" s="22"/>
      <c r="JR122" s="22"/>
      <c r="JS122" s="22"/>
      <c r="JT122" s="22"/>
      <c r="JU122" s="22"/>
      <c r="JV122" s="22"/>
      <c r="JW122" s="22"/>
      <c r="JX122" s="22"/>
      <c r="JY122" s="22"/>
      <c r="JZ122" s="22"/>
      <c r="KA122" s="22"/>
      <c r="KB122" s="22"/>
      <c r="KC122" s="22"/>
      <c r="KD122" s="22"/>
      <c r="KE122" s="22"/>
      <c r="KF122" s="22"/>
      <c r="KG122" s="22"/>
      <c r="KH122" s="22"/>
      <c r="KI122" s="22"/>
      <c r="KJ122" s="22"/>
      <c r="KK122" s="22"/>
      <c r="KL122" s="22"/>
      <c r="KM122" s="22"/>
      <c r="KN122" s="22"/>
      <c r="KO122" s="22"/>
      <c r="KP122" s="22"/>
      <c r="KQ122" s="22"/>
      <c r="KR122" s="22"/>
      <c r="KS122" s="22"/>
      <c r="KT122" s="22"/>
      <c r="KU122" s="22"/>
      <c r="KV122" s="22"/>
      <c r="KW122" s="22"/>
      <c r="KX122" s="22"/>
      <c r="KY122" s="22"/>
      <c r="KZ122" s="22"/>
      <c r="LA122" s="22"/>
      <c r="LB122" s="22"/>
      <c r="LC122" s="22"/>
      <c r="LD122" s="22"/>
      <c r="LE122" s="22"/>
      <c r="LF122" s="22"/>
      <c r="LG122" s="22"/>
      <c r="LH122" s="22"/>
      <c r="LI122" s="22"/>
      <c r="LJ122" s="22"/>
      <c r="LK122" s="22"/>
      <c r="LL122" s="22"/>
      <c r="LM122" s="22"/>
      <c r="LN122" s="22"/>
      <c r="LO122" s="22"/>
      <c r="LP122" s="22"/>
      <c r="LQ122" s="22"/>
      <c r="LR122" s="22"/>
      <c r="LS122" s="22"/>
      <c r="LT122" s="22"/>
      <c r="LU122" s="22"/>
      <c r="LV122" s="22"/>
      <c r="LW122" s="22"/>
      <c r="LX122" s="22"/>
      <c r="LY122" s="22"/>
      <c r="LZ122" s="22"/>
      <c r="MA122" s="22"/>
      <c r="MB122" s="22"/>
      <c r="MC122" s="22"/>
      <c r="MD122" s="22"/>
      <c r="ME122" s="22"/>
      <c r="MF122" s="22"/>
      <c r="MG122" s="22"/>
      <c r="MH122" s="22"/>
      <c r="MI122" s="22"/>
      <c r="MJ122" s="22"/>
      <c r="MK122" s="22"/>
      <c r="ML122" s="22"/>
      <c r="MM122" s="22"/>
      <c r="MN122" s="22"/>
      <c r="MO122" s="22"/>
      <c r="MP122" s="22"/>
      <c r="MQ122" s="22"/>
      <c r="MR122" s="22"/>
      <c r="MS122" s="22"/>
      <c r="MT122" s="22"/>
      <c r="MU122" s="22"/>
      <c r="MV122" s="22"/>
      <c r="MW122" s="22"/>
      <c r="MX122" s="22"/>
      <c r="MY122" s="22"/>
      <c r="MZ122" s="22"/>
      <c r="NA122" s="22"/>
      <c r="NB122" s="22"/>
      <c r="NC122" s="22"/>
      <c r="ND122" s="22"/>
      <c r="NE122" s="22"/>
      <c r="NF122" s="22"/>
      <c r="NG122" s="22"/>
      <c r="NH122" s="22"/>
      <c r="NI122" s="22"/>
      <c r="NJ122" s="22"/>
      <c r="NK122" s="22"/>
      <c r="NL122" s="22"/>
      <c r="NM122" s="22"/>
      <c r="NN122" s="22"/>
      <c r="NO122" s="22"/>
      <c r="NP122" s="22"/>
      <c r="NQ122" s="22"/>
      <c r="NR122" s="22"/>
      <c r="NS122" s="22"/>
      <c r="NT122" s="22"/>
      <c r="NU122" s="22"/>
      <c r="NV122" s="22"/>
      <c r="NW122" s="22"/>
      <c r="NX122" s="22"/>
      <c r="NY122" s="22"/>
      <c r="NZ122" s="22"/>
      <c r="OA122" s="22"/>
      <c r="OB122" s="22"/>
      <c r="OC122" s="22"/>
      <c r="OD122" s="22"/>
      <c r="OE122" s="22"/>
      <c r="OF122" s="22"/>
      <c r="OG122" s="22"/>
      <c r="OH122" s="22"/>
      <c r="OI122" s="22"/>
      <c r="OJ122" s="22"/>
      <c r="OK122" s="22"/>
      <c r="OL122" s="22"/>
      <c r="OM122" s="22"/>
      <c r="ON122" s="22"/>
      <c r="OO122" s="22"/>
      <c r="OP122" s="22"/>
      <c r="OQ122" s="22"/>
      <c r="OR122" s="22"/>
      <c r="OS122" s="22"/>
      <c r="OT122" s="22"/>
      <c r="OU122" s="22"/>
      <c r="OV122" s="22"/>
      <c r="OW122" s="22"/>
      <c r="OX122" s="22"/>
      <c r="OY122" s="22"/>
      <c r="OZ122" s="22"/>
      <c r="PA122" s="22"/>
      <c r="PB122" s="22"/>
      <c r="PC122" s="22"/>
      <c r="PD122" s="22"/>
      <c r="PE122" s="22"/>
      <c r="PF122" s="22"/>
      <c r="PG122" s="22"/>
      <c r="PH122" s="22"/>
      <c r="PI122" s="22"/>
      <c r="PJ122" s="22"/>
      <c r="PK122" s="22"/>
      <c r="PL122" s="22"/>
      <c r="PM122" s="22"/>
      <c r="PN122" s="22"/>
      <c r="PO122" s="22"/>
      <c r="PP122" s="22"/>
      <c r="PQ122" s="22"/>
      <c r="PR122" s="22"/>
      <c r="PS122" s="22"/>
      <c r="PT122" s="22"/>
      <c r="PU122" s="22"/>
      <c r="PV122" s="22"/>
      <c r="PW122" s="22"/>
      <c r="PX122" s="22"/>
      <c r="PY122" s="22"/>
      <c r="PZ122" s="22"/>
      <c r="QA122" s="22"/>
      <c r="QB122" s="22"/>
      <c r="QC122" s="22"/>
      <c r="QD122" s="22"/>
      <c r="QE122" s="22"/>
      <c r="QF122" s="22"/>
      <c r="QG122" s="22"/>
      <c r="QH122" s="22"/>
      <c r="QI122" s="22"/>
      <c r="QJ122" s="22"/>
      <c r="QK122" s="22"/>
      <c r="QL122" s="22"/>
      <c r="QM122" s="22"/>
      <c r="QN122" s="22"/>
      <c r="QO122" s="22"/>
      <c r="QP122" s="22"/>
      <c r="QQ122" s="22"/>
      <c r="QR122" s="22"/>
      <c r="QS122" s="22"/>
      <c r="QT122" s="22"/>
      <c r="QU122" s="22"/>
      <c r="QV122" s="22"/>
      <c r="QW122" s="22"/>
      <c r="QX122" s="22"/>
      <c r="QY122" s="22"/>
      <c r="QZ122" s="22"/>
      <c r="RA122" s="22"/>
      <c r="RB122" s="22"/>
      <c r="RC122" s="22"/>
      <c r="RD122" s="22"/>
      <c r="RE122" s="22"/>
      <c r="RF122" s="22"/>
      <c r="RG122" s="22"/>
      <c r="RH122" s="22"/>
      <c r="RI122" s="22"/>
      <c r="RJ122" s="22"/>
      <c r="RK122" s="22"/>
      <c r="RL122" s="22"/>
      <c r="RM122" s="22"/>
      <c r="RN122" s="22"/>
      <c r="RO122" s="22"/>
      <c r="RP122" s="22"/>
      <c r="RQ122" s="22"/>
      <c r="RR122" s="22"/>
      <c r="RS122" s="22"/>
      <c r="RT122" s="22"/>
      <c r="RU122" s="22"/>
      <c r="RV122" s="22"/>
      <c r="RW122" s="22"/>
      <c r="RX122" s="22"/>
      <c r="RY122" s="22"/>
      <c r="RZ122" s="22"/>
      <c r="SA122" s="22"/>
      <c r="SB122" s="22"/>
      <c r="SC122" s="22"/>
      <c r="SD122" s="22"/>
      <c r="SE122" s="22"/>
      <c r="SF122" s="22"/>
      <c r="SG122" s="22"/>
      <c r="SH122" s="22"/>
      <c r="SI122" s="22"/>
      <c r="SJ122" s="22"/>
      <c r="SK122" s="22"/>
      <c r="SL122" s="22"/>
      <c r="SM122" s="22"/>
      <c r="SN122" s="22"/>
      <c r="SO122" s="22"/>
      <c r="SP122" s="22"/>
      <c r="SQ122" s="22"/>
      <c r="SR122" s="22"/>
      <c r="SS122" s="22"/>
      <c r="ST122" s="22"/>
      <c r="SU122" s="22"/>
      <c r="SV122" s="22"/>
      <c r="SW122" s="22"/>
      <c r="SX122" s="22"/>
      <c r="SY122" s="22"/>
      <c r="SZ122" s="22"/>
      <c r="TA122" s="22"/>
      <c r="TB122" s="22"/>
      <c r="TC122" s="22"/>
      <c r="TD122" s="22"/>
      <c r="TE122" s="22"/>
      <c r="TF122" s="22"/>
      <c r="TG122" s="22"/>
      <c r="TH122" s="22"/>
      <c r="TI122" s="22"/>
      <c r="TJ122" s="22"/>
      <c r="TK122" s="22"/>
      <c r="TL122" s="22"/>
      <c r="TM122" s="22"/>
      <c r="TN122" s="22"/>
      <c r="TO122" s="22"/>
      <c r="TP122" s="22"/>
      <c r="TQ122" s="22"/>
      <c r="TR122" s="22"/>
      <c r="TS122" s="22"/>
      <c r="TT122" s="22"/>
      <c r="TU122" s="22"/>
      <c r="TV122" s="22"/>
      <c r="TW122" s="22"/>
      <c r="TX122" s="22"/>
      <c r="TY122" s="22"/>
      <c r="TZ122" s="22"/>
      <c r="UA122" s="22"/>
      <c r="UB122" s="22"/>
      <c r="UC122" s="22"/>
      <c r="UD122" s="22"/>
      <c r="UE122" s="22"/>
      <c r="UF122" s="22"/>
      <c r="UG122" s="22"/>
      <c r="UH122" s="22"/>
      <c r="UI122" s="22"/>
      <c r="UJ122" s="22"/>
      <c r="UK122" s="22"/>
      <c r="UL122" s="22"/>
      <c r="UM122" s="22"/>
      <c r="UN122" s="22"/>
      <c r="UO122" s="22"/>
      <c r="UP122" s="22"/>
      <c r="UQ122" s="22"/>
      <c r="UR122" s="22"/>
      <c r="US122" s="22"/>
      <c r="UT122" s="22"/>
      <c r="UU122" s="22"/>
      <c r="UV122" s="22"/>
      <c r="UW122" s="22"/>
      <c r="UX122" s="22"/>
      <c r="UY122" s="22"/>
      <c r="UZ122" s="22"/>
      <c r="VA122" s="22"/>
      <c r="VB122" s="22"/>
      <c r="VC122" s="22"/>
      <c r="VD122" s="22"/>
      <c r="VE122" s="22"/>
      <c r="VF122" s="22"/>
      <c r="VG122" s="22"/>
      <c r="VH122" s="22"/>
      <c r="VI122" s="22"/>
      <c r="VJ122" s="22"/>
      <c r="VK122" s="22"/>
      <c r="VL122" s="22"/>
      <c r="VM122" s="22"/>
      <c r="VN122" s="22"/>
      <c r="VO122" s="22"/>
      <c r="VP122" s="22"/>
      <c r="VQ122" s="22"/>
      <c r="VR122" s="22"/>
      <c r="VS122" s="22"/>
      <c r="VT122" s="22"/>
      <c r="VU122" s="22"/>
      <c r="VV122" s="22"/>
      <c r="VW122" s="22"/>
      <c r="VX122" s="22"/>
      <c r="VY122" s="22"/>
      <c r="VZ122" s="22"/>
      <c r="WA122" s="22"/>
      <c r="WB122" s="22"/>
      <c r="WC122" s="22"/>
      <c r="WD122" s="22"/>
      <c r="WE122" s="22"/>
      <c r="WF122" s="22"/>
      <c r="WG122" s="22"/>
      <c r="WH122" s="22"/>
      <c r="WI122" s="22"/>
      <c r="WJ122" s="22"/>
      <c r="WK122" s="22"/>
      <c r="WL122" s="22"/>
      <c r="WM122" s="22"/>
      <c r="WN122" s="22"/>
      <c r="WO122" s="22"/>
      <c r="WP122" s="22"/>
      <c r="WQ122" s="22"/>
      <c r="WR122" s="22"/>
      <c r="WS122" s="22"/>
      <c r="WT122" s="22"/>
      <c r="WU122" s="22"/>
      <c r="WV122" s="22"/>
      <c r="WW122" s="22"/>
      <c r="WX122" s="22"/>
      <c r="WY122" s="22"/>
      <c r="WZ122" s="22"/>
      <c r="XA122" s="22"/>
      <c r="XB122" s="22"/>
      <c r="XC122" s="22"/>
      <c r="XD122" s="22"/>
      <c r="XE122" s="22"/>
      <c r="XF122" s="22"/>
      <c r="XG122" s="22"/>
      <c r="XH122" s="22"/>
      <c r="XI122" s="22"/>
      <c r="XJ122" s="22"/>
      <c r="XK122" s="22"/>
      <c r="XL122" s="22"/>
      <c r="XM122" s="22"/>
      <c r="XN122" s="22"/>
      <c r="XO122" s="22"/>
      <c r="XP122" s="22"/>
      <c r="XQ122" s="22"/>
      <c r="XR122" s="22"/>
      <c r="XS122" s="22"/>
      <c r="XT122" s="22"/>
      <c r="XU122" s="22"/>
      <c r="XV122" s="22"/>
      <c r="XW122" s="22"/>
      <c r="XX122" s="22"/>
      <c r="XY122" s="22"/>
      <c r="XZ122" s="22"/>
      <c r="YA122" s="22"/>
      <c r="YB122" s="22"/>
      <c r="YC122" s="22"/>
      <c r="YD122" s="22"/>
      <c r="YE122" s="22"/>
      <c r="YF122" s="22"/>
      <c r="YG122" s="22"/>
      <c r="YH122" s="22"/>
      <c r="YI122" s="22"/>
      <c r="YJ122" s="22"/>
      <c r="YK122" s="22"/>
      <c r="YL122" s="22"/>
      <c r="YM122" s="22"/>
      <c r="YN122" s="22"/>
      <c r="YO122" s="22"/>
      <c r="YP122" s="22"/>
      <c r="YQ122" s="22"/>
      <c r="YR122" s="22"/>
      <c r="YS122" s="22"/>
      <c r="YT122" s="22"/>
      <c r="YU122" s="22"/>
      <c r="YV122" s="22"/>
      <c r="YW122" s="22"/>
      <c r="YX122" s="22"/>
      <c r="YY122" s="22"/>
      <c r="YZ122" s="22"/>
      <c r="ZA122" s="22"/>
      <c r="ZB122" s="22"/>
      <c r="ZC122" s="22"/>
      <c r="ZD122" s="22"/>
      <c r="ZE122" s="22"/>
      <c r="ZF122" s="22"/>
      <c r="ZG122" s="22"/>
      <c r="ZH122" s="22"/>
      <c r="ZI122" s="22"/>
      <c r="ZJ122" s="22"/>
      <c r="ZK122" s="22"/>
      <c r="ZL122" s="22"/>
      <c r="ZM122" s="22"/>
      <c r="ZN122" s="22"/>
      <c r="ZO122" s="22"/>
      <c r="ZP122" s="22"/>
      <c r="ZQ122" s="22"/>
      <c r="ZR122" s="22"/>
      <c r="ZS122" s="22"/>
      <c r="ZT122" s="22"/>
      <c r="ZU122" s="22"/>
      <c r="ZV122" s="22"/>
      <c r="ZW122" s="22"/>
      <c r="ZX122" s="22"/>
      <c r="ZY122" s="22"/>
      <c r="ZZ122" s="22"/>
      <c r="AAA122" s="22"/>
      <c r="AAB122" s="22"/>
      <c r="AAC122" s="22"/>
      <c r="AAD122" s="22"/>
      <c r="AAE122" s="22"/>
      <c r="AAF122" s="22"/>
      <c r="AAG122" s="22"/>
      <c r="AAH122" s="22"/>
      <c r="AAI122" s="22"/>
      <c r="AAJ122" s="22"/>
      <c r="AAK122" s="22"/>
      <c r="AAL122" s="22"/>
      <c r="AAM122" s="22"/>
      <c r="AAN122" s="22"/>
      <c r="AAO122" s="22"/>
      <c r="AAP122" s="22"/>
      <c r="AAQ122" s="22"/>
      <c r="AAR122" s="22"/>
      <c r="AAS122" s="22"/>
      <c r="AAT122" s="22"/>
      <c r="AAU122" s="22"/>
      <c r="AAV122" s="22"/>
      <c r="AAW122" s="22"/>
      <c r="AAX122" s="22"/>
      <c r="AAY122" s="22"/>
      <c r="AAZ122" s="22"/>
      <c r="ABA122" s="22"/>
      <c r="ABB122" s="22"/>
      <c r="ABC122" s="22"/>
      <c r="ABD122" s="22"/>
      <c r="ABE122" s="22"/>
      <c r="ABF122" s="22"/>
      <c r="ABG122" s="22"/>
      <c r="ABH122" s="22"/>
      <c r="ABI122" s="22"/>
      <c r="ABJ122" s="22"/>
      <c r="ABK122" s="22"/>
      <c r="ABL122" s="22"/>
      <c r="ABM122" s="22"/>
      <c r="ABN122" s="22"/>
      <c r="ABO122" s="22"/>
      <c r="ABP122" s="22"/>
      <c r="ABQ122" s="22"/>
      <c r="ABR122" s="22"/>
      <c r="ABS122" s="22"/>
      <c r="ABT122" s="22"/>
      <c r="ABU122" s="22"/>
      <c r="ABV122" s="22"/>
      <c r="ABW122" s="22"/>
      <c r="ABX122" s="22"/>
      <c r="ABY122" s="22"/>
      <c r="ABZ122" s="22"/>
      <c r="ACA122" s="22"/>
      <c r="ACB122" s="22"/>
      <c r="ACC122" s="22"/>
      <c r="ACD122" s="22"/>
      <c r="ACE122" s="22"/>
      <c r="ACF122" s="22"/>
      <c r="ACG122" s="22"/>
      <c r="ACH122" s="22"/>
      <c r="ACI122" s="22"/>
      <c r="ACJ122" s="22"/>
      <c r="ACK122" s="22"/>
      <c r="ACL122" s="22"/>
      <c r="ACM122" s="22"/>
      <c r="ACN122" s="22"/>
      <c r="ACO122" s="22"/>
      <c r="ACP122" s="22"/>
      <c r="ACQ122" s="22"/>
      <c r="ACR122" s="22"/>
      <c r="ACS122" s="22"/>
      <c r="ACT122" s="22"/>
      <c r="ACU122" s="22"/>
      <c r="ACV122" s="22"/>
      <c r="ACW122" s="22"/>
      <c r="ACX122" s="22"/>
      <c r="ACY122" s="22"/>
      <c r="ACZ122" s="22"/>
      <c r="ADA122" s="22"/>
    </row>
    <row r="123" spans="1:786" s="124" customFormat="1" ht="15.6" x14ac:dyDescent="0.3">
      <c r="A123" s="99">
        <v>1</v>
      </c>
      <c r="B123" s="87" t="s">
        <v>433</v>
      </c>
      <c r="C123" s="64" t="s">
        <v>143</v>
      </c>
      <c r="D123" s="65" t="s">
        <v>129</v>
      </c>
      <c r="E123" s="65"/>
      <c r="F123" s="65"/>
      <c r="G123" s="122"/>
      <c r="H123" s="65">
        <v>1</v>
      </c>
      <c r="I123" s="65" t="s">
        <v>49</v>
      </c>
      <c r="J123" s="65" t="s">
        <v>160</v>
      </c>
      <c r="K123" s="67">
        <v>2000</v>
      </c>
      <c r="L123" s="68">
        <v>36817</v>
      </c>
      <c r="M123" s="69"/>
      <c r="N123" s="70"/>
      <c r="O123" s="70">
        <v>28</v>
      </c>
      <c r="P123" s="71" t="s">
        <v>434</v>
      </c>
      <c r="Q123" s="72" t="s">
        <v>435</v>
      </c>
      <c r="R123" s="73"/>
      <c r="S123" s="74" t="str">
        <f t="shared" si="16"/>
        <v>Sn</v>
      </c>
      <c r="T123" s="75"/>
      <c r="U123" s="75"/>
      <c r="V123" s="75"/>
      <c r="W123" s="75"/>
      <c r="X123" s="75"/>
      <c r="Y123" s="75"/>
      <c r="Z123" s="75" t="s">
        <v>436</v>
      </c>
      <c r="AA123" s="22"/>
      <c r="AB123" s="76">
        <f t="shared" si="33"/>
        <v>0</v>
      </c>
      <c r="AC123" s="76">
        <f t="shared" si="34"/>
        <v>0</v>
      </c>
      <c r="AD123" s="76">
        <f t="shared" si="35"/>
        <v>2</v>
      </c>
      <c r="AE123" s="76">
        <f t="shared" si="36"/>
        <v>2</v>
      </c>
      <c r="AF123" s="77"/>
      <c r="AG123" s="77">
        <f t="shared" si="37"/>
        <v>2</v>
      </c>
      <c r="AH123" s="77">
        <f t="shared" si="38"/>
        <v>0</v>
      </c>
      <c r="AI123" s="77">
        <f t="shared" si="39"/>
        <v>0</v>
      </c>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2"/>
      <c r="GR123" s="22"/>
      <c r="GS123" s="22"/>
      <c r="GT123" s="22"/>
      <c r="GU123" s="22"/>
      <c r="GV123" s="22"/>
      <c r="GW123" s="22"/>
      <c r="GX123" s="22"/>
      <c r="GY123" s="22"/>
      <c r="GZ123" s="22"/>
      <c r="HA123" s="22"/>
      <c r="HB123" s="22"/>
      <c r="HC123" s="22"/>
      <c r="HD123" s="22"/>
      <c r="HE123" s="22"/>
      <c r="HF123" s="22"/>
      <c r="HG123" s="22"/>
      <c r="HH123" s="22"/>
      <c r="HI123" s="22"/>
      <c r="HJ123" s="22"/>
      <c r="HK123" s="22"/>
      <c r="HL123" s="22"/>
      <c r="HM123" s="22"/>
      <c r="HN123" s="22"/>
      <c r="HO123" s="22"/>
      <c r="HP123" s="22"/>
      <c r="HQ123" s="22"/>
      <c r="HR123" s="22"/>
      <c r="HS123" s="22"/>
      <c r="HT123" s="22"/>
      <c r="HU123" s="22"/>
      <c r="HV123" s="22"/>
      <c r="HW123" s="22"/>
      <c r="HX123" s="22"/>
      <c r="HY123" s="22"/>
      <c r="HZ123" s="22"/>
      <c r="IA123" s="22"/>
      <c r="IB123" s="22"/>
      <c r="IC123" s="22"/>
      <c r="ID123" s="22"/>
      <c r="IE123" s="22"/>
      <c r="IF123" s="22"/>
      <c r="IG123" s="22"/>
      <c r="IH123" s="22"/>
      <c r="II123" s="22"/>
      <c r="IJ123" s="22"/>
      <c r="IK123" s="22"/>
      <c r="IL123" s="22"/>
      <c r="IM123" s="22"/>
      <c r="IN123" s="22"/>
      <c r="IO123" s="22"/>
      <c r="IP123" s="22"/>
      <c r="IQ123" s="22"/>
      <c r="IR123" s="22"/>
      <c r="IS123" s="22"/>
      <c r="IT123" s="22"/>
      <c r="IU123" s="22"/>
      <c r="IV123" s="22"/>
      <c r="IW123" s="22"/>
      <c r="IX123" s="22"/>
      <c r="IY123" s="22"/>
      <c r="IZ123" s="22"/>
      <c r="JA123" s="22"/>
      <c r="JB123" s="22"/>
      <c r="JC123" s="22"/>
      <c r="JD123" s="22"/>
      <c r="JE123" s="22"/>
      <c r="JF123" s="22"/>
      <c r="JG123" s="22"/>
      <c r="JH123" s="22"/>
      <c r="JI123" s="22"/>
      <c r="JJ123" s="22"/>
      <c r="JK123" s="22"/>
      <c r="JL123" s="22"/>
      <c r="JM123" s="22"/>
      <c r="JN123" s="22"/>
      <c r="JO123" s="22"/>
      <c r="JP123" s="22"/>
      <c r="JQ123" s="22"/>
      <c r="JR123" s="22"/>
      <c r="JS123" s="22"/>
      <c r="JT123" s="22"/>
      <c r="JU123" s="22"/>
      <c r="JV123" s="22"/>
      <c r="JW123" s="22"/>
      <c r="JX123" s="22"/>
      <c r="JY123" s="22"/>
      <c r="JZ123" s="22"/>
      <c r="KA123" s="22"/>
      <c r="KB123" s="22"/>
      <c r="KC123" s="22"/>
      <c r="KD123" s="22"/>
      <c r="KE123" s="22"/>
      <c r="KF123" s="22"/>
      <c r="KG123" s="22"/>
      <c r="KH123" s="22"/>
      <c r="KI123" s="22"/>
      <c r="KJ123" s="22"/>
      <c r="KK123" s="22"/>
      <c r="KL123" s="22"/>
      <c r="KM123" s="22"/>
      <c r="KN123" s="22"/>
      <c r="KO123" s="22"/>
      <c r="KP123" s="22"/>
      <c r="KQ123" s="22"/>
      <c r="KR123" s="22"/>
      <c r="KS123" s="22"/>
      <c r="KT123" s="22"/>
      <c r="KU123" s="22"/>
      <c r="KV123" s="22"/>
      <c r="KW123" s="22"/>
      <c r="KX123" s="22"/>
      <c r="KY123" s="22"/>
      <c r="KZ123" s="22"/>
      <c r="LA123" s="22"/>
      <c r="LB123" s="22"/>
      <c r="LC123" s="22"/>
      <c r="LD123" s="22"/>
      <c r="LE123" s="22"/>
      <c r="LF123" s="22"/>
      <c r="LG123" s="22"/>
      <c r="LH123" s="22"/>
      <c r="LI123" s="22"/>
      <c r="LJ123" s="22"/>
      <c r="LK123" s="22"/>
      <c r="LL123" s="22"/>
      <c r="LM123" s="22"/>
      <c r="LN123" s="22"/>
      <c r="LO123" s="22"/>
      <c r="LP123" s="22"/>
      <c r="LQ123" s="22"/>
      <c r="LR123" s="22"/>
      <c r="LS123" s="22"/>
      <c r="LT123" s="22"/>
      <c r="LU123" s="22"/>
      <c r="LV123" s="22"/>
      <c r="LW123" s="22"/>
      <c r="LX123" s="22"/>
      <c r="LY123" s="22"/>
      <c r="LZ123" s="22"/>
      <c r="MA123" s="22"/>
      <c r="MB123" s="22"/>
      <c r="MC123" s="22"/>
      <c r="MD123" s="22"/>
      <c r="ME123" s="22"/>
      <c r="MF123" s="22"/>
      <c r="MG123" s="22"/>
      <c r="MH123" s="22"/>
      <c r="MI123" s="22"/>
      <c r="MJ123" s="22"/>
      <c r="MK123" s="22"/>
      <c r="ML123" s="22"/>
      <c r="MM123" s="22"/>
      <c r="MN123" s="22"/>
      <c r="MO123" s="22"/>
      <c r="MP123" s="22"/>
      <c r="MQ123" s="22"/>
      <c r="MR123" s="22"/>
      <c r="MS123" s="22"/>
      <c r="MT123" s="22"/>
      <c r="MU123" s="22"/>
      <c r="MV123" s="22"/>
      <c r="MW123" s="22"/>
      <c r="MX123" s="22"/>
      <c r="MY123" s="22"/>
      <c r="MZ123" s="22"/>
      <c r="NA123" s="22"/>
      <c r="NB123" s="22"/>
      <c r="NC123" s="22"/>
      <c r="ND123" s="22"/>
      <c r="NE123" s="22"/>
      <c r="NF123" s="22"/>
      <c r="NG123" s="22"/>
      <c r="NH123" s="22"/>
      <c r="NI123" s="22"/>
      <c r="NJ123" s="22"/>
      <c r="NK123" s="22"/>
      <c r="NL123" s="22"/>
      <c r="NM123" s="22"/>
      <c r="NN123" s="22"/>
      <c r="NO123" s="22"/>
      <c r="NP123" s="22"/>
      <c r="NQ123" s="22"/>
      <c r="NR123" s="22"/>
      <c r="NS123" s="22"/>
      <c r="NT123" s="22"/>
      <c r="NU123" s="22"/>
      <c r="NV123" s="22"/>
      <c r="NW123" s="22"/>
      <c r="NX123" s="22"/>
      <c r="NY123" s="22"/>
      <c r="NZ123" s="22"/>
      <c r="OA123" s="22"/>
      <c r="OB123" s="22"/>
      <c r="OC123" s="22"/>
      <c r="OD123" s="22"/>
      <c r="OE123" s="22"/>
      <c r="OF123" s="22"/>
      <c r="OG123" s="22"/>
      <c r="OH123" s="22"/>
      <c r="OI123" s="22"/>
      <c r="OJ123" s="22"/>
      <c r="OK123" s="22"/>
      <c r="OL123" s="22"/>
      <c r="OM123" s="22"/>
      <c r="ON123" s="22"/>
      <c r="OO123" s="22"/>
      <c r="OP123" s="22"/>
      <c r="OQ123" s="22"/>
      <c r="OR123" s="22"/>
      <c r="OS123" s="22"/>
      <c r="OT123" s="22"/>
      <c r="OU123" s="22"/>
      <c r="OV123" s="22"/>
      <c r="OW123" s="22"/>
      <c r="OX123" s="22"/>
      <c r="OY123" s="22"/>
      <c r="OZ123" s="22"/>
      <c r="PA123" s="22"/>
      <c r="PB123" s="22"/>
      <c r="PC123" s="22"/>
      <c r="PD123" s="22"/>
      <c r="PE123" s="22"/>
      <c r="PF123" s="22"/>
      <c r="PG123" s="22"/>
      <c r="PH123" s="22"/>
      <c r="PI123" s="22"/>
      <c r="PJ123" s="22"/>
      <c r="PK123" s="22"/>
      <c r="PL123" s="22"/>
      <c r="PM123" s="22"/>
      <c r="PN123" s="22"/>
      <c r="PO123" s="22"/>
      <c r="PP123" s="22"/>
      <c r="PQ123" s="22"/>
      <c r="PR123" s="22"/>
      <c r="PS123" s="22"/>
      <c r="PT123" s="22"/>
      <c r="PU123" s="22"/>
      <c r="PV123" s="22"/>
      <c r="PW123" s="22"/>
      <c r="PX123" s="22"/>
      <c r="PY123" s="22"/>
      <c r="PZ123" s="22"/>
      <c r="QA123" s="22"/>
      <c r="QB123" s="22"/>
      <c r="QC123" s="22"/>
      <c r="QD123" s="22"/>
      <c r="QE123" s="22"/>
      <c r="QF123" s="22"/>
      <c r="QG123" s="22"/>
      <c r="QH123" s="22"/>
      <c r="QI123" s="22"/>
      <c r="QJ123" s="22"/>
      <c r="QK123" s="22"/>
      <c r="QL123" s="22"/>
      <c r="QM123" s="22"/>
      <c r="QN123" s="22"/>
      <c r="QO123" s="22"/>
      <c r="QP123" s="22"/>
      <c r="QQ123" s="22"/>
      <c r="QR123" s="22"/>
      <c r="QS123" s="22"/>
      <c r="QT123" s="22"/>
      <c r="QU123" s="22"/>
      <c r="QV123" s="22"/>
      <c r="QW123" s="22"/>
      <c r="QX123" s="22"/>
      <c r="QY123" s="22"/>
      <c r="QZ123" s="22"/>
      <c r="RA123" s="22"/>
      <c r="RB123" s="22"/>
      <c r="RC123" s="22"/>
      <c r="RD123" s="22"/>
      <c r="RE123" s="22"/>
      <c r="RF123" s="22"/>
      <c r="RG123" s="22"/>
      <c r="RH123" s="22"/>
      <c r="RI123" s="22"/>
      <c r="RJ123" s="22"/>
      <c r="RK123" s="22"/>
      <c r="RL123" s="22"/>
      <c r="RM123" s="22"/>
      <c r="RN123" s="22"/>
      <c r="RO123" s="22"/>
      <c r="RP123" s="22"/>
      <c r="RQ123" s="22"/>
      <c r="RR123" s="22"/>
      <c r="RS123" s="22"/>
      <c r="RT123" s="22"/>
      <c r="RU123" s="22"/>
      <c r="RV123" s="22"/>
      <c r="RW123" s="22"/>
      <c r="RX123" s="22"/>
      <c r="RY123" s="22"/>
      <c r="RZ123" s="22"/>
      <c r="SA123" s="22"/>
      <c r="SB123" s="22"/>
      <c r="SC123" s="22"/>
      <c r="SD123" s="22"/>
      <c r="SE123" s="22"/>
      <c r="SF123" s="22"/>
      <c r="SG123" s="22"/>
      <c r="SH123" s="22"/>
      <c r="SI123" s="22"/>
      <c r="SJ123" s="22"/>
      <c r="SK123" s="22"/>
      <c r="SL123" s="22"/>
      <c r="SM123" s="22"/>
      <c r="SN123" s="22"/>
      <c r="SO123" s="22"/>
      <c r="SP123" s="22"/>
      <c r="SQ123" s="22"/>
      <c r="SR123" s="22"/>
      <c r="SS123" s="22"/>
      <c r="ST123" s="22"/>
      <c r="SU123" s="22"/>
      <c r="SV123" s="22"/>
      <c r="SW123" s="22"/>
      <c r="SX123" s="22"/>
      <c r="SY123" s="22"/>
      <c r="SZ123" s="22"/>
      <c r="TA123" s="22"/>
      <c r="TB123" s="22"/>
      <c r="TC123" s="22"/>
      <c r="TD123" s="22"/>
      <c r="TE123" s="22"/>
      <c r="TF123" s="22"/>
      <c r="TG123" s="22"/>
      <c r="TH123" s="22"/>
      <c r="TI123" s="22"/>
      <c r="TJ123" s="22"/>
      <c r="TK123" s="22"/>
      <c r="TL123" s="22"/>
      <c r="TM123" s="22"/>
      <c r="TN123" s="22"/>
      <c r="TO123" s="22"/>
      <c r="TP123" s="22"/>
      <c r="TQ123" s="22"/>
      <c r="TR123" s="22"/>
      <c r="TS123" s="22"/>
      <c r="TT123" s="22"/>
      <c r="TU123" s="22"/>
      <c r="TV123" s="22"/>
      <c r="TW123" s="22"/>
      <c r="TX123" s="22"/>
      <c r="TY123" s="22"/>
      <c r="TZ123" s="22"/>
      <c r="UA123" s="22"/>
      <c r="UB123" s="22"/>
      <c r="UC123" s="22"/>
      <c r="UD123" s="22"/>
      <c r="UE123" s="22"/>
      <c r="UF123" s="22"/>
      <c r="UG123" s="22"/>
      <c r="UH123" s="22"/>
      <c r="UI123" s="22"/>
      <c r="UJ123" s="22"/>
      <c r="UK123" s="22"/>
      <c r="UL123" s="22"/>
      <c r="UM123" s="22"/>
      <c r="UN123" s="22"/>
      <c r="UO123" s="22"/>
      <c r="UP123" s="22"/>
      <c r="UQ123" s="22"/>
      <c r="UR123" s="22"/>
      <c r="US123" s="22"/>
      <c r="UT123" s="22"/>
      <c r="UU123" s="22"/>
      <c r="UV123" s="22"/>
      <c r="UW123" s="22"/>
      <c r="UX123" s="22"/>
      <c r="UY123" s="22"/>
      <c r="UZ123" s="22"/>
      <c r="VA123" s="22"/>
      <c r="VB123" s="22"/>
      <c r="VC123" s="22"/>
      <c r="VD123" s="22"/>
      <c r="VE123" s="22"/>
      <c r="VF123" s="22"/>
      <c r="VG123" s="22"/>
      <c r="VH123" s="22"/>
      <c r="VI123" s="22"/>
      <c r="VJ123" s="22"/>
      <c r="VK123" s="22"/>
      <c r="VL123" s="22"/>
      <c r="VM123" s="22"/>
      <c r="VN123" s="22"/>
      <c r="VO123" s="22"/>
      <c r="VP123" s="22"/>
      <c r="VQ123" s="22"/>
      <c r="VR123" s="22"/>
      <c r="VS123" s="22"/>
      <c r="VT123" s="22"/>
      <c r="VU123" s="22"/>
      <c r="VV123" s="22"/>
      <c r="VW123" s="22"/>
      <c r="VX123" s="22"/>
      <c r="VY123" s="22"/>
      <c r="VZ123" s="22"/>
      <c r="WA123" s="22"/>
      <c r="WB123" s="22"/>
      <c r="WC123" s="22"/>
      <c r="WD123" s="22"/>
      <c r="WE123" s="22"/>
      <c r="WF123" s="22"/>
      <c r="WG123" s="22"/>
      <c r="WH123" s="22"/>
      <c r="WI123" s="22"/>
      <c r="WJ123" s="22"/>
      <c r="WK123" s="22"/>
      <c r="WL123" s="22"/>
      <c r="WM123" s="22"/>
      <c r="WN123" s="22"/>
      <c r="WO123" s="22"/>
      <c r="WP123" s="22"/>
      <c r="WQ123" s="22"/>
      <c r="WR123" s="22"/>
      <c r="WS123" s="22"/>
      <c r="WT123" s="22"/>
      <c r="WU123" s="22"/>
      <c r="WV123" s="22"/>
      <c r="WW123" s="22"/>
      <c r="WX123" s="22"/>
      <c r="WY123" s="22"/>
      <c r="WZ123" s="22"/>
      <c r="XA123" s="22"/>
      <c r="XB123" s="22"/>
      <c r="XC123" s="22"/>
      <c r="XD123" s="22"/>
      <c r="XE123" s="22"/>
      <c r="XF123" s="22"/>
      <c r="XG123" s="22"/>
      <c r="XH123" s="22"/>
      <c r="XI123" s="22"/>
      <c r="XJ123" s="22"/>
      <c r="XK123" s="22"/>
      <c r="XL123" s="22"/>
      <c r="XM123" s="22"/>
      <c r="XN123" s="22"/>
      <c r="XO123" s="22"/>
      <c r="XP123" s="22"/>
      <c r="XQ123" s="22"/>
      <c r="XR123" s="22"/>
      <c r="XS123" s="22"/>
      <c r="XT123" s="22"/>
      <c r="XU123" s="22"/>
      <c r="XV123" s="22"/>
      <c r="XW123" s="22"/>
      <c r="XX123" s="22"/>
      <c r="XY123" s="22"/>
      <c r="XZ123" s="22"/>
      <c r="YA123" s="22"/>
      <c r="YB123" s="22"/>
      <c r="YC123" s="22"/>
      <c r="YD123" s="22"/>
      <c r="YE123" s="22"/>
      <c r="YF123" s="22"/>
      <c r="YG123" s="22"/>
      <c r="YH123" s="22"/>
      <c r="YI123" s="22"/>
      <c r="YJ123" s="22"/>
      <c r="YK123" s="22"/>
      <c r="YL123" s="22"/>
      <c r="YM123" s="22"/>
      <c r="YN123" s="22"/>
      <c r="YO123" s="22"/>
      <c r="YP123" s="22"/>
      <c r="YQ123" s="22"/>
      <c r="YR123" s="22"/>
      <c r="YS123" s="22"/>
      <c r="YT123" s="22"/>
      <c r="YU123" s="22"/>
      <c r="YV123" s="22"/>
      <c r="YW123" s="22"/>
      <c r="YX123" s="22"/>
      <c r="YY123" s="22"/>
      <c r="YZ123" s="22"/>
      <c r="ZA123" s="22"/>
      <c r="ZB123" s="22"/>
      <c r="ZC123" s="22"/>
      <c r="ZD123" s="22"/>
      <c r="ZE123" s="22"/>
      <c r="ZF123" s="22"/>
      <c r="ZG123" s="22"/>
      <c r="ZH123" s="22"/>
      <c r="ZI123" s="22"/>
      <c r="ZJ123" s="22"/>
      <c r="ZK123" s="22"/>
      <c r="ZL123" s="22"/>
      <c r="ZM123" s="22"/>
      <c r="ZN123" s="22"/>
      <c r="ZO123" s="22"/>
      <c r="ZP123" s="22"/>
      <c r="ZQ123" s="22"/>
      <c r="ZR123" s="22"/>
      <c r="ZS123" s="22"/>
      <c r="ZT123" s="22"/>
      <c r="ZU123" s="22"/>
      <c r="ZV123" s="22"/>
      <c r="ZW123" s="22"/>
      <c r="ZX123" s="22"/>
      <c r="ZY123" s="22"/>
      <c r="ZZ123" s="22"/>
      <c r="AAA123" s="22"/>
      <c r="AAB123" s="22"/>
      <c r="AAC123" s="22"/>
      <c r="AAD123" s="22"/>
      <c r="AAE123" s="22"/>
      <c r="AAF123" s="22"/>
      <c r="AAG123" s="22"/>
      <c r="AAH123" s="22"/>
      <c r="AAI123" s="22"/>
      <c r="AAJ123" s="22"/>
      <c r="AAK123" s="22"/>
      <c r="AAL123" s="22"/>
      <c r="AAM123" s="22"/>
      <c r="AAN123" s="22"/>
      <c r="AAO123" s="22"/>
      <c r="AAP123" s="22"/>
      <c r="AAQ123" s="22"/>
      <c r="AAR123" s="22"/>
      <c r="AAS123" s="22"/>
      <c r="AAT123" s="22"/>
      <c r="AAU123" s="22"/>
      <c r="AAV123" s="22"/>
      <c r="AAW123" s="22"/>
      <c r="AAX123" s="22"/>
      <c r="AAY123" s="22"/>
      <c r="AAZ123" s="22"/>
      <c r="ABA123" s="22"/>
      <c r="ABB123" s="22"/>
      <c r="ABC123" s="22"/>
      <c r="ABD123" s="22"/>
      <c r="ABE123" s="22"/>
      <c r="ABF123" s="22"/>
      <c r="ABG123" s="22"/>
      <c r="ABH123" s="22"/>
      <c r="ABI123" s="22"/>
      <c r="ABJ123" s="22"/>
      <c r="ABK123" s="22"/>
      <c r="ABL123" s="22"/>
      <c r="ABM123" s="22"/>
      <c r="ABN123" s="22"/>
      <c r="ABO123" s="22"/>
      <c r="ABP123" s="22"/>
      <c r="ABQ123" s="22"/>
      <c r="ABR123" s="22"/>
      <c r="ABS123" s="22"/>
      <c r="ABT123" s="22"/>
      <c r="ABU123" s="22"/>
      <c r="ABV123" s="22"/>
      <c r="ABW123" s="22"/>
      <c r="ABX123" s="22"/>
      <c r="ABY123" s="22"/>
      <c r="ABZ123" s="22"/>
      <c r="ACA123" s="22"/>
      <c r="ACB123" s="22"/>
      <c r="ACC123" s="22"/>
      <c r="ACD123" s="22"/>
      <c r="ACE123" s="22"/>
      <c r="ACF123" s="22"/>
      <c r="ACG123" s="22"/>
      <c r="ACH123" s="22"/>
      <c r="ACI123" s="22"/>
      <c r="ACJ123" s="22"/>
      <c r="ACK123" s="22"/>
      <c r="ACL123" s="22"/>
      <c r="ACM123" s="22"/>
      <c r="ACN123" s="22"/>
      <c r="ACO123" s="22"/>
      <c r="ACP123" s="22"/>
      <c r="ACQ123" s="22"/>
      <c r="ACR123" s="22"/>
      <c r="ACS123" s="22"/>
      <c r="ACT123" s="22"/>
      <c r="ACU123" s="22"/>
      <c r="ACV123" s="22"/>
      <c r="ACW123" s="22"/>
      <c r="ACX123" s="22"/>
      <c r="ACY123" s="22"/>
      <c r="ACZ123" s="22"/>
      <c r="ADA123" s="22"/>
    </row>
    <row r="124" spans="1:786" s="124" customFormat="1" ht="36" x14ac:dyDescent="0.3">
      <c r="A124" s="99">
        <v>1</v>
      </c>
      <c r="B124" s="87" t="s">
        <v>437</v>
      </c>
      <c r="C124" s="64" t="s">
        <v>82</v>
      </c>
      <c r="D124" s="65"/>
      <c r="E124" s="65"/>
      <c r="F124" s="65"/>
      <c r="G124" s="122">
        <v>7500000</v>
      </c>
      <c r="H124" s="65">
        <v>1</v>
      </c>
      <c r="I124" s="65" t="s">
        <v>49</v>
      </c>
      <c r="J124" s="65" t="s">
        <v>170</v>
      </c>
      <c r="K124" s="67">
        <v>2000</v>
      </c>
      <c r="L124" s="68">
        <v>36810</v>
      </c>
      <c r="M124" s="69">
        <v>1068500</v>
      </c>
      <c r="N124" s="70">
        <v>120</v>
      </c>
      <c r="O124" s="70"/>
      <c r="P124" s="71" t="s">
        <v>438</v>
      </c>
      <c r="Q124" s="72" t="s">
        <v>439</v>
      </c>
      <c r="R124" s="73"/>
      <c r="S124" s="74" t="str">
        <f t="shared" si="16"/>
        <v>Coal</v>
      </c>
      <c r="T124" s="75"/>
      <c r="U124" s="75"/>
      <c r="V124" s="75"/>
      <c r="W124" s="75"/>
      <c r="X124" s="75"/>
      <c r="Y124" s="75"/>
      <c r="Z124" s="75"/>
      <c r="AA124" s="22"/>
      <c r="AB124" s="76">
        <f t="shared" si="33"/>
        <v>0.56336082562282086</v>
      </c>
      <c r="AC124" s="76">
        <f t="shared" si="34"/>
        <v>3.0769230769230771</v>
      </c>
      <c r="AD124" s="76">
        <f t="shared" si="35"/>
        <v>0</v>
      </c>
      <c r="AE124" s="76">
        <f t="shared" si="36"/>
        <v>3.6402839025458977</v>
      </c>
      <c r="AF124" s="77"/>
      <c r="AG124" s="77">
        <f t="shared" si="37"/>
        <v>3.6402839025458977</v>
      </c>
      <c r="AH124" s="77">
        <f t="shared" si="38"/>
        <v>0</v>
      </c>
      <c r="AI124" s="77">
        <f t="shared" si="39"/>
        <v>0</v>
      </c>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c r="FK124" s="22"/>
      <c r="FL124" s="22"/>
      <c r="FM124" s="22"/>
      <c r="FN124" s="22"/>
      <c r="FO124" s="22"/>
      <c r="FP124" s="22"/>
      <c r="FQ124" s="22"/>
      <c r="FR124" s="22"/>
      <c r="FS124" s="22"/>
      <c r="FT124" s="22"/>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2"/>
      <c r="GR124" s="22"/>
      <c r="GS124" s="22"/>
      <c r="GT124" s="22"/>
      <c r="GU124" s="22"/>
      <c r="GV124" s="22"/>
      <c r="GW124" s="22"/>
      <c r="GX124" s="22"/>
      <c r="GY124" s="22"/>
      <c r="GZ124" s="22"/>
      <c r="HA124" s="22"/>
      <c r="HB124" s="22"/>
      <c r="HC124" s="22"/>
      <c r="HD124" s="22"/>
      <c r="HE124" s="22"/>
      <c r="HF124" s="22"/>
      <c r="HG124" s="22"/>
      <c r="HH124" s="22"/>
      <c r="HI124" s="22"/>
      <c r="HJ124" s="22"/>
      <c r="HK124" s="22"/>
      <c r="HL124" s="22"/>
      <c r="HM124" s="22"/>
      <c r="HN124" s="22"/>
      <c r="HO124" s="22"/>
      <c r="HP124" s="22"/>
      <c r="HQ124" s="22"/>
      <c r="HR124" s="22"/>
      <c r="HS124" s="22"/>
      <c r="HT124" s="22"/>
      <c r="HU124" s="22"/>
      <c r="HV124" s="22"/>
      <c r="HW124" s="22"/>
      <c r="HX124" s="22"/>
      <c r="HY124" s="22"/>
      <c r="HZ124" s="22"/>
      <c r="IA124" s="22"/>
      <c r="IB124" s="22"/>
      <c r="IC124" s="22"/>
      <c r="ID124" s="22"/>
      <c r="IE124" s="22"/>
      <c r="IF124" s="22"/>
      <c r="IG124" s="22"/>
      <c r="IH124" s="22"/>
      <c r="II124" s="22"/>
      <c r="IJ124" s="22"/>
      <c r="IK124" s="22"/>
      <c r="IL124" s="22"/>
      <c r="IM124" s="22"/>
      <c r="IN124" s="22"/>
      <c r="IO124" s="22"/>
      <c r="IP124" s="22"/>
      <c r="IQ124" s="22"/>
      <c r="IR124" s="22"/>
      <c r="IS124" s="22"/>
      <c r="IT124" s="22"/>
      <c r="IU124" s="22"/>
      <c r="IV124" s="22"/>
      <c r="IW124" s="22"/>
      <c r="IX124" s="22"/>
      <c r="IY124" s="22"/>
      <c r="IZ124" s="22"/>
      <c r="JA124" s="22"/>
      <c r="JB124" s="22"/>
      <c r="JC124" s="22"/>
      <c r="JD124" s="22"/>
      <c r="JE124" s="22"/>
      <c r="JF124" s="22"/>
      <c r="JG124" s="22"/>
      <c r="JH124" s="22"/>
      <c r="JI124" s="22"/>
      <c r="JJ124" s="22"/>
      <c r="JK124" s="22"/>
      <c r="JL124" s="22"/>
      <c r="JM124" s="22"/>
      <c r="JN124" s="22"/>
      <c r="JO124" s="22"/>
      <c r="JP124" s="22"/>
      <c r="JQ124" s="22"/>
      <c r="JR124" s="22"/>
      <c r="JS124" s="22"/>
      <c r="JT124" s="22"/>
      <c r="JU124" s="22"/>
      <c r="JV124" s="22"/>
      <c r="JW124" s="22"/>
      <c r="JX124" s="22"/>
      <c r="JY124" s="22"/>
      <c r="JZ124" s="22"/>
      <c r="KA124" s="22"/>
      <c r="KB124" s="22"/>
      <c r="KC124" s="22"/>
      <c r="KD124" s="22"/>
      <c r="KE124" s="22"/>
      <c r="KF124" s="22"/>
      <c r="KG124" s="22"/>
      <c r="KH124" s="22"/>
      <c r="KI124" s="22"/>
      <c r="KJ124" s="22"/>
      <c r="KK124" s="22"/>
      <c r="KL124" s="22"/>
      <c r="KM124" s="22"/>
      <c r="KN124" s="22"/>
      <c r="KO124" s="22"/>
      <c r="KP124" s="22"/>
      <c r="KQ124" s="22"/>
      <c r="KR124" s="22"/>
      <c r="KS124" s="22"/>
      <c r="KT124" s="22"/>
      <c r="KU124" s="22"/>
      <c r="KV124" s="22"/>
      <c r="KW124" s="22"/>
      <c r="KX124" s="22"/>
      <c r="KY124" s="22"/>
      <c r="KZ124" s="22"/>
      <c r="LA124" s="22"/>
      <c r="LB124" s="22"/>
      <c r="LC124" s="22"/>
      <c r="LD124" s="22"/>
      <c r="LE124" s="22"/>
      <c r="LF124" s="22"/>
      <c r="LG124" s="22"/>
      <c r="LH124" s="22"/>
      <c r="LI124" s="22"/>
      <c r="LJ124" s="22"/>
      <c r="LK124" s="22"/>
      <c r="LL124" s="22"/>
      <c r="LM124" s="22"/>
      <c r="LN124" s="22"/>
      <c r="LO124" s="22"/>
      <c r="LP124" s="22"/>
      <c r="LQ124" s="22"/>
      <c r="LR124" s="22"/>
      <c r="LS124" s="22"/>
      <c r="LT124" s="22"/>
      <c r="LU124" s="22"/>
      <c r="LV124" s="22"/>
      <c r="LW124" s="22"/>
      <c r="LX124" s="22"/>
      <c r="LY124" s="22"/>
      <c r="LZ124" s="22"/>
      <c r="MA124" s="22"/>
      <c r="MB124" s="22"/>
      <c r="MC124" s="22"/>
      <c r="MD124" s="22"/>
      <c r="ME124" s="22"/>
      <c r="MF124" s="22"/>
      <c r="MG124" s="22"/>
      <c r="MH124" s="22"/>
      <c r="MI124" s="22"/>
      <c r="MJ124" s="22"/>
      <c r="MK124" s="22"/>
      <c r="ML124" s="22"/>
      <c r="MM124" s="22"/>
      <c r="MN124" s="22"/>
      <c r="MO124" s="22"/>
      <c r="MP124" s="22"/>
      <c r="MQ124" s="22"/>
      <c r="MR124" s="22"/>
      <c r="MS124" s="22"/>
      <c r="MT124" s="22"/>
      <c r="MU124" s="22"/>
      <c r="MV124" s="22"/>
      <c r="MW124" s="22"/>
      <c r="MX124" s="22"/>
      <c r="MY124" s="22"/>
      <c r="MZ124" s="22"/>
      <c r="NA124" s="22"/>
      <c r="NB124" s="22"/>
      <c r="NC124" s="22"/>
      <c r="ND124" s="22"/>
      <c r="NE124" s="22"/>
      <c r="NF124" s="22"/>
      <c r="NG124" s="22"/>
      <c r="NH124" s="22"/>
      <c r="NI124" s="22"/>
      <c r="NJ124" s="22"/>
      <c r="NK124" s="22"/>
      <c r="NL124" s="22"/>
      <c r="NM124" s="22"/>
      <c r="NN124" s="22"/>
      <c r="NO124" s="22"/>
      <c r="NP124" s="22"/>
      <c r="NQ124" s="22"/>
      <c r="NR124" s="22"/>
      <c r="NS124" s="22"/>
      <c r="NT124" s="22"/>
      <c r="NU124" s="22"/>
      <c r="NV124" s="22"/>
      <c r="NW124" s="22"/>
      <c r="NX124" s="22"/>
      <c r="NY124" s="22"/>
      <c r="NZ124" s="22"/>
      <c r="OA124" s="22"/>
      <c r="OB124" s="22"/>
      <c r="OC124" s="22"/>
      <c r="OD124" s="22"/>
      <c r="OE124" s="22"/>
      <c r="OF124" s="22"/>
      <c r="OG124" s="22"/>
      <c r="OH124" s="22"/>
      <c r="OI124" s="22"/>
      <c r="OJ124" s="22"/>
      <c r="OK124" s="22"/>
      <c r="OL124" s="22"/>
      <c r="OM124" s="22"/>
      <c r="ON124" s="22"/>
      <c r="OO124" s="22"/>
      <c r="OP124" s="22"/>
      <c r="OQ124" s="22"/>
      <c r="OR124" s="22"/>
      <c r="OS124" s="22"/>
      <c r="OT124" s="22"/>
      <c r="OU124" s="22"/>
      <c r="OV124" s="22"/>
      <c r="OW124" s="22"/>
      <c r="OX124" s="22"/>
      <c r="OY124" s="22"/>
      <c r="OZ124" s="22"/>
      <c r="PA124" s="22"/>
      <c r="PB124" s="22"/>
      <c r="PC124" s="22"/>
      <c r="PD124" s="22"/>
      <c r="PE124" s="22"/>
      <c r="PF124" s="22"/>
      <c r="PG124" s="22"/>
      <c r="PH124" s="22"/>
      <c r="PI124" s="22"/>
      <c r="PJ124" s="22"/>
      <c r="PK124" s="22"/>
      <c r="PL124" s="22"/>
      <c r="PM124" s="22"/>
      <c r="PN124" s="22"/>
      <c r="PO124" s="22"/>
      <c r="PP124" s="22"/>
      <c r="PQ124" s="22"/>
      <c r="PR124" s="22"/>
      <c r="PS124" s="22"/>
      <c r="PT124" s="22"/>
      <c r="PU124" s="22"/>
      <c r="PV124" s="22"/>
      <c r="PW124" s="22"/>
      <c r="PX124" s="22"/>
      <c r="PY124" s="22"/>
      <c r="PZ124" s="22"/>
      <c r="QA124" s="22"/>
      <c r="QB124" s="22"/>
      <c r="QC124" s="22"/>
      <c r="QD124" s="22"/>
      <c r="QE124" s="22"/>
      <c r="QF124" s="22"/>
      <c r="QG124" s="22"/>
      <c r="QH124" s="22"/>
      <c r="QI124" s="22"/>
      <c r="QJ124" s="22"/>
      <c r="QK124" s="22"/>
      <c r="QL124" s="22"/>
      <c r="QM124" s="22"/>
      <c r="QN124" s="22"/>
      <c r="QO124" s="22"/>
      <c r="QP124" s="22"/>
      <c r="QQ124" s="22"/>
      <c r="QR124" s="22"/>
      <c r="QS124" s="22"/>
      <c r="QT124" s="22"/>
      <c r="QU124" s="22"/>
      <c r="QV124" s="22"/>
      <c r="QW124" s="22"/>
      <c r="QX124" s="22"/>
      <c r="QY124" s="22"/>
      <c r="QZ124" s="22"/>
      <c r="RA124" s="22"/>
      <c r="RB124" s="22"/>
      <c r="RC124" s="22"/>
      <c r="RD124" s="22"/>
      <c r="RE124" s="22"/>
      <c r="RF124" s="22"/>
      <c r="RG124" s="22"/>
      <c r="RH124" s="22"/>
      <c r="RI124" s="22"/>
      <c r="RJ124" s="22"/>
      <c r="RK124" s="22"/>
      <c r="RL124" s="22"/>
      <c r="RM124" s="22"/>
      <c r="RN124" s="22"/>
      <c r="RO124" s="22"/>
      <c r="RP124" s="22"/>
      <c r="RQ124" s="22"/>
      <c r="RR124" s="22"/>
      <c r="RS124" s="22"/>
      <c r="RT124" s="22"/>
      <c r="RU124" s="22"/>
      <c r="RV124" s="22"/>
      <c r="RW124" s="22"/>
      <c r="RX124" s="22"/>
      <c r="RY124" s="22"/>
      <c r="RZ124" s="22"/>
      <c r="SA124" s="22"/>
      <c r="SB124" s="22"/>
      <c r="SC124" s="22"/>
      <c r="SD124" s="22"/>
      <c r="SE124" s="22"/>
      <c r="SF124" s="22"/>
      <c r="SG124" s="22"/>
      <c r="SH124" s="22"/>
      <c r="SI124" s="22"/>
      <c r="SJ124" s="22"/>
      <c r="SK124" s="22"/>
      <c r="SL124" s="22"/>
      <c r="SM124" s="22"/>
      <c r="SN124" s="22"/>
      <c r="SO124" s="22"/>
      <c r="SP124" s="22"/>
      <c r="SQ124" s="22"/>
      <c r="SR124" s="22"/>
      <c r="SS124" s="22"/>
      <c r="ST124" s="22"/>
      <c r="SU124" s="22"/>
      <c r="SV124" s="22"/>
      <c r="SW124" s="22"/>
      <c r="SX124" s="22"/>
      <c r="SY124" s="22"/>
      <c r="SZ124" s="22"/>
      <c r="TA124" s="22"/>
      <c r="TB124" s="22"/>
      <c r="TC124" s="22"/>
      <c r="TD124" s="22"/>
      <c r="TE124" s="22"/>
      <c r="TF124" s="22"/>
      <c r="TG124" s="22"/>
      <c r="TH124" s="22"/>
      <c r="TI124" s="22"/>
      <c r="TJ124" s="22"/>
      <c r="TK124" s="22"/>
      <c r="TL124" s="22"/>
      <c r="TM124" s="22"/>
      <c r="TN124" s="22"/>
      <c r="TO124" s="22"/>
      <c r="TP124" s="22"/>
      <c r="TQ124" s="22"/>
      <c r="TR124" s="22"/>
      <c r="TS124" s="22"/>
      <c r="TT124" s="22"/>
      <c r="TU124" s="22"/>
      <c r="TV124" s="22"/>
      <c r="TW124" s="22"/>
      <c r="TX124" s="22"/>
      <c r="TY124" s="22"/>
      <c r="TZ124" s="22"/>
      <c r="UA124" s="22"/>
      <c r="UB124" s="22"/>
      <c r="UC124" s="22"/>
      <c r="UD124" s="22"/>
      <c r="UE124" s="22"/>
      <c r="UF124" s="22"/>
      <c r="UG124" s="22"/>
      <c r="UH124" s="22"/>
      <c r="UI124" s="22"/>
      <c r="UJ124" s="22"/>
      <c r="UK124" s="22"/>
      <c r="UL124" s="22"/>
      <c r="UM124" s="22"/>
      <c r="UN124" s="22"/>
      <c r="UO124" s="22"/>
      <c r="UP124" s="22"/>
      <c r="UQ124" s="22"/>
      <c r="UR124" s="22"/>
      <c r="US124" s="22"/>
      <c r="UT124" s="22"/>
      <c r="UU124" s="22"/>
      <c r="UV124" s="22"/>
      <c r="UW124" s="22"/>
      <c r="UX124" s="22"/>
      <c r="UY124" s="22"/>
      <c r="UZ124" s="22"/>
      <c r="VA124" s="22"/>
      <c r="VB124" s="22"/>
      <c r="VC124" s="22"/>
      <c r="VD124" s="22"/>
      <c r="VE124" s="22"/>
      <c r="VF124" s="22"/>
      <c r="VG124" s="22"/>
      <c r="VH124" s="22"/>
      <c r="VI124" s="22"/>
      <c r="VJ124" s="22"/>
      <c r="VK124" s="22"/>
      <c r="VL124" s="22"/>
      <c r="VM124" s="22"/>
      <c r="VN124" s="22"/>
      <c r="VO124" s="22"/>
      <c r="VP124" s="22"/>
      <c r="VQ124" s="22"/>
      <c r="VR124" s="22"/>
      <c r="VS124" s="22"/>
      <c r="VT124" s="22"/>
      <c r="VU124" s="22"/>
      <c r="VV124" s="22"/>
      <c r="VW124" s="22"/>
      <c r="VX124" s="22"/>
      <c r="VY124" s="22"/>
      <c r="VZ124" s="22"/>
      <c r="WA124" s="22"/>
      <c r="WB124" s="22"/>
      <c r="WC124" s="22"/>
      <c r="WD124" s="22"/>
      <c r="WE124" s="22"/>
      <c r="WF124" s="22"/>
      <c r="WG124" s="22"/>
      <c r="WH124" s="22"/>
      <c r="WI124" s="22"/>
      <c r="WJ124" s="22"/>
      <c r="WK124" s="22"/>
      <c r="WL124" s="22"/>
      <c r="WM124" s="22"/>
      <c r="WN124" s="22"/>
      <c r="WO124" s="22"/>
      <c r="WP124" s="22"/>
      <c r="WQ124" s="22"/>
      <c r="WR124" s="22"/>
      <c r="WS124" s="22"/>
      <c r="WT124" s="22"/>
      <c r="WU124" s="22"/>
      <c r="WV124" s="22"/>
      <c r="WW124" s="22"/>
      <c r="WX124" s="22"/>
      <c r="WY124" s="22"/>
      <c r="WZ124" s="22"/>
      <c r="XA124" s="22"/>
      <c r="XB124" s="22"/>
      <c r="XC124" s="22"/>
      <c r="XD124" s="22"/>
      <c r="XE124" s="22"/>
      <c r="XF124" s="22"/>
      <c r="XG124" s="22"/>
      <c r="XH124" s="22"/>
      <c r="XI124" s="22"/>
      <c r="XJ124" s="22"/>
      <c r="XK124" s="22"/>
      <c r="XL124" s="22"/>
      <c r="XM124" s="22"/>
      <c r="XN124" s="22"/>
      <c r="XO124" s="22"/>
      <c r="XP124" s="22"/>
      <c r="XQ124" s="22"/>
      <c r="XR124" s="22"/>
      <c r="XS124" s="22"/>
      <c r="XT124" s="22"/>
      <c r="XU124" s="22"/>
      <c r="XV124" s="22"/>
      <c r="XW124" s="22"/>
      <c r="XX124" s="22"/>
      <c r="XY124" s="22"/>
      <c r="XZ124" s="22"/>
      <c r="YA124" s="22"/>
      <c r="YB124" s="22"/>
      <c r="YC124" s="22"/>
      <c r="YD124" s="22"/>
      <c r="YE124" s="22"/>
      <c r="YF124" s="22"/>
      <c r="YG124" s="22"/>
      <c r="YH124" s="22"/>
      <c r="YI124" s="22"/>
      <c r="YJ124" s="22"/>
      <c r="YK124" s="22"/>
      <c r="YL124" s="22"/>
      <c r="YM124" s="22"/>
      <c r="YN124" s="22"/>
      <c r="YO124" s="22"/>
      <c r="YP124" s="22"/>
      <c r="YQ124" s="22"/>
      <c r="YR124" s="22"/>
      <c r="YS124" s="22"/>
      <c r="YT124" s="22"/>
      <c r="YU124" s="22"/>
      <c r="YV124" s="22"/>
      <c r="YW124" s="22"/>
      <c r="YX124" s="22"/>
      <c r="YY124" s="22"/>
      <c r="YZ124" s="22"/>
      <c r="ZA124" s="22"/>
      <c r="ZB124" s="22"/>
      <c r="ZC124" s="22"/>
      <c r="ZD124" s="22"/>
      <c r="ZE124" s="22"/>
      <c r="ZF124" s="22"/>
      <c r="ZG124" s="22"/>
      <c r="ZH124" s="22"/>
      <c r="ZI124" s="22"/>
      <c r="ZJ124" s="22"/>
      <c r="ZK124" s="22"/>
      <c r="ZL124" s="22"/>
      <c r="ZM124" s="22"/>
      <c r="ZN124" s="22"/>
      <c r="ZO124" s="22"/>
      <c r="ZP124" s="22"/>
      <c r="ZQ124" s="22"/>
      <c r="ZR124" s="22"/>
      <c r="ZS124" s="22"/>
      <c r="ZT124" s="22"/>
      <c r="ZU124" s="22"/>
      <c r="ZV124" s="22"/>
      <c r="ZW124" s="22"/>
      <c r="ZX124" s="22"/>
      <c r="ZY124" s="22"/>
      <c r="ZZ124" s="22"/>
      <c r="AAA124" s="22"/>
      <c r="AAB124" s="22"/>
      <c r="AAC124" s="22"/>
      <c r="AAD124" s="22"/>
      <c r="AAE124" s="22"/>
      <c r="AAF124" s="22"/>
      <c r="AAG124" s="22"/>
      <c r="AAH124" s="22"/>
      <c r="AAI124" s="22"/>
      <c r="AAJ124" s="22"/>
      <c r="AAK124" s="22"/>
      <c r="AAL124" s="22"/>
      <c r="AAM124" s="22"/>
      <c r="AAN124" s="22"/>
      <c r="AAO124" s="22"/>
      <c r="AAP124" s="22"/>
      <c r="AAQ124" s="22"/>
      <c r="AAR124" s="22"/>
      <c r="AAS124" s="22"/>
      <c r="AAT124" s="22"/>
      <c r="AAU124" s="22"/>
      <c r="AAV124" s="22"/>
      <c r="AAW124" s="22"/>
      <c r="AAX124" s="22"/>
      <c r="AAY124" s="22"/>
      <c r="AAZ124" s="22"/>
      <c r="ABA124" s="22"/>
      <c r="ABB124" s="22"/>
      <c r="ABC124" s="22"/>
      <c r="ABD124" s="22"/>
      <c r="ABE124" s="22"/>
      <c r="ABF124" s="22"/>
      <c r="ABG124" s="22"/>
      <c r="ABH124" s="22"/>
      <c r="ABI124" s="22"/>
      <c r="ABJ124" s="22"/>
      <c r="ABK124" s="22"/>
      <c r="ABL124" s="22"/>
      <c r="ABM124" s="22"/>
      <c r="ABN124" s="22"/>
      <c r="ABO124" s="22"/>
      <c r="ABP124" s="22"/>
      <c r="ABQ124" s="22"/>
      <c r="ABR124" s="22"/>
      <c r="ABS124" s="22"/>
      <c r="ABT124" s="22"/>
      <c r="ABU124" s="22"/>
      <c r="ABV124" s="22"/>
      <c r="ABW124" s="22"/>
      <c r="ABX124" s="22"/>
      <c r="ABY124" s="22"/>
      <c r="ABZ124" s="22"/>
      <c r="ACA124" s="22"/>
      <c r="ACB124" s="22"/>
      <c r="ACC124" s="22"/>
      <c r="ACD124" s="22"/>
      <c r="ACE124" s="22"/>
      <c r="ACF124" s="22"/>
      <c r="ACG124" s="22"/>
      <c r="ACH124" s="22"/>
      <c r="ACI124" s="22"/>
      <c r="ACJ124" s="22"/>
      <c r="ACK124" s="22"/>
      <c r="ACL124" s="22"/>
      <c r="ACM124" s="22"/>
      <c r="ACN124" s="22"/>
      <c r="ACO124" s="22"/>
      <c r="ACP124" s="22"/>
      <c r="ACQ124" s="22"/>
      <c r="ACR124" s="22"/>
      <c r="ACS124" s="22"/>
      <c r="ACT124" s="22"/>
      <c r="ACU124" s="22"/>
      <c r="ACV124" s="22"/>
      <c r="ACW124" s="22"/>
      <c r="ACX124" s="22"/>
      <c r="ACY124" s="22"/>
      <c r="ACZ124" s="22"/>
      <c r="ADA124" s="22"/>
    </row>
    <row r="125" spans="1:786" s="138" customFormat="1" ht="64.8" customHeight="1" x14ac:dyDescent="0.3">
      <c r="A125" s="99">
        <v>1</v>
      </c>
      <c r="B125" s="87" t="s">
        <v>440</v>
      </c>
      <c r="C125" s="64" t="s">
        <v>111</v>
      </c>
      <c r="D125" s="65" t="s">
        <v>277</v>
      </c>
      <c r="E125" s="65" t="s">
        <v>441</v>
      </c>
      <c r="F125" s="65">
        <v>15</v>
      </c>
      <c r="G125" s="122">
        <v>15000000</v>
      </c>
      <c r="H125" s="65">
        <v>1</v>
      </c>
      <c r="I125" s="65" t="s">
        <v>49</v>
      </c>
      <c r="J125" s="65" t="s">
        <v>198</v>
      </c>
      <c r="K125" s="67">
        <v>2000</v>
      </c>
      <c r="L125" s="68">
        <v>36777</v>
      </c>
      <c r="M125" s="69">
        <v>1800000</v>
      </c>
      <c r="N125" s="70">
        <v>5.2</v>
      </c>
      <c r="O125" s="70"/>
      <c r="P125" s="71" t="s">
        <v>442</v>
      </c>
      <c r="Q125" s="72" t="s">
        <v>443</v>
      </c>
      <c r="R125" s="73" t="s">
        <v>243</v>
      </c>
      <c r="S125" s="74" t="str">
        <f t="shared" si="16"/>
        <v>Cu</v>
      </c>
      <c r="T125" s="75">
        <v>1340</v>
      </c>
      <c r="U125" s="75">
        <v>0.4</v>
      </c>
      <c r="V125" s="75">
        <v>0.2</v>
      </c>
      <c r="W125" s="75">
        <v>0.5604187088369349</v>
      </c>
      <c r="X125" s="75">
        <v>1968</v>
      </c>
      <c r="Y125" s="75">
        <v>317</v>
      </c>
      <c r="Z125" s="75" t="s">
        <v>244</v>
      </c>
      <c r="AA125" s="22"/>
      <c r="AB125" s="76">
        <f t="shared" si="33"/>
        <v>0.94904023034260876</v>
      </c>
      <c r="AC125" s="76">
        <f t="shared" si="34"/>
        <v>0.13333333333333333</v>
      </c>
      <c r="AD125" s="76">
        <f t="shared" si="35"/>
        <v>0</v>
      </c>
      <c r="AE125" s="76">
        <f t="shared" si="36"/>
        <v>1.0823735636759422</v>
      </c>
      <c r="AF125" s="77"/>
      <c r="AG125" s="77">
        <f t="shared" si="37"/>
        <v>1.0823735636759422</v>
      </c>
      <c r="AH125" s="77">
        <f t="shared" si="38"/>
        <v>0</v>
      </c>
      <c r="AI125" s="77">
        <f t="shared" si="39"/>
        <v>0</v>
      </c>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c r="FK125" s="22"/>
      <c r="FL125" s="22"/>
      <c r="FM125" s="22"/>
      <c r="FN125" s="22"/>
      <c r="FO125" s="22"/>
      <c r="FP125" s="22"/>
      <c r="FQ125" s="22"/>
      <c r="FR125" s="22"/>
      <c r="FS125" s="22"/>
      <c r="FT125" s="22"/>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2"/>
      <c r="GR125" s="22"/>
      <c r="GS125" s="22"/>
      <c r="GT125" s="22"/>
      <c r="GU125" s="22"/>
      <c r="GV125" s="22"/>
      <c r="GW125" s="22"/>
      <c r="GX125" s="22"/>
      <c r="GY125" s="22"/>
      <c r="GZ125" s="22"/>
      <c r="HA125" s="22"/>
      <c r="HB125" s="22"/>
      <c r="HC125" s="22"/>
      <c r="HD125" s="22"/>
      <c r="HE125" s="22"/>
      <c r="HF125" s="22"/>
      <c r="HG125" s="22"/>
      <c r="HH125" s="22"/>
      <c r="HI125" s="22"/>
      <c r="HJ125" s="22"/>
      <c r="HK125" s="22"/>
      <c r="HL125" s="22"/>
      <c r="HM125" s="22"/>
      <c r="HN125" s="22"/>
      <c r="HO125" s="22"/>
      <c r="HP125" s="22"/>
      <c r="HQ125" s="22"/>
      <c r="HR125" s="22"/>
      <c r="HS125" s="22"/>
      <c r="HT125" s="22"/>
      <c r="HU125" s="22"/>
      <c r="HV125" s="22"/>
      <c r="HW125" s="22"/>
      <c r="HX125" s="22"/>
      <c r="HY125" s="22"/>
      <c r="HZ125" s="22"/>
      <c r="IA125" s="22"/>
      <c r="IB125" s="22"/>
      <c r="IC125" s="22"/>
      <c r="ID125" s="22"/>
      <c r="IE125" s="22"/>
      <c r="IF125" s="22"/>
      <c r="IG125" s="22"/>
      <c r="IH125" s="22"/>
      <c r="II125" s="22"/>
      <c r="IJ125" s="22"/>
      <c r="IK125" s="22"/>
      <c r="IL125" s="22"/>
      <c r="IM125" s="22"/>
      <c r="IN125" s="22"/>
      <c r="IO125" s="22"/>
      <c r="IP125" s="22"/>
      <c r="IQ125" s="22"/>
      <c r="IR125" s="22"/>
      <c r="IS125" s="22"/>
      <c r="IT125" s="22"/>
      <c r="IU125" s="22"/>
      <c r="IV125" s="22"/>
      <c r="IW125" s="22"/>
      <c r="IX125" s="22"/>
      <c r="IY125" s="22"/>
      <c r="IZ125" s="22"/>
      <c r="JA125" s="22"/>
      <c r="JB125" s="22"/>
      <c r="JC125" s="22"/>
      <c r="JD125" s="22"/>
      <c r="JE125" s="22"/>
      <c r="JF125" s="22"/>
      <c r="JG125" s="22"/>
      <c r="JH125" s="22"/>
      <c r="JI125" s="22"/>
      <c r="JJ125" s="22"/>
      <c r="JK125" s="22"/>
      <c r="JL125" s="22"/>
      <c r="JM125" s="22"/>
      <c r="JN125" s="22"/>
      <c r="JO125" s="22"/>
      <c r="JP125" s="22"/>
      <c r="JQ125" s="22"/>
      <c r="JR125" s="22"/>
      <c r="JS125" s="22"/>
      <c r="JT125" s="22"/>
      <c r="JU125" s="22"/>
      <c r="JV125" s="22"/>
      <c r="JW125" s="22"/>
      <c r="JX125" s="22"/>
      <c r="JY125" s="22"/>
      <c r="JZ125" s="22"/>
      <c r="KA125" s="22"/>
      <c r="KB125" s="22"/>
      <c r="KC125" s="22"/>
      <c r="KD125" s="22"/>
      <c r="KE125" s="22"/>
      <c r="KF125" s="22"/>
      <c r="KG125" s="22"/>
      <c r="KH125" s="22"/>
      <c r="KI125" s="22"/>
      <c r="KJ125" s="22"/>
      <c r="KK125" s="22"/>
      <c r="KL125" s="22"/>
      <c r="KM125" s="22"/>
      <c r="KN125" s="22"/>
      <c r="KO125" s="22"/>
      <c r="KP125" s="22"/>
      <c r="KQ125" s="22"/>
      <c r="KR125" s="22"/>
      <c r="KS125" s="22"/>
      <c r="KT125" s="22"/>
      <c r="KU125" s="22"/>
      <c r="KV125" s="22"/>
      <c r="KW125" s="22"/>
      <c r="KX125" s="22"/>
      <c r="KY125" s="22"/>
      <c r="KZ125" s="22"/>
      <c r="LA125" s="22"/>
      <c r="LB125" s="22"/>
      <c r="LC125" s="22"/>
      <c r="LD125" s="22"/>
      <c r="LE125" s="22"/>
      <c r="LF125" s="22"/>
      <c r="LG125" s="22"/>
      <c r="LH125" s="22"/>
      <c r="LI125" s="22"/>
      <c r="LJ125" s="22"/>
      <c r="LK125" s="22"/>
      <c r="LL125" s="22"/>
      <c r="LM125" s="22"/>
      <c r="LN125" s="22"/>
      <c r="LO125" s="22"/>
      <c r="LP125" s="22"/>
      <c r="LQ125" s="22"/>
      <c r="LR125" s="22"/>
      <c r="LS125" s="22"/>
      <c r="LT125" s="22"/>
      <c r="LU125" s="22"/>
      <c r="LV125" s="22"/>
      <c r="LW125" s="22"/>
      <c r="LX125" s="22"/>
      <c r="LY125" s="22"/>
      <c r="LZ125" s="22"/>
      <c r="MA125" s="22"/>
      <c r="MB125" s="22"/>
      <c r="MC125" s="22"/>
      <c r="MD125" s="22"/>
      <c r="ME125" s="22"/>
      <c r="MF125" s="22"/>
      <c r="MG125" s="22"/>
      <c r="MH125" s="22"/>
      <c r="MI125" s="22"/>
      <c r="MJ125" s="22"/>
      <c r="MK125" s="22"/>
      <c r="ML125" s="22"/>
      <c r="MM125" s="22"/>
      <c r="MN125" s="22"/>
      <c r="MO125" s="22"/>
      <c r="MP125" s="22"/>
      <c r="MQ125" s="22"/>
      <c r="MR125" s="22"/>
      <c r="MS125" s="22"/>
      <c r="MT125" s="22"/>
      <c r="MU125" s="22"/>
      <c r="MV125" s="22"/>
      <c r="MW125" s="22"/>
      <c r="MX125" s="22"/>
      <c r="MY125" s="22"/>
      <c r="MZ125" s="22"/>
      <c r="NA125" s="22"/>
      <c r="NB125" s="22"/>
      <c r="NC125" s="22"/>
      <c r="ND125" s="22"/>
      <c r="NE125" s="22"/>
      <c r="NF125" s="22"/>
      <c r="NG125" s="22"/>
      <c r="NH125" s="22"/>
      <c r="NI125" s="22"/>
      <c r="NJ125" s="22"/>
      <c r="NK125" s="22"/>
      <c r="NL125" s="22"/>
      <c r="NM125" s="22"/>
      <c r="NN125" s="22"/>
      <c r="NO125" s="22"/>
      <c r="NP125" s="22"/>
      <c r="NQ125" s="22"/>
      <c r="NR125" s="22"/>
      <c r="NS125" s="22"/>
      <c r="NT125" s="22"/>
      <c r="NU125" s="22"/>
      <c r="NV125" s="22"/>
      <c r="NW125" s="22"/>
      <c r="NX125" s="22"/>
      <c r="NY125" s="22"/>
      <c r="NZ125" s="22"/>
      <c r="OA125" s="22"/>
      <c r="OB125" s="22"/>
      <c r="OC125" s="22"/>
      <c r="OD125" s="22"/>
      <c r="OE125" s="22"/>
      <c r="OF125" s="22"/>
      <c r="OG125" s="22"/>
      <c r="OH125" s="22"/>
      <c r="OI125" s="22"/>
      <c r="OJ125" s="22"/>
      <c r="OK125" s="22"/>
      <c r="OL125" s="22"/>
      <c r="OM125" s="22"/>
      <c r="ON125" s="22"/>
      <c r="OO125" s="22"/>
      <c r="OP125" s="22"/>
      <c r="OQ125" s="22"/>
      <c r="OR125" s="22"/>
      <c r="OS125" s="22"/>
      <c r="OT125" s="22"/>
      <c r="OU125" s="22"/>
      <c r="OV125" s="22"/>
      <c r="OW125" s="22"/>
      <c r="OX125" s="22"/>
      <c r="OY125" s="22"/>
      <c r="OZ125" s="22"/>
      <c r="PA125" s="22"/>
      <c r="PB125" s="22"/>
      <c r="PC125" s="22"/>
      <c r="PD125" s="22"/>
      <c r="PE125" s="22"/>
      <c r="PF125" s="22"/>
      <c r="PG125" s="22"/>
      <c r="PH125" s="22"/>
      <c r="PI125" s="22"/>
      <c r="PJ125" s="22"/>
      <c r="PK125" s="22"/>
      <c r="PL125" s="22"/>
      <c r="PM125" s="22"/>
      <c r="PN125" s="22"/>
      <c r="PO125" s="22"/>
      <c r="PP125" s="22"/>
      <c r="PQ125" s="22"/>
      <c r="PR125" s="22"/>
      <c r="PS125" s="22"/>
      <c r="PT125" s="22"/>
      <c r="PU125" s="22"/>
      <c r="PV125" s="22"/>
      <c r="PW125" s="22"/>
      <c r="PX125" s="22"/>
      <c r="PY125" s="22"/>
      <c r="PZ125" s="22"/>
      <c r="QA125" s="22"/>
      <c r="QB125" s="22"/>
      <c r="QC125" s="22"/>
      <c r="QD125" s="22"/>
      <c r="QE125" s="22"/>
      <c r="QF125" s="22"/>
      <c r="QG125" s="22"/>
      <c r="QH125" s="22"/>
      <c r="QI125" s="22"/>
      <c r="QJ125" s="22"/>
      <c r="QK125" s="22"/>
      <c r="QL125" s="22"/>
      <c r="QM125" s="22"/>
      <c r="QN125" s="22"/>
      <c r="QO125" s="22"/>
      <c r="QP125" s="22"/>
      <c r="QQ125" s="22"/>
      <c r="QR125" s="22"/>
      <c r="QS125" s="22"/>
      <c r="QT125" s="22"/>
      <c r="QU125" s="22"/>
      <c r="QV125" s="22"/>
      <c r="QW125" s="22"/>
      <c r="QX125" s="22"/>
      <c r="QY125" s="22"/>
      <c r="QZ125" s="22"/>
      <c r="RA125" s="22"/>
      <c r="RB125" s="22"/>
      <c r="RC125" s="22"/>
      <c r="RD125" s="22"/>
      <c r="RE125" s="22"/>
      <c r="RF125" s="22"/>
      <c r="RG125" s="22"/>
      <c r="RH125" s="22"/>
      <c r="RI125" s="22"/>
      <c r="RJ125" s="22"/>
      <c r="RK125" s="22"/>
      <c r="RL125" s="22"/>
      <c r="RM125" s="22"/>
      <c r="RN125" s="22"/>
      <c r="RO125" s="22"/>
      <c r="RP125" s="22"/>
      <c r="RQ125" s="22"/>
      <c r="RR125" s="22"/>
      <c r="RS125" s="22"/>
      <c r="RT125" s="22"/>
      <c r="RU125" s="22"/>
      <c r="RV125" s="22"/>
      <c r="RW125" s="22"/>
      <c r="RX125" s="22"/>
      <c r="RY125" s="22"/>
      <c r="RZ125" s="22"/>
      <c r="SA125" s="22"/>
      <c r="SB125" s="22"/>
      <c r="SC125" s="22"/>
      <c r="SD125" s="22"/>
      <c r="SE125" s="22"/>
      <c r="SF125" s="22"/>
      <c r="SG125" s="22"/>
      <c r="SH125" s="22"/>
      <c r="SI125" s="22"/>
      <c r="SJ125" s="22"/>
      <c r="SK125" s="22"/>
      <c r="SL125" s="22"/>
      <c r="SM125" s="22"/>
      <c r="SN125" s="22"/>
      <c r="SO125" s="22"/>
      <c r="SP125" s="22"/>
      <c r="SQ125" s="22"/>
      <c r="SR125" s="22"/>
      <c r="SS125" s="22"/>
      <c r="ST125" s="22"/>
      <c r="SU125" s="22"/>
      <c r="SV125" s="22"/>
      <c r="SW125" s="22"/>
      <c r="SX125" s="22"/>
      <c r="SY125" s="22"/>
      <c r="SZ125" s="22"/>
      <c r="TA125" s="22"/>
      <c r="TB125" s="22"/>
      <c r="TC125" s="22"/>
      <c r="TD125" s="22"/>
      <c r="TE125" s="22"/>
      <c r="TF125" s="22"/>
      <c r="TG125" s="22"/>
      <c r="TH125" s="22"/>
      <c r="TI125" s="22"/>
      <c r="TJ125" s="22"/>
      <c r="TK125" s="22"/>
      <c r="TL125" s="22"/>
      <c r="TM125" s="22"/>
      <c r="TN125" s="22"/>
      <c r="TO125" s="22"/>
      <c r="TP125" s="22"/>
      <c r="TQ125" s="22"/>
      <c r="TR125" s="22"/>
      <c r="TS125" s="22"/>
      <c r="TT125" s="22"/>
      <c r="TU125" s="22"/>
      <c r="TV125" s="22"/>
      <c r="TW125" s="22"/>
      <c r="TX125" s="22"/>
      <c r="TY125" s="22"/>
      <c r="TZ125" s="22"/>
      <c r="UA125" s="22"/>
      <c r="UB125" s="22"/>
      <c r="UC125" s="22"/>
      <c r="UD125" s="22"/>
      <c r="UE125" s="22"/>
      <c r="UF125" s="22"/>
      <c r="UG125" s="22"/>
      <c r="UH125" s="22"/>
      <c r="UI125" s="22"/>
      <c r="UJ125" s="22"/>
      <c r="UK125" s="22"/>
      <c r="UL125" s="22"/>
      <c r="UM125" s="22"/>
      <c r="UN125" s="22"/>
      <c r="UO125" s="22"/>
      <c r="UP125" s="22"/>
      <c r="UQ125" s="22"/>
      <c r="UR125" s="22"/>
      <c r="US125" s="22"/>
      <c r="UT125" s="22"/>
      <c r="UU125" s="22"/>
      <c r="UV125" s="22"/>
      <c r="UW125" s="22"/>
      <c r="UX125" s="22"/>
      <c r="UY125" s="22"/>
      <c r="UZ125" s="22"/>
      <c r="VA125" s="22"/>
      <c r="VB125" s="22"/>
      <c r="VC125" s="22"/>
      <c r="VD125" s="22"/>
      <c r="VE125" s="22"/>
      <c r="VF125" s="22"/>
      <c r="VG125" s="22"/>
      <c r="VH125" s="22"/>
      <c r="VI125" s="22"/>
      <c r="VJ125" s="22"/>
      <c r="VK125" s="22"/>
      <c r="VL125" s="22"/>
      <c r="VM125" s="22"/>
      <c r="VN125" s="22"/>
      <c r="VO125" s="22"/>
      <c r="VP125" s="22"/>
      <c r="VQ125" s="22"/>
      <c r="VR125" s="22"/>
      <c r="VS125" s="22"/>
      <c r="VT125" s="22"/>
      <c r="VU125" s="22"/>
      <c r="VV125" s="22"/>
      <c r="VW125" s="22"/>
      <c r="VX125" s="22"/>
      <c r="VY125" s="22"/>
      <c r="VZ125" s="22"/>
      <c r="WA125" s="22"/>
      <c r="WB125" s="22"/>
      <c r="WC125" s="22"/>
      <c r="WD125" s="22"/>
      <c r="WE125" s="22"/>
      <c r="WF125" s="22"/>
      <c r="WG125" s="22"/>
      <c r="WH125" s="22"/>
      <c r="WI125" s="22"/>
      <c r="WJ125" s="22"/>
      <c r="WK125" s="22"/>
      <c r="WL125" s="22"/>
      <c r="WM125" s="22"/>
      <c r="WN125" s="22"/>
      <c r="WO125" s="22"/>
      <c r="WP125" s="22"/>
      <c r="WQ125" s="22"/>
      <c r="WR125" s="22"/>
      <c r="WS125" s="22"/>
      <c r="WT125" s="22"/>
      <c r="WU125" s="22"/>
      <c r="WV125" s="22"/>
      <c r="WW125" s="22"/>
      <c r="WX125" s="22"/>
      <c r="WY125" s="22"/>
      <c r="WZ125" s="22"/>
      <c r="XA125" s="22"/>
      <c r="XB125" s="22"/>
      <c r="XC125" s="22"/>
      <c r="XD125" s="22"/>
      <c r="XE125" s="22"/>
      <c r="XF125" s="22"/>
      <c r="XG125" s="22"/>
      <c r="XH125" s="22"/>
      <c r="XI125" s="22"/>
      <c r="XJ125" s="22"/>
      <c r="XK125" s="22"/>
      <c r="XL125" s="22"/>
      <c r="XM125" s="22"/>
      <c r="XN125" s="22"/>
      <c r="XO125" s="22"/>
      <c r="XP125" s="22"/>
      <c r="XQ125" s="22"/>
      <c r="XR125" s="22"/>
      <c r="XS125" s="22"/>
      <c r="XT125" s="22"/>
      <c r="XU125" s="22"/>
      <c r="XV125" s="22"/>
      <c r="XW125" s="22"/>
      <c r="XX125" s="22"/>
      <c r="XY125" s="22"/>
      <c r="XZ125" s="22"/>
      <c r="YA125" s="22"/>
      <c r="YB125" s="22"/>
      <c r="YC125" s="22"/>
      <c r="YD125" s="22"/>
      <c r="YE125" s="22"/>
      <c r="YF125" s="22"/>
      <c r="YG125" s="22"/>
      <c r="YH125" s="22"/>
      <c r="YI125" s="22"/>
      <c r="YJ125" s="22"/>
      <c r="YK125" s="22"/>
      <c r="YL125" s="22"/>
      <c r="YM125" s="22"/>
      <c r="YN125" s="22"/>
      <c r="YO125" s="22"/>
      <c r="YP125" s="22"/>
      <c r="YQ125" s="22"/>
      <c r="YR125" s="22"/>
      <c r="YS125" s="22"/>
      <c r="YT125" s="22"/>
      <c r="YU125" s="22"/>
      <c r="YV125" s="22"/>
      <c r="YW125" s="22"/>
      <c r="YX125" s="22"/>
      <c r="YY125" s="22"/>
      <c r="YZ125" s="22"/>
      <c r="ZA125" s="22"/>
      <c r="ZB125" s="22"/>
      <c r="ZC125" s="22"/>
      <c r="ZD125" s="22"/>
      <c r="ZE125" s="22"/>
      <c r="ZF125" s="22"/>
      <c r="ZG125" s="22"/>
      <c r="ZH125" s="22"/>
      <c r="ZI125" s="22"/>
      <c r="ZJ125" s="22"/>
      <c r="ZK125" s="22"/>
      <c r="ZL125" s="22"/>
      <c r="ZM125" s="22"/>
      <c r="ZN125" s="22"/>
      <c r="ZO125" s="22"/>
      <c r="ZP125" s="22"/>
      <c r="ZQ125" s="22"/>
      <c r="ZR125" s="22"/>
      <c r="ZS125" s="22"/>
      <c r="ZT125" s="22"/>
      <c r="ZU125" s="22"/>
      <c r="ZV125" s="22"/>
      <c r="ZW125" s="22"/>
      <c r="ZX125" s="22"/>
      <c r="ZY125" s="22"/>
      <c r="ZZ125" s="22"/>
      <c r="AAA125" s="22"/>
      <c r="AAB125" s="22"/>
      <c r="AAC125" s="22"/>
      <c r="AAD125" s="22"/>
      <c r="AAE125" s="22"/>
      <c r="AAF125" s="22"/>
      <c r="AAG125" s="22"/>
      <c r="AAH125" s="22"/>
      <c r="AAI125" s="22"/>
      <c r="AAJ125" s="22"/>
      <c r="AAK125" s="22"/>
      <c r="AAL125" s="22"/>
      <c r="AAM125" s="22"/>
      <c r="AAN125" s="22"/>
      <c r="AAO125" s="22"/>
      <c r="AAP125" s="22"/>
      <c r="AAQ125" s="22"/>
      <c r="AAR125" s="22"/>
      <c r="AAS125" s="22"/>
      <c r="AAT125" s="22"/>
      <c r="AAU125" s="22"/>
      <c r="AAV125" s="22"/>
      <c r="AAW125" s="22"/>
      <c r="AAX125" s="22"/>
      <c r="AAY125" s="22"/>
      <c r="AAZ125" s="22"/>
      <c r="ABA125" s="22"/>
      <c r="ABB125" s="22"/>
      <c r="ABC125" s="22"/>
      <c r="ABD125" s="22"/>
      <c r="ABE125" s="22"/>
      <c r="ABF125" s="22"/>
      <c r="ABG125" s="22"/>
      <c r="ABH125" s="22"/>
      <c r="ABI125" s="22"/>
      <c r="ABJ125" s="22"/>
      <c r="ABK125" s="22"/>
      <c r="ABL125" s="22"/>
      <c r="ABM125" s="22"/>
      <c r="ABN125" s="22"/>
      <c r="ABO125" s="22"/>
      <c r="ABP125" s="22"/>
      <c r="ABQ125" s="22"/>
      <c r="ABR125" s="22"/>
      <c r="ABS125" s="22"/>
      <c r="ABT125" s="22"/>
      <c r="ABU125" s="22"/>
      <c r="ABV125" s="22"/>
      <c r="ABW125" s="22"/>
      <c r="ABX125" s="22"/>
      <c r="ABY125" s="22"/>
      <c r="ABZ125" s="22"/>
      <c r="ACA125" s="22"/>
      <c r="ACB125" s="22"/>
      <c r="ACC125" s="22"/>
      <c r="ACD125" s="22"/>
      <c r="ACE125" s="22"/>
      <c r="ACF125" s="22"/>
      <c r="ACG125" s="22"/>
      <c r="ACH125" s="22"/>
      <c r="ACI125" s="22"/>
      <c r="ACJ125" s="22"/>
      <c r="ACK125" s="22"/>
      <c r="ACL125" s="22"/>
      <c r="ACM125" s="22"/>
      <c r="ACN125" s="22"/>
      <c r="ACO125" s="22"/>
      <c r="ACP125" s="22"/>
      <c r="ACQ125" s="22"/>
      <c r="ACR125" s="22"/>
      <c r="ACS125" s="22"/>
      <c r="ACT125" s="22"/>
      <c r="ACU125" s="22"/>
      <c r="ACV125" s="22"/>
      <c r="ACW125" s="22"/>
      <c r="ACX125" s="22"/>
      <c r="ACY125" s="22"/>
      <c r="ACZ125" s="22"/>
      <c r="ADA125" s="22"/>
    </row>
    <row r="126" spans="1:786" s="124" customFormat="1" ht="24" x14ac:dyDescent="0.3">
      <c r="A126" s="81">
        <v>3</v>
      </c>
      <c r="B126" s="87" t="s">
        <v>444</v>
      </c>
      <c r="C126" s="64" t="s">
        <v>216</v>
      </c>
      <c r="D126" s="65"/>
      <c r="E126" s="65"/>
      <c r="F126" s="65"/>
      <c r="G126" s="122"/>
      <c r="H126" s="65">
        <v>1</v>
      </c>
      <c r="I126" s="65" t="s">
        <v>49</v>
      </c>
      <c r="J126" s="65" t="s">
        <v>160</v>
      </c>
      <c r="K126" s="67">
        <v>2000</v>
      </c>
      <c r="L126" s="139">
        <v>36595</v>
      </c>
      <c r="M126" s="69">
        <v>9140</v>
      </c>
      <c r="N126" s="70"/>
      <c r="O126" s="70"/>
      <c r="P126" s="71" t="s">
        <v>59</v>
      </c>
      <c r="Q126" s="72" t="s">
        <v>445</v>
      </c>
      <c r="R126" s="73"/>
      <c r="S126" s="74" t="str">
        <f t="shared" si="16"/>
        <v>Pb Zn</v>
      </c>
      <c r="T126" s="75"/>
      <c r="U126" s="75"/>
      <c r="V126" s="75"/>
      <c r="W126" s="75"/>
      <c r="X126" s="75"/>
      <c r="Y126" s="75"/>
      <c r="Z126" s="75" t="s">
        <v>244</v>
      </c>
      <c r="AA126" s="22"/>
      <c r="AB126" s="76">
        <f t="shared" si="33"/>
        <v>4.8190153918508021E-3</v>
      </c>
      <c r="AC126" s="76">
        <f t="shared" si="34"/>
        <v>0</v>
      </c>
      <c r="AD126" s="76">
        <f t="shared" si="35"/>
        <v>0</v>
      </c>
      <c r="AE126" s="76">
        <f t="shared" si="36"/>
        <v>4.8190153918508021E-3</v>
      </c>
      <c r="AF126" s="77"/>
      <c r="AG126" s="77">
        <f t="shared" si="37"/>
        <v>0</v>
      </c>
      <c r="AH126" s="77">
        <f t="shared" si="38"/>
        <v>0</v>
      </c>
      <c r="AI126" s="77">
        <f t="shared" si="39"/>
        <v>4.8190153918508021E-3</v>
      </c>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c r="FK126" s="22"/>
      <c r="FL126" s="22"/>
      <c r="FM126" s="22"/>
      <c r="FN126" s="22"/>
      <c r="FO126" s="22"/>
      <c r="FP126" s="22"/>
      <c r="FQ126" s="22"/>
      <c r="FR126" s="22"/>
      <c r="FS126" s="22"/>
      <c r="FT126" s="22"/>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2"/>
      <c r="GR126" s="22"/>
      <c r="GS126" s="22"/>
      <c r="GT126" s="22"/>
      <c r="GU126" s="22"/>
      <c r="GV126" s="22"/>
      <c r="GW126" s="22"/>
      <c r="GX126" s="22"/>
      <c r="GY126" s="22"/>
      <c r="GZ126" s="22"/>
      <c r="HA126" s="22"/>
      <c r="HB126" s="22"/>
      <c r="HC126" s="22"/>
      <c r="HD126" s="22"/>
      <c r="HE126" s="22"/>
      <c r="HF126" s="22"/>
      <c r="HG126" s="22"/>
      <c r="HH126" s="22"/>
      <c r="HI126" s="22"/>
      <c r="HJ126" s="22"/>
      <c r="HK126" s="22"/>
      <c r="HL126" s="22"/>
      <c r="HM126" s="22"/>
      <c r="HN126" s="22"/>
      <c r="HO126" s="22"/>
      <c r="HP126" s="22"/>
      <c r="HQ126" s="22"/>
      <c r="HR126" s="22"/>
      <c r="HS126" s="22"/>
      <c r="HT126" s="22"/>
      <c r="HU126" s="22"/>
      <c r="HV126" s="22"/>
      <c r="HW126" s="22"/>
      <c r="HX126" s="22"/>
      <c r="HY126" s="22"/>
      <c r="HZ126" s="22"/>
      <c r="IA126" s="22"/>
      <c r="IB126" s="22"/>
      <c r="IC126" s="22"/>
      <c r="ID126" s="22"/>
      <c r="IE126" s="22"/>
      <c r="IF126" s="22"/>
      <c r="IG126" s="22"/>
      <c r="IH126" s="22"/>
      <c r="II126" s="22"/>
      <c r="IJ126" s="22"/>
      <c r="IK126" s="22"/>
      <c r="IL126" s="22"/>
      <c r="IM126" s="22"/>
      <c r="IN126" s="22"/>
      <c r="IO126" s="22"/>
      <c r="IP126" s="22"/>
      <c r="IQ126" s="22"/>
      <c r="IR126" s="22"/>
      <c r="IS126" s="22"/>
      <c r="IT126" s="22"/>
      <c r="IU126" s="22"/>
      <c r="IV126" s="22"/>
      <c r="IW126" s="22"/>
      <c r="IX126" s="22"/>
      <c r="IY126" s="22"/>
      <c r="IZ126" s="22"/>
      <c r="JA126" s="22"/>
      <c r="JB126" s="22"/>
      <c r="JC126" s="22"/>
      <c r="JD126" s="22"/>
      <c r="JE126" s="22"/>
      <c r="JF126" s="22"/>
      <c r="JG126" s="22"/>
      <c r="JH126" s="22"/>
      <c r="JI126" s="22"/>
      <c r="JJ126" s="22"/>
      <c r="JK126" s="22"/>
      <c r="JL126" s="22"/>
      <c r="JM126" s="22"/>
      <c r="JN126" s="22"/>
      <c r="JO126" s="22"/>
      <c r="JP126" s="22"/>
      <c r="JQ126" s="22"/>
      <c r="JR126" s="22"/>
      <c r="JS126" s="22"/>
      <c r="JT126" s="22"/>
      <c r="JU126" s="22"/>
      <c r="JV126" s="22"/>
      <c r="JW126" s="22"/>
      <c r="JX126" s="22"/>
      <c r="JY126" s="22"/>
      <c r="JZ126" s="22"/>
      <c r="KA126" s="22"/>
      <c r="KB126" s="22"/>
      <c r="KC126" s="22"/>
      <c r="KD126" s="22"/>
      <c r="KE126" s="22"/>
      <c r="KF126" s="22"/>
      <c r="KG126" s="22"/>
      <c r="KH126" s="22"/>
      <c r="KI126" s="22"/>
      <c r="KJ126" s="22"/>
      <c r="KK126" s="22"/>
      <c r="KL126" s="22"/>
      <c r="KM126" s="22"/>
      <c r="KN126" s="22"/>
      <c r="KO126" s="22"/>
      <c r="KP126" s="22"/>
      <c r="KQ126" s="22"/>
      <c r="KR126" s="22"/>
      <c r="KS126" s="22"/>
      <c r="KT126" s="22"/>
      <c r="KU126" s="22"/>
      <c r="KV126" s="22"/>
      <c r="KW126" s="22"/>
      <c r="KX126" s="22"/>
      <c r="KY126" s="22"/>
      <c r="KZ126" s="22"/>
      <c r="LA126" s="22"/>
      <c r="LB126" s="22"/>
      <c r="LC126" s="22"/>
      <c r="LD126" s="22"/>
      <c r="LE126" s="22"/>
      <c r="LF126" s="22"/>
      <c r="LG126" s="22"/>
      <c r="LH126" s="22"/>
      <c r="LI126" s="22"/>
      <c r="LJ126" s="22"/>
      <c r="LK126" s="22"/>
      <c r="LL126" s="22"/>
      <c r="LM126" s="22"/>
      <c r="LN126" s="22"/>
      <c r="LO126" s="22"/>
      <c r="LP126" s="22"/>
      <c r="LQ126" s="22"/>
      <c r="LR126" s="22"/>
      <c r="LS126" s="22"/>
      <c r="LT126" s="22"/>
      <c r="LU126" s="22"/>
      <c r="LV126" s="22"/>
      <c r="LW126" s="22"/>
      <c r="LX126" s="22"/>
      <c r="LY126" s="22"/>
      <c r="LZ126" s="22"/>
      <c r="MA126" s="22"/>
      <c r="MB126" s="22"/>
      <c r="MC126" s="22"/>
      <c r="MD126" s="22"/>
      <c r="ME126" s="22"/>
      <c r="MF126" s="22"/>
      <c r="MG126" s="22"/>
      <c r="MH126" s="22"/>
      <c r="MI126" s="22"/>
      <c r="MJ126" s="22"/>
      <c r="MK126" s="22"/>
      <c r="ML126" s="22"/>
      <c r="MM126" s="22"/>
      <c r="MN126" s="22"/>
      <c r="MO126" s="22"/>
      <c r="MP126" s="22"/>
      <c r="MQ126" s="22"/>
      <c r="MR126" s="22"/>
      <c r="MS126" s="22"/>
      <c r="MT126" s="22"/>
      <c r="MU126" s="22"/>
      <c r="MV126" s="22"/>
      <c r="MW126" s="22"/>
      <c r="MX126" s="22"/>
      <c r="MY126" s="22"/>
      <c r="MZ126" s="22"/>
      <c r="NA126" s="22"/>
      <c r="NB126" s="22"/>
      <c r="NC126" s="22"/>
      <c r="ND126" s="22"/>
      <c r="NE126" s="22"/>
      <c r="NF126" s="22"/>
      <c r="NG126" s="22"/>
      <c r="NH126" s="22"/>
      <c r="NI126" s="22"/>
      <c r="NJ126" s="22"/>
      <c r="NK126" s="22"/>
      <c r="NL126" s="22"/>
      <c r="NM126" s="22"/>
      <c r="NN126" s="22"/>
      <c r="NO126" s="22"/>
      <c r="NP126" s="22"/>
      <c r="NQ126" s="22"/>
      <c r="NR126" s="22"/>
      <c r="NS126" s="22"/>
      <c r="NT126" s="22"/>
      <c r="NU126" s="22"/>
      <c r="NV126" s="22"/>
      <c r="NW126" s="22"/>
      <c r="NX126" s="22"/>
      <c r="NY126" s="22"/>
      <c r="NZ126" s="22"/>
      <c r="OA126" s="22"/>
      <c r="OB126" s="22"/>
      <c r="OC126" s="22"/>
      <c r="OD126" s="22"/>
      <c r="OE126" s="22"/>
      <c r="OF126" s="22"/>
      <c r="OG126" s="22"/>
      <c r="OH126" s="22"/>
      <c r="OI126" s="22"/>
      <c r="OJ126" s="22"/>
      <c r="OK126" s="22"/>
      <c r="OL126" s="22"/>
      <c r="OM126" s="22"/>
      <c r="ON126" s="22"/>
      <c r="OO126" s="22"/>
      <c r="OP126" s="22"/>
      <c r="OQ126" s="22"/>
      <c r="OR126" s="22"/>
      <c r="OS126" s="22"/>
      <c r="OT126" s="22"/>
      <c r="OU126" s="22"/>
      <c r="OV126" s="22"/>
      <c r="OW126" s="22"/>
      <c r="OX126" s="22"/>
      <c r="OY126" s="22"/>
      <c r="OZ126" s="22"/>
      <c r="PA126" s="22"/>
      <c r="PB126" s="22"/>
      <c r="PC126" s="22"/>
      <c r="PD126" s="22"/>
      <c r="PE126" s="22"/>
      <c r="PF126" s="22"/>
      <c r="PG126" s="22"/>
      <c r="PH126" s="22"/>
      <c r="PI126" s="22"/>
      <c r="PJ126" s="22"/>
      <c r="PK126" s="22"/>
      <c r="PL126" s="22"/>
      <c r="PM126" s="22"/>
      <c r="PN126" s="22"/>
      <c r="PO126" s="22"/>
      <c r="PP126" s="22"/>
      <c r="PQ126" s="22"/>
      <c r="PR126" s="22"/>
      <c r="PS126" s="22"/>
      <c r="PT126" s="22"/>
      <c r="PU126" s="22"/>
      <c r="PV126" s="22"/>
      <c r="PW126" s="22"/>
      <c r="PX126" s="22"/>
      <c r="PY126" s="22"/>
      <c r="PZ126" s="22"/>
      <c r="QA126" s="22"/>
      <c r="QB126" s="22"/>
      <c r="QC126" s="22"/>
      <c r="QD126" s="22"/>
      <c r="QE126" s="22"/>
      <c r="QF126" s="22"/>
      <c r="QG126" s="22"/>
      <c r="QH126" s="22"/>
      <c r="QI126" s="22"/>
      <c r="QJ126" s="22"/>
      <c r="QK126" s="22"/>
      <c r="QL126" s="22"/>
      <c r="QM126" s="22"/>
      <c r="QN126" s="22"/>
      <c r="QO126" s="22"/>
      <c r="QP126" s="22"/>
      <c r="QQ126" s="22"/>
      <c r="QR126" s="22"/>
      <c r="QS126" s="22"/>
      <c r="QT126" s="22"/>
      <c r="QU126" s="22"/>
      <c r="QV126" s="22"/>
      <c r="QW126" s="22"/>
      <c r="QX126" s="22"/>
      <c r="QY126" s="22"/>
      <c r="QZ126" s="22"/>
      <c r="RA126" s="22"/>
      <c r="RB126" s="22"/>
      <c r="RC126" s="22"/>
      <c r="RD126" s="22"/>
      <c r="RE126" s="22"/>
      <c r="RF126" s="22"/>
      <c r="RG126" s="22"/>
      <c r="RH126" s="22"/>
      <c r="RI126" s="22"/>
      <c r="RJ126" s="22"/>
      <c r="RK126" s="22"/>
      <c r="RL126" s="22"/>
      <c r="RM126" s="22"/>
      <c r="RN126" s="22"/>
      <c r="RO126" s="22"/>
      <c r="RP126" s="22"/>
      <c r="RQ126" s="22"/>
      <c r="RR126" s="22"/>
      <c r="RS126" s="22"/>
      <c r="RT126" s="22"/>
      <c r="RU126" s="22"/>
      <c r="RV126" s="22"/>
      <c r="RW126" s="22"/>
      <c r="RX126" s="22"/>
      <c r="RY126" s="22"/>
      <c r="RZ126" s="22"/>
      <c r="SA126" s="22"/>
      <c r="SB126" s="22"/>
      <c r="SC126" s="22"/>
      <c r="SD126" s="22"/>
      <c r="SE126" s="22"/>
      <c r="SF126" s="22"/>
      <c r="SG126" s="22"/>
      <c r="SH126" s="22"/>
      <c r="SI126" s="22"/>
      <c r="SJ126" s="22"/>
      <c r="SK126" s="22"/>
      <c r="SL126" s="22"/>
      <c r="SM126" s="22"/>
      <c r="SN126" s="22"/>
      <c r="SO126" s="22"/>
      <c r="SP126" s="22"/>
      <c r="SQ126" s="22"/>
      <c r="SR126" s="22"/>
      <c r="SS126" s="22"/>
      <c r="ST126" s="22"/>
      <c r="SU126" s="22"/>
      <c r="SV126" s="22"/>
      <c r="SW126" s="22"/>
      <c r="SX126" s="22"/>
      <c r="SY126" s="22"/>
      <c r="SZ126" s="22"/>
      <c r="TA126" s="22"/>
      <c r="TB126" s="22"/>
      <c r="TC126" s="22"/>
      <c r="TD126" s="22"/>
      <c r="TE126" s="22"/>
      <c r="TF126" s="22"/>
      <c r="TG126" s="22"/>
      <c r="TH126" s="22"/>
      <c r="TI126" s="22"/>
      <c r="TJ126" s="22"/>
      <c r="TK126" s="22"/>
      <c r="TL126" s="22"/>
      <c r="TM126" s="22"/>
      <c r="TN126" s="22"/>
      <c r="TO126" s="22"/>
      <c r="TP126" s="22"/>
      <c r="TQ126" s="22"/>
      <c r="TR126" s="22"/>
      <c r="TS126" s="22"/>
      <c r="TT126" s="22"/>
      <c r="TU126" s="22"/>
      <c r="TV126" s="22"/>
      <c r="TW126" s="22"/>
      <c r="TX126" s="22"/>
      <c r="TY126" s="22"/>
      <c r="TZ126" s="22"/>
      <c r="UA126" s="22"/>
      <c r="UB126" s="22"/>
      <c r="UC126" s="22"/>
      <c r="UD126" s="22"/>
      <c r="UE126" s="22"/>
      <c r="UF126" s="22"/>
      <c r="UG126" s="22"/>
      <c r="UH126" s="22"/>
      <c r="UI126" s="22"/>
      <c r="UJ126" s="22"/>
      <c r="UK126" s="22"/>
      <c r="UL126" s="22"/>
      <c r="UM126" s="22"/>
      <c r="UN126" s="22"/>
      <c r="UO126" s="22"/>
      <c r="UP126" s="22"/>
      <c r="UQ126" s="22"/>
      <c r="UR126" s="22"/>
      <c r="US126" s="22"/>
      <c r="UT126" s="22"/>
      <c r="UU126" s="22"/>
      <c r="UV126" s="22"/>
      <c r="UW126" s="22"/>
      <c r="UX126" s="22"/>
      <c r="UY126" s="22"/>
      <c r="UZ126" s="22"/>
      <c r="VA126" s="22"/>
      <c r="VB126" s="22"/>
      <c r="VC126" s="22"/>
      <c r="VD126" s="22"/>
      <c r="VE126" s="22"/>
      <c r="VF126" s="22"/>
      <c r="VG126" s="22"/>
      <c r="VH126" s="22"/>
      <c r="VI126" s="22"/>
      <c r="VJ126" s="22"/>
      <c r="VK126" s="22"/>
      <c r="VL126" s="22"/>
      <c r="VM126" s="22"/>
      <c r="VN126" s="22"/>
      <c r="VO126" s="22"/>
      <c r="VP126" s="22"/>
      <c r="VQ126" s="22"/>
      <c r="VR126" s="22"/>
      <c r="VS126" s="22"/>
      <c r="VT126" s="22"/>
      <c r="VU126" s="22"/>
      <c r="VV126" s="22"/>
      <c r="VW126" s="22"/>
      <c r="VX126" s="22"/>
      <c r="VY126" s="22"/>
      <c r="VZ126" s="22"/>
      <c r="WA126" s="22"/>
      <c r="WB126" s="22"/>
      <c r="WC126" s="22"/>
      <c r="WD126" s="22"/>
      <c r="WE126" s="22"/>
      <c r="WF126" s="22"/>
      <c r="WG126" s="22"/>
      <c r="WH126" s="22"/>
      <c r="WI126" s="22"/>
      <c r="WJ126" s="22"/>
      <c r="WK126" s="22"/>
      <c r="WL126" s="22"/>
      <c r="WM126" s="22"/>
      <c r="WN126" s="22"/>
      <c r="WO126" s="22"/>
      <c r="WP126" s="22"/>
      <c r="WQ126" s="22"/>
      <c r="WR126" s="22"/>
      <c r="WS126" s="22"/>
      <c r="WT126" s="22"/>
      <c r="WU126" s="22"/>
      <c r="WV126" s="22"/>
      <c r="WW126" s="22"/>
      <c r="WX126" s="22"/>
      <c r="WY126" s="22"/>
      <c r="WZ126" s="22"/>
      <c r="XA126" s="22"/>
      <c r="XB126" s="22"/>
      <c r="XC126" s="22"/>
      <c r="XD126" s="22"/>
      <c r="XE126" s="22"/>
      <c r="XF126" s="22"/>
      <c r="XG126" s="22"/>
      <c r="XH126" s="22"/>
      <c r="XI126" s="22"/>
      <c r="XJ126" s="22"/>
      <c r="XK126" s="22"/>
      <c r="XL126" s="22"/>
      <c r="XM126" s="22"/>
      <c r="XN126" s="22"/>
      <c r="XO126" s="22"/>
      <c r="XP126" s="22"/>
      <c r="XQ126" s="22"/>
      <c r="XR126" s="22"/>
      <c r="XS126" s="22"/>
      <c r="XT126" s="22"/>
      <c r="XU126" s="22"/>
      <c r="XV126" s="22"/>
      <c r="XW126" s="22"/>
      <c r="XX126" s="22"/>
      <c r="XY126" s="22"/>
      <c r="XZ126" s="22"/>
      <c r="YA126" s="22"/>
      <c r="YB126" s="22"/>
      <c r="YC126" s="22"/>
      <c r="YD126" s="22"/>
      <c r="YE126" s="22"/>
      <c r="YF126" s="22"/>
      <c r="YG126" s="22"/>
      <c r="YH126" s="22"/>
      <c r="YI126" s="22"/>
      <c r="YJ126" s="22"/>
      <c r="YK126" s="22"/>
      <c r="YL126" s="22"/>
      <c r="YM126" s="22"/>
      <c r="YN126" s="22"/>
      <c r="YO126" s="22"/>
      <c r="YP126" s="22"/>
      <c r="YQ126" s="22"/>
      <c r="YR126" s="22"/>
      <c r="YS126" s="22"/>
      <c r="YT126" s="22"/>
      <c r="YU126" s="22"/>
      <c r="YV126" s="22"/>
      <c r="YW126" s="22"/>
      <c r="YX126" s="22"/>
      <c r="YY126" s="22"/>
      <c r="YZ126" s="22"/>
      <c r="ZA126" s="22"/>
      <c r="ZB126" s="22"/>
      <c r="ZC126" s="22"/>
      <c r="ZD126" s="22"/>
      <c r="ZE126" s="22"/>
      <c r="ZF126" s="22"/>
      <c r="ZG126" s="22"/>
      <c r="ZH126" s="22"/>
      <c r="ZI126" s="22"/>
      <c r="ZJ126" s="22"/>
      <c r="ZK126" s="22"/>
      <c r="ZL126" s="22"/>
      <c r="ZM126" s="22"/>
      <c r="ZN126" s="22"/>
      <c r="ZO126" s="22"/>
      <c r="ZP126" s="22"/>
      <c r="ZQ126" s="22"/>
      <c r="ZR126" s="22"/>
      <c r="ZS126" s="22"/>
      <c r="ZT126" s="22"/>
      <c r="ZU126" s="22"/>
      <c r="ZV126" s="22"/>
      <c r="ZW126" s="22"/>
      <c r="ZX126" s="22"/>
      <c r="ZY126" s="22"/>
      <c r="ZZ126" s="22"/>
      <c r="AAA126" s="22"/>
      <c r="AAB126" s="22"/>
      <c r="AAC126" s="22"/>
      <c r="AAD126" s="22"/>
      <c r="AAE126" s="22"/>
      <c r="AAF126" s="22"/>
      <c r="AAG126" s="22"/>
      <c r="AAH126" s="22"/>
      <c r="AAI126" s="22"/>
      <c r="AAJ126" s="22"/>
      <c r="AAK126" s="22"/>
      <c r="AAL126" s="22"/>
      <c r="AAM126" s="22"/>
      <c r="AAN126" s="22"/>
      <c r="AAO126" s="22"/>
      <c r="AAP126" s="22"/>
      <c r="AAQ126" s="22"/>
      <c r="AAR126" s="22"/>
      <c r="AAS126" s="22"/>
      <c r="AAT126" s="22"/>
      <c r="AAU126" s="22"/>
      <c r="AAV126" s="22"/>
      <c r="AAW126" s="22"/>
      <c r="AAX126" s="22"/>
      <c r="AAY126" s="22"/>
      <c r="AAZ126" s="22"/>
      <c r="ABA126" s="22"/>
      <c r="ABB126" s="22"/>
      <c r="ABC126" s="22"/>
      <c r="ABD126" s="22"/>
      <c r="ABE126" s="22"/>
      <c r="ABF126" s="22"/>
      <c r="ABG126" s="22"/>
      <c r="ABH126" s="22"/>
      <c r="ABI126" s="22"/>
      <c r="ABJ126" s="22"/>
      <c r="ABK126" s="22"/>
      <c r="ABL126" s="22"/>
      <c r="ABM126" s="22"/>
      <c r="ABN126" s="22"/>
      <c r="ABO126" s="22"/>
      <c r="ABP126" s="22"/>
      <c r="ABQ126" s="22"/>
      <c r="ABR126" s="22"/>
      <c r="ABS126" s="22"/>
      <c r="ABT126" s="22"/>
      <c r="ABU126" s="22"/>
      <c r="ABV126" s="22"/>
      <c r="ABW126" s="22"/>
      <c r="ABX126" s="22"/>
      <c r="ABY126" s="22"/>
      <c r="ABZ126" s="22"/>
      <c r="ACA126" s="22"/>
      <c r="ACB126" s="22"/>
      <c r="ACC126" s="22"/>
      <c r="ACD126" s="22"/>
      <c r="ACE126" s="22"/>
      <c r="ACF126" s="22"/>
      <c r="ACG126" s="22"/>
      <c r="ACH126" s="22"/>
      <c r="ACI126" s="22"/>
      <c r="ACJ126" s="22"/>
      <c r="ACK126" s="22"/>
      <c r="ACL126" s="22"/>
      <c r="ACM126" s="22"/>
      <c r="ACN126" s="22"/>
      <c r="ACO126" s="22"/>
      <c r="ACP126" s="22"/>
      <c r="ACQ126" s="22"/>
      <c r="ACR126" s="22"/>
      <c r="ACS126" s="22"/>
      <c r="ACT126" s="22"/>
      <c r="ACU126" s="22"/>
      <c r="ACV126" s="22"/>
      <c r="ACW126" s="22"/>
      <c r="ACX126" s="22"/>
      <c r="ACY126" s="22"/>
      <c r="ACZ126" s="22"/>
      <c r="ADA126" s="22"/>
    </row>
    <row r="127" spans="1:786" s="124" customFormat="1" ht="36" x14ac:dyDescent="0.3">
      <c r="A127" s="99">
        <v>1</v>
      </c>
      <c r="B127" s="87" t="s">
        <v>446</v>
      </c>
      <c r="C127" s="64" t="s">
        <v>86</v>
      </c>
      <c r="D127" s="65" t="s">
        <v>447</v>
      </c>
      <c r="E127" s="65" t="s">
        <v>146</v>
      </c>
      <c r="F127" s="65">
        <v>7</v>
      </c>
      <c r="G127" s="122">
        <v>800000</v>
      </c>
      <c r="H127" s="65">
        <v>1</v>
      </c>
      <c r="I127" s="65" t="s">
        <v>49</v>
      </c>
      <c r="J127" s="65" t="s">
        <v>54</v>
      </c>
      <c r="K127" s="67">
        <v>2000</v>
      </c>
      <c r="L127" s="68">
        <v>36555</v>
      </c>
      <c r="M127" s="69">
        <v>100000</v>
      </c>
      <c r="N127" s="70">
        <v>100</v>
      </c>
      <c r="O127" s="70"/>
      <c r="P127" s="71" t="s">
        <v>448</v>
      </c>
      <c r="Q127" s="72" t="s">
        <v>449</v>
      </c>
      <c r="R127" s="73" t="s">
        <v>450</v>
      </c>
      <c r="S127" s="74" t="str">
        <f t="shared" si="16"/>
        <v>Au</v>
      </c>
      <c r="T127" s="75"/>
      <c r="U127" s="75"/>
      <c r="V127" s="75"/>
      <c r="W127" s="75"/>
      <c r="X127" s="75">
        <v>1999</v>
      </c>
      <c r="Y127" s="75"/>
      <c r="Z127" s="75" t="s">
        <v>451</v>
      </c>
      <c r="AA127" s="22"/>
      <c r="AB127" s="76">
        <f t="shared" si="33"/>
        <v>5.2724457241256045E-2</v>
      </c>
      <c r="AC127" s="76">
        <f t="shared" si="34"/>
        <v>2.5641025641025643</v>
      </c>
      <c r="AD127" s="76">
        <f t="shared" si="35"/>
        <v>0</v>
      </c>
      <c r="AE127" s="76">
        <f t="shared" si="36"/>
        <v>2.6168270213438203</v>
      </c>
      <c r="AF127" s="77"/>
      <c r="AG127" s="77">
        <f t="shared" si="37"/>
        <v>2.6168270213438203</v>
      </c>
      <c r="AH127" s="77">
        <f t="shared" si="38"/>
        <v>0</v>
      </c>
      <c r="AI127" s="77">
        <f t="shared" si="39"/>
        <v>0</v>
      </c>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2"/>
      <c r="GR127" s="22"/>
      <c r="GS127" s="22"/>
      <c r="GT127" s="22"/>
      <c r="GU127" s="22"/>
      <c r="GV127" s="22"/>
      <c r="GW127" s="22"/>
      <c r="GX127" s="22"/>
      <c r="GY127" s="22"/>
      <c r="GZ127" s="22"/>
      <c r="HA127" s="22"/>
      <c r="HB127" s="22"/>
      <c r="HC127" s="22"/>
      <c r="HD127" s="22"/>
      <c r="HE127" s="22"/>
      <c r="HF127" s="22"/>
      <c r="HG127" s="22"/>
      <c r="HH127" s="22"/>
      <c r="HI127" s="22"/>
      <c r="HJ127" s="22"/>
      <c r="HK127" s="22"/>
      <c r="HL127" s="22"/>
      <c r="HM127" s="22"/>
      <c r="HN127" s="22"/>
      <c r="HO127" s="22"/>
      <c r="HP127" s="22"/>
      <c r="HQ127" s="22"/>
      <c r="HR127" s="22"/>
      <c r="HS127" s="22"/>
      <c r="HT127" s="22"/>
      <c r="HU127" s="22"/>
      <c r="HV127" s="22"/>
      <c r="HW127" s="22"/>
      <c r="HX127" s="22"/>
      <c r="HY127" s="22"/>
      <c r="HZ127" s="22"/>
      <c r="IA127" s="22"/>
      <c r="IB127" s="22"/>
      <c r="IC127" s="22"/>
      <c r="ID127" s="22"/>
      <c r="IE127" s="22"/>
      <c r="IF127" s="22"/>
      <c r="IG127" s="22"/>
      <c r="IH127" s="22"/>
      <c r="II127" s="22"/>
      <c r="IJ127" s="22"/>
      <c r="IK127" s="22"/>
      <c r="IL127" s="22"/>
      <c r="IM127" s="22"/>
      <c r="IN127" s="22"/>
      <c r="IO127" s="22"/>
      <c r="IP127" s="22"/>
      <c r="IQ127" s="22"/>
      <c r="IR127" s="22"/>
      <c r="IS127" s="22"/>
      <c r="IT127" s="22"/>
      <c r="IU127" s="22"/>
      <c r="IV127" s="22"/>
      <c r="IW127" s="22"/>
      <c r="IX127" s="22"/>
      <c r="IY127" s="22"/>
      <c r="IZ127" s="22"/>
      <c r="JA127" s="22"/>
      <c r="JB127" s="22"/>
      <c r="JC127" s="22"/>
      <c r="JD127" s="22"/>
      <c r="JE127" s="22"/>
      <c r="JF127" s="22"/>
      <c r="JG127" s="22"/>
      <c r="JH127" s="22"/>
      <c r="JI127" s="22"/>
      <c r="JJ127" s="22"/>
      <c r="JK127" s="22"/>
      <c r="JL127" s="22"/>
      <c r="JM127" s="22"/>
      <c r="JN127" s="22"/>
      <c r="JO127" s="22"/>
      <c r="JP127" s="22"/>
      <c r="JQ127" s="22"/>
      <c r="JR127" s="22"/>
      <c r="JS127" s="22"/>
      <c r="JT127" s="22"/>
      <c r="JU127" s="22"/>
      <c r="JV127" s="22"/>
      <c r="JW127" s="22"/>
      <c r="JX127" s="22"/>
      <c r="JY127" s="22"/>
      <c r="JZ127" s="22"/>
      <c r="KA127" s="22"/>
      <c r="KB127" s="22"/>
      <c r="KC127" s="22"/>
      <c r="KD127" s="22"/>
      <c r="KE127" s="22"/>
      <c r="KF127" s="22"/>
      <c r="KG127" s="22"/>
      <c r="KH127" s="22"/>
      <c r="KI127" s="22"/>
      <c r="KJ127" s="22"/>
      <c r="KK127" s="22"/>
      <c r="KL127" s="22"/>
      <c r="KM127" s="22"/>
      <c r="KN127" s="22"/>
      <c r="KO127" s="22"/>
      <c r="KP127" s="22"/>
      <c r="KQ127" s="22"/>
      <c r="KR127" s="22"/>
      <c r="KS127" s="22"/>
      <c r="KT127" s="22"/>
      <c r="KU127" s="22"/>
      <c r="KV127" s="22"/>
      <c r="KW127" s="22"/>
      <c r="KX127" s="22"/>
      <c r="KY127" s="22"/>
      <c r="KZ127" s="22"/>
      <c r="LA127" s="22"/>
      <c r="LB127" s="22"/>
      <c r="LC127" s="22"/>
      <c r="LD127" s="22"/>
      <c r="LE127" s="22"/>
      <c r="LF127" s="22"/>
      <c r="LG127" s="22"/>
      <c r="LH127" s="22"/>
      <c r="LI127" s="22"/>
      <c r="LJ127" s="22"/>
      <c r="LK127" s="22"/>
      <c r="LL127" s="22"/>
      <c r="LM127" s="22"/>
      <c r="LN127" s="22"/>
      <c r="LO127" s="22"/>
      <c r="LP127" s="22"/>
      <c r="LQ127" s="22"/>
      <c r="LR127" s="22"/>
      <c r="LS127" s="22"/>
      <c r="LT127" s="22"/>
      <c r="LU127" s="22"/>
      <c r="LV127" s="22"/>
      <c r="LW127" s="22"/>
      <c r="LX127" s="22"/>
      <c r="LY127" s="22"/>
      <c r="LZ127" s="22"/>
      <c r="MA127" s="22"/>
      <c r="MB127" s="22"/>
      <c r="MC127" s="22"/>
      <c r="MD127" s="22"/>
      <c r="ME127" s="22"/>
      <c r="MF127" s="22"/>
      <c r="MG127" s="22"/>
      <c r="MH127" s="22"/>
      <c r="MI127" s="22"/>
      <c r="MJ127" s="22"/>
      <c r="MK127" s="22"/>
      <c r="ML127" s="22"/>
      <c r="MM127" s="22"/>
      <c r="MN127" s="22"/>
      <c r="MO127" s="22"/>
      <c r="MP127" s="22"/>
      <c r="MQ127" s="22"/>
      <c r="MR127" s="22"/>
      <c r="MS127" s="22"/>
      <c r="MT127" s="22"/>
      <c r="MU127" s="22"/>
      <c r="MV127" s="22"/>
      <c r="MW127" s="22"/>
      <c r="MX127" s="22"/>
      <c r="MY127" s="22"/>
      <c r="MZ127" s="22"/>
      <c r="NA127" s="22"/>
      <c r="NB127" s="22"/>
      <c r="NC127" s="22"/>
      <c r="ND127" s="22"/>
      <c r="NE127" s="22"/>
      <c r="NF127" s="22"/>
      <c r="NG127" s="22"/>
      <c r="NH127" s="22"/>
      <c r="NI127" s="22"/>
      <c r="NJ127" s="22"/>
      <c r="NK127" s="22"/>
      <c r="NL127" s="22"/>
      <c r="NM127" s="22"/>
      <c r="NN127" s="22"/>
      <c r="NO127" s="22"/>
      <c r="NP127" s="22"/>
      <c r="NQ127" s="22"/>
      <c r="NR127" s="22"/>
      <c r="NS127" s="22"/>
      <c r="NT127" s="22"/>
      <c r="NU127" s="22"/>
      <c r="NV127" s="22"/>
      <c r="NW127" s="22"/>
      <c r="NX127" s="22"/>
      <c r="NY127" s="22"/>
      <c r="NZ127" s="22"/>
      <c r="OA127" s="22"/>
      <c r="OB127" s="22"/>
      <c r="OC127" s="22"/>
      <c r="OD127" s="22"/>
      <c r="OE127" s="22"/>
      <c r="OF127" s="22"/>
      <c r="OG127" s="22"/>
      <c r="OH127" s="22"/>
      <c r="OI127" s="22"/>
      <c r="OJ127" s="22"/>
      <c r="OK127" s="22"/>
      <c r="OL127" s="22"/>
      <c r="OM127" s="22"/>
      <c r="ON127" s="22"/>
      <c r="OO127" s="22"/>
      <c r="OP127" s="22"/>
      <c r="OQ127" s="22"/>
      <c r="OR127" s="22"/>
      <c r="OS127" s="22"/>
      <c r="OT127" s="22"/>
      <c r="OU127" s="22"/>
      <c r="OV127" s="22"/>
      <c r="OW127" s="22"/>
      <c r="OX127" s="22"/>
      <c r="OY127" s="22"/>
      <c r="OZ127" s="22"/>
      <c r="PA127" s="22"/>
      <c r="PB127" s="22"/>
      <c r="PC127" s="22"/>
      <c r="PD127" s="22"/>
      <c r="PE127" s="22"/>
      <c r="PF127" s="22"/>
      <c r="PG127" s="22"/>
      <c r="PH127" s="22"/>
      <c r="PI127" s="22"/>
      <c r="PJ127" s="22"/>
      <c r="PK127" s="22"/>
      <c r="PL127" s="22"/>
      <c r="PM127" s="22"/>
      <c r="PN127" s="22"/>
      <c r="PO127" s="22"/>
      <c r="PP127" s="22"/>
      <c r="PQ127" s="22"/>
      <c r="PR127" s="22"/>
      <c r="PS127" s="22"/>
      <c r="PT127" s="22"/>
      <c r="PU127" s="22"/>
      <c r="PV127" s="22"/>
      <c r="PW127" s="22"/>
      <c r="PX127" s="22"/>
      <c r="PY127" s="22"/>
      <c r="PZ127" s="22"/>
      <c r="QA127" s="22"/>
      <c r="QB127" s="22"/>
      <c r="QC127" s="22"/>
      <c r="QD127" s="22"/>
      <c r="QE127" s="22"/>
      <c r="QF127" s="22"/>
      <c r="QG127" s="22"/>
      <c r="QH127" s="22"/>
      <c r="QI127" s="22"/>
      <c r="QJ127" s="22"/>
      <c r="QK127" s="22"/>
      <c r="QL127" s="22"/>
      <c r="QM127" s="22"/>
      <c r="QN127" s="22"/>
      <c r="QO127" s="22"/>
      <c r="QP127" s="22"/>
      <c r="QQ127" s="22"/>
      <c r="QR127" s="22"/>
      <c r="QS127" s="22"/>
      <c r="QT127" s="22"/>
      <c r="QU127" s="22"/>
      <c r="QV127" s="22"/>
      <c r="QW127" s="22"/>
      <c r="QX127" s="22"/>
      <c r="QY127" s="22"/>
      <c r="QZ127" s="22"/>
      <c r="RA127" s="22"/>
      <c r="RB127" s="22"/>
      <c r="RC127" s="22"/>
      <c r="RD127" s="22"/>
      <c r="RE127" s="22"/>
      <c r="RF127" s="22"/>
      <c r="RG127" s="22"/>
      <c r="RH127" s="22"/>
      <c r="RI127" s="22"/>
      <c r="RJ127" s="22"/>
      <c r="RK127" s="22"/>
      <c r="RL127" s="22"/>
      <c r="RM127" s="22"/>
      <c r="RN127" s="22"/>
      <c r="RO127" s="22"/>
      <c r="RP127" s="22"/>
      <c r="RQ127" s="22"/>
      <c r="RR127" s="22"/>
      <c r="RS127" s="22"/>
      <c r="RT127" s="22"/>
      <c r="RU127" s="22"/>
      <c r="RV127" s="22"/>
      <c r="RW127" s="22"/>
      <c r="RX127" s="22"/>
      <c r="RY127" s="22"/>
      <c r="RZ127" s="22"/>
      <c r="SA127" s="22"/>
      <c r="SB127" s="22"/>
      <c r="SC127" s="22"/>
      <c r="SD127" s="22"/>
      <c r="SE127" s="22"/>
      <c r="SF127" s="22"/>
      <c r="SG127" s="22"/>
      <c r="SH127" s="22"/>
      <c r="SI127" s="22"/>
      <c r="SJ127" s="22"/>
      <c r="SK127" s="22"/>
      <c r="SL127" s="22"/>
      <c r="SM127" s="22"/>
      <c r="SN127" s="22"/>
      <c r="SO127" s="22"/>
      <c r="SP127" s="22"/>
      <c r="SQ127" s="22"/>
      <c r="SR127" s="22"/>
      <c r="SS127" s="22"/>
      <c r="ST127" s="22"/>
      <c r="SU127" s="22"/>
      <c r="SV127" s="22"/>
      <c r="SW127" s="22"/>
      <c r="SX127" s="22"/>
      <c r="SY127" s="22"/>
      <c r="SZ127" s="22"/>
      <c r="TA127" s="22"/>
      <c r="TB127" s="22"/>
      <c r="TC127" s="22"/>
      <c r="TD127" s="22"/>
      <c r="TE127" s="22"/>
      <c r="TF127" s="22"/>
      <c r="TG127" s="22"/>
      <c r="TH127" s="22"/>
      <c r="TI127" s="22"/>
      <c r="TJ127" s="22"/>
      <c r="TK127" s="22"/>
      <c r="TL127" s="22"/>
      <c r="TM127" s="22"/>
      <c r="TN127" s="22"/>
      <c r="TO127" s="22"/>
      <c r="TP127" s="22"/>
      <c r="TQ127" s="22"/>
      <c r="TR127" s="22"/>
      <c r="TS127" s="22"/>
      <c r="TT127" s="22"/>
      <c r="TU127" s="22"/>
      <c r="TV127" s="22"/>
      <c r="TW127" s="22"/>
      <c r="TX127" s="22"/>
      <c r="TY127" s="22"/>
      <c r="TZ127" s="22"/>
      <c r="UA127" s="22"/>
      <c r="UB127" s="22"/>
      <c r="UC127" s="22"/>
      <c r="UD127" s="22"/>
      <c r="UE127" s="22"/>
      <c r="UF127" s="22"/>
      <c r="UG127" s="22"/>
      <c r="UH127" s="22"/>
      <c r="UI127" s="22"/>
      <c r="UJ127" s="22"/>
      <c r="UK127" s="22"/>
      <c r="UL127" s="22"/>
      <c r="UM127" s="22"/>
      <c r="UN127" s="22"/>
      <c r="UO127" s="22"/>
      <c r="UP127" s="22"/>
      <c r="UQ127" s="22"/>
      <c r="UR127" s="22"/>
      <c r="US127" s="22"/>
      <c r="UT127" s="22"/>
      <c r="UU127" s="22"/>
      <c r="UV127" s="22"/>
      <c r="UW127" s="22"/>
      <c r="UX127" s="22"/>
      <c r="UY127" s="22"/>
      <c r="UZ127" s="22"/>
      <c r="VA127" s="22"/>
      <c r="VB127" s="22"/>
      <c r="VC127" s="22"/>
      <c r="VD127" s="22"/>
      <c r="VE127" s="22"/>
      <c r="VF127" s="22"/>
      <c r="VG127" s="22"/>
      <c r="VH127" s="22"/>
      <c r="VI127" s="22"/>
      <c r="VJ127" s="22"/>
      <c r="VK127" s="22"/>
      <c r="VL127" s="22"/>
      <c r="VM127" s="22"/>
      <c r="VN127" s="22"/>
      <c r="VO127" s="22"/>
      <c r="VP127" s="22"/>
      <c r="VQ127" s="22"/>
      <c r="VR127" s="22"/>
      <c r="VS127" s="22"/>
      <c r="VT127" s="22"/>
      <c r="VU127" s="22"/>
      <c r="VV127" s="22"/>
      <c r="VW127" s="22"/>
      <c r="VX127" s="22"/>
      <c r="VY127" s="22"/>
      <c r="VZ127" s="22"/>
      <c r="WA127" s="22"/>
      <c r="WB127" s="22"/>
      <c r="WC127" s="22"/>
      <c r="WD127" s="22"/>
      <c r="WE127" s="22"/>
      <c r="WF127" s="22"/>
      <c r="WG127" s="22"/>
      <c r="WH127" s="22"/>
      <c r="WI127" s="22"/>
      <c r="WJ127" s="22"/>
      <c r="WK127" s="22"/>
      <c r="WL127" s="22"/>
      <c r="WM127" s="22"/>
      <c r="WN127" s="22"/>
      <c r="WO127" s="22"/>
      <c r="WP127" s="22"/>
      <c r="WQ127" s="22"/>
      <c r="WR127" s="22"/>
      <c r="WS127" s="22"/>
      <c r="WT127" s="22"/>
      <c r="WU127" s="22"/>
      <c r="WV127" s="22"/>
      <c r="WW127" s="22"/>
      <c r="WX127" s="22"/>
      <c r="WY127" s="22"/>
      <c r="WZ127" s="22"/>
      <c r="XA127" s="22"/>
      <c r="XB127" s="22"/>
      <c r="XC127" s="22"/>
      <c r="XD127" s="22"/>
      <c r="XE127" s="22"/>
      <c r="XF127" s="22"/>
      <c r="XG127" s="22"/>
      <c r="XH127" s="22"/>
      <c r="XI127" s="22"/>
      <c r="XJ127" s="22"/>
      <c r="XK127" s="22"/>
      <c r="XL127" s="22"/>
      <c r="XM127" s="22"/>
      <c r="XN127" s="22"/>
      <c r="XO127" s="22"/>
      <c r="XP127" s="22"/>
      <c r="XQ127" s="22"/>
      <c r="XR127" s="22"/>
      <c r="XS127" s="22"/>
      <c r="XT127" s="22"/>
      <c r="XU127" s="22"/>
      <c r="XV127" s="22"/>
      <c r="XW127" s="22"/>
      <c r="XX127" s="22"/>
      <c r="XY127" s="22"/>
      <c r="XZ127" s="22"/>
      <c r="YA127" s="22"/>
      <c r="YB127" s="22"/>
      <c r="YC127" s="22"/>
      <c r="YD127" s="22"/>
      <c r="YE127" s="22"/>
      <c r="YF127" s="22"/>
      <c r="YG127" s="22"/>
      <c r="YH127" s="22"/>
      <c r="YI127" s="22"/>
      <c r="YJ127" s="22"/>
      <c r="YK127" s="22"/>
      <c r="YL127" s="22"/>
      <c r="YM127" s="22"/>
      <c r="YN127" s="22"/>
      <c r="YO127" s="22"/>
      <c r="YP127" s="22"/>
      <c r="YQ127" s="22"/>
      <c r="YR127" s="22"/>
      <c r="YS127" s="22"/>
      <c r="YT127" s="22"/>
      <c r="YU127" s="22"/>
      <c r="YV127" s="22"/>
      <c r="YW127" s="22"/>
      <c r="YX127" s="22"/>
      <c r="YY127" s="22"/>
      <c r="YZ127" s="22"/>
      <c r="ZA127" s="22"/>
      <c r="ZB127" s="22"/>
      <c r="ZC127" s="22"/>
      <c r="ZD127" s="22"/>
      <c r="ZE127" s="22"/>
      <c r="ZF127" s="22"/>
      <c r="ZG127" s="22"/>
      <c r="ZH127" s="22"/>
      <c r="ZI127" s="22"/>
      <c r="ZJ127" s="22"/>
      <c r="ZK127" s="22"/>
      <c r="ZL127" s="22"/>
      <c r="ZM127" s="22"/>
      <c r="ZN127" s="22"/>
      <c r="ZO127" s="22"/>
      <c r="ZP127" s="22"/>
      <c r="ZQ127" s="22"/>
      <c r="ZR127" s="22"/>
      <c r="ZS127" s="22"/>
      <c r="ZT127" s="22"/>
      <c r="ZU127" s="22"/>
      <c r="ZV127" s="22"/>
      <c r="ZW127" s="22"/>
      <c r="ZX127" s="22"/>
      <c r="ZY127" s="22"/>
      <c r="ZZ127" s="22"/>
      <c r="AAA127" s="22"/>
      <c r="AAB127" s="22"/>
      <c r="AAC127" s="22"/>
      <c r="AAD127" s="22"/>
      <c r="AAE127" s="22"/>
      <c r="AAF127" s="22"/>
      <c r="AAG127" s="22"/>
      <c r="AAH127" s="22"/>
      <c r="AAI127" s="22"/>
      <c r="AAJ127" s="22"/>
      <c r="AAK127" s="22"/>
      <c r="AAL127" s="22"/>
      <c r="AAM127" s="22"/>
      <c r="AAN127" s="22"/>
      <c r="AAO127" s="22"/>
      <c r="AAP127" s="22"/>
      <c r="AAQ127" s="22"/>
      <c r="AAR127" s="22"/>
      <c r="AAS127" s="22"/>
      <c r="AAT127" s="22"/>
      <c r="AAU127" s="22"/>
      <c r="AAV127" s="22"/>
      <c r="AAW127" s="22"/>
      <c r="AAX127" s="22"/>
      <c r="AAY127" s="22"/>
      <c r="AAZ127" s="22"/>
      <c r="ABA127" s="22"/>
      <c r="ABB127" s="22"/>
      <c r="ABC127" s="22"/>
      <c r="ABD127" s="22"/>
      <c r="ABE127" s="22"/>
      <c r="ABF127" s="22"/>
      <c r="ABG127" s="22"/>
      <c r="ABH127" s="22"/>
      <c r="ABI127" s="22"/>
      <c r="ABJ127" s="22"/>
      <c r="ABK127" s="22"/>
      <c r="ABL127" s="22"/>
      <c r="ABM127" s="22"/>
      <c r="ABN127" s="22"/>
      <c r="ABO127" s="22"/>
      <c r="ABP127" s="22"/>
      <c r="ABQ127" s="22"/>
      <c r="ABR127" s="22"/>
      <c r="ABS127" s="22"/>
      <c r="ABT127" s="22"/>
      <c r="ABU127" s="22"/>
      <c r="ABV127" s="22"/>
      <c r="ABW127" s="22"/>
      <c r="ABX127" s="22"/>
      <c r="ABY127" s="22"/>
      <c r="ABZ127" s="22"/>
      <c r="ACA127" s="22"/>
      <c r="ACB127" s="22"/>
      <c r="ACC127" s="22"/>
      <c r="ACD127" s="22"/>
      <c r="ACE127" s="22"/>
      <c r="ACF127" s="22"/>
      <c r="ACG127" s="22"/>
      <c r="ACH127" s="22"/>
      <c r="ACI127" s="22"/>
      <c r="ACJ127" s="22"/>
      <c r="ACK127" s="22"/>
      <c r="ACL127" s="22"/>
      <c r="ACM127" s="22"/>
      <c r="ACN127" s="22"/>
      <c r="ACO127" s="22"/>
      <c r="ACP127" s="22"/>
      <c r="ACQ127" s="22"/>
      <c r="ACR127" s="22"/>
      <c r="ACS127" s="22"/>
      <c r="ACT127" s="22"/>
      <c r="ACU127" s="22"/>
      <c r="ACV127" s="22"/>
      <c r="ACW127" s="22"/>
      <c r="ACX127" s="22"/>
      <c r="ACY127" s="22"/>
      <c r="ACZ127" s="22"/>
      <c r="ADA127" s="22"/>
    </row>
    <row r="128" spans="1:786" s="124" customFormat="1" ht="15.6" x14ac:dyDescent="0.3">
      <c r="A128" s="99">
        <v>1</v>
      </c>
      <c r="B128" s="140" t="s">
        <v>452</v>
      </c>
      <c r="C128" s="141" t="s">
        <v>111</v>
      </c>
      <c r="D128" s="142"/>
      <c r="E128" s="142"/>
      <c r="F128" s="142"/>
      <c r="G128" s="91"/>
      <c r="H128" s="142">
        <v>1</v>
      </c>
      <c r="I128" s="142" t="s">
        <v>96</v>
      </c>
      <c r="J128" s="142" t="s">
        <v>54</v>
      </c>
      <c r="K128" s="143">
        <v>1999</v>
      </c>
      <c r="L128" s="107">
        <v>36381</v>
      </c>
      <c r="M128" s="144">
        <v>5700000</v>
      </c>
      <c r="N128" s="145"/>
      <c r="O128" s="145"/>
      <c r="P128" s="95" t="s">
        <v>453</v>
      </c>
      <c r="Q128" s="121" t="s">
        <v>454</v>
      </c>
      <c r="R128" s="73" t="s">
        <v>243</v>
      </c>
      <c r="S128" s="74" t="str">
        <f t="shared" si="16"/>
        <v>Cu</v>
      </c>
      <c r="T128" s="75">
        <v>2000</v>
      </c>
      <c r="U128" s="75">
        <v>0.34</v>
      </c>
      <c r="V128" s="75">
        <v>0.24</v>
      </c>
      <c r="W128" s="75">
        <v>0.53250245060432189</v>
      </c>
      <c r="X128" s="75">
        <v>1955</v>
      </c>
      <c r="Y128" s="75">
        <v>575</v>
      </c>
      <c r="Z128" s="75" t="s">
        <v>244</v>
      </c>
      <c r="AA128" s="22"/>
      <c r="AB128" s="76">
        <f t="shared" si="33"/>
        <v>3.0052940627515947</v>
      </c>
      <c r="AC128" s="76">
        <f t="shared" si="34"/>
        <v>0</v>
      </c>
      <c r="AD128" s="76">
        <f t="shared" si="35"/>
        <v>0</v>
      </c>
      <c r="AE128" s="76">
        <f t="shared" si="36"/>
        <v>3.0052940627515947</v>
      </c>
      <c r="AF128" s="77"/>
      <c r="AG128" s="77">
        <f t="shared" si="37"/>
        <v>3.0052940627515947</v>
      </c>
      <c r="AH128" s="77">
        <f t="shared" si="38"/>
        <v>0</v>
      </c>
      <c r="AI128" s="77">
        <f t="shared" si="39"/>
        <v>0</v>
      </c>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c r="FK128" s="22"/>
      <c r="FL128" s="22"/>
      <c r="FM128" s="22"/>
      <c r="FN128" s="22"/>
      <c r="FO128" s="22"/>
      <c r="FP128" s="22"/>
      <c r="FQ128" s="22"/>
      <c r="FR128" s="22"/>
      <c r="FS128" s="22"/>
      <c r="FT128" s="22"/>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2"/>
      <c r="GR128" s="22"/>
      <c r="GS128" s="22"/>
      <c r="GT128" s="22"/>
      <c r="GU128" s="22"/>
      <c r="GV128" s="22"/>
      <c r="GW128" s="22"/>
      <c r="GX128" s="22"/>
      <c r="GY128" s="22"/>
      <c r="GZ128" s="22"/>
      <c r="HA128" s="22"/>
      <c r="HB128" s="22"/>
      <c r="HC128" s="22"/>
      <c r="HD128" s="22"/>
      <c r="HE128" s="22"/>
      <c r="HF128" s="22"/>
      <c r="HG128" s="22"/>
      <c r="HH128" s="22"/>
      <c r="HI128" s="22"/>
      <c r="HJ128" s="22"/>
      <c r="HK128" s="22"/>
      <c r="HL128" s="22"/>
      <c r="HM128" s="22"/>
      <c r="HN128" s="22"/>
      <c r="HO128" s="22"/>
      <c r="HP128" s="22"/>
      <c r="HQ128" s="22"/>
      <c r="HR128" s="22"/>
      <c r="HS128" s="22"/>
      <c r="HT128" s="22"/>
      <c r="HU128" s="22"/>
      <c r="HV128" s="22"/>
      <c r="HW128" s="22"/>
      <c r="HX128" s="22"/>
      <c r="HY128" s="22"/>
      <c r="HZ128" s="22"/>
      <c r="IA128" s="22"/>
      <c r="IB128" s="22"/>
      <c r="IC128" s="22"/>
      <c r="ID128" s="22"/>
      <c r="IE128" s="22"/>
      <c r="IF128" s="22"/>
      <c r="IG128" s="22"/>
      <c r="IH128" s="22"/>
      <c r="II128" s="22"/>
      <c r="IJ128" s="22"/>
      <c r="IK128" s="22"/>
      <c r="IL128" s="22"/>
      <c r="IM128" s="22"/>
      <c r="IN128" s="22"/>
      <c r="IO128" s="22"/>
      <c r="IP128" s="22"/>
      <c r="IQ128" s="22"/>
      <c r="IR128" s="22"/>
      <c r="IS128" s="22"/>
      <c r="IT128" s="22"/>
      <c r="IU128" s="22"/>
      <c r="IV128" s="22"/>
      <c r="IW128" s="22"/>
      <c r="IX128" s="22"/>
      <c r="IY128" s="22"/>
      <c r="IZ128" s="22"/>
      <c r="JA128" s="22"/>
      <c r="JB128" s="22"/>
      <c r="JC128" s="22"/>
      <c r="JD128" s="22"/>
      <c r="JE128" s="22"/>
      <c r="JF128" s="22"/>
      <c r="JG128" s="22"/>
      <c r="JH128" s="22"/>
      <c r="JI128" s="22"/>
      <c r="JJ128" s="22"/>
      <c r="JK128" s="22"/>
      <c r="JL128" s="22"/>
      <c r="JM128" s="22"/>
      <c r="JN128" s="22"/>
      <c r="JO128" s="22"/>
      <c r="JP128" s="22"/>
      <c r="JQ128" s="22"/>
      <c r="JR128" s="22"/>
      <c r="JS128" s="22"/>
      <c r="JT128" s="22"/>
      <c r="JU128" s="22"/>
      <c r="JV128" s="22"/>
      <c r="JW128" s="22"/>
      <c r="JX128" s="22"/>
      <c r="JY128" s="22"/>
      <c r="JZ128" s="22"/>
      <c r="KA128" s="22"/>
      <c r="KB128" s="22"/>
      <c r="KC128" s="22"/>
      <c r="KD128" s="22"/>
      <c r="KE128" s="22"/>
      <c r="KF128" s="22"/>
      <c r="KG128" s="22"/>
      <c r="KH128" s="22"/>
      <c r="KI128" s="22"/>
      <c r="KJ128" s="22"/>
      <c r="KK128" s="22"/>
      <c r="KL128" s="22"/>
      <c r="KM128" s="22"/>
      <c r="KN128" s="22"/>
      <c r="KO128" s="22"/>
      <c r="KP128" s="22"/>
      <c r="KQ128" s="22"/>
      <c r="KR128" s="22"/>
      <c r="KS128" s="22"/>
      <c r="KT128" s="22"/>
      <c r="KU128" s="22"/>
      <c r="KV128" s="22"/>
      <c r="KW128" s="22"/>
      <c r="KX128" s="22"/>
      <c r="KY128" s="22"/>
      <c r="KZ128" s="22"/>
      <c r="LA128" s="22"/>
      <c r="LB128" s="22"/>
      <c r="LC128" s="22"/>
      <c r="LD128" s="22"/>
      <c r="LE128" s="22"/>
      <c r="LF128" s="22"/>
      <c r="LG128" s="22"/>
      <c r="LH128" s="22"/>
      <c r="LI128" s="22"/>
      <c r="LJ128" s="22"/>
      <c r="LK128" s="22"/>
      <c r="LL128" s="22"/>
      <c r="LM128" s="22"/>
      <c r="LN128" s="22"/>
      <c r="LO128" s="22"/>
      <c r="LP128" s="22"/>
      <c r="LQ128" s="22"/>
      <c r="LR128" s="22"/>
      <c r="LS128" s="22"/>
      <c r="LT128" s="22"/>
      <c r="LU128" s="22"/>
      <c r="LV128" s="22"/>
      <c r="LW128" s="22"/>
      <c r="LX128" s="22"/>
      <c r="LY128" s="22"/>
      <c r="LZ128" s="22"/>
      <c r="MA128" s="22"/>
      <c r="MB128" s="22"/>
      <c r="MC128" s="22"/>
      <c r="MD128" s="22"/>
      <c r="ME128" s="22"/>
      <c r="MF128" s="22"/>
      <c r="MG128" s="22"/>
      <c r="MH128" s="22"/>
      <c r="MI128" s="22"/>
      <c r="MJ128" s="22"/>
      <c r="MK128" s="22"/>
      <c r="ML128" s="22"/>
      <c r="MM128" s="22"/>
      <c r="MN128" s="22"/>
      <c r="MO128" s="22"/>
      <c r="MP128" s="22"/>
      <c r="MQ128" s="22"/>
      <c r="MR128" s="22"/>
      <c r="MS128" s="22"/>
      <c r="MT128" s="22"/>
      <c r="MU128" s="22"/>
      <c r="MV128" s="22"/>
      <c r="MW128" s="22"/>
      <c r="MX128" s="22"/>
      <c r="MY128" s="22"/>
      <c r="MZ128" s="22"/>
      <c r="NA128" s="22"/>
      <c r="NB128" s="22"/>
      <c r="NC128" s="22"/>
      <c r="ND128" s="22"/>
      <c r="NE128" s="22"/>
      <c r="NF128" s="22"/>
      <c r="NG128" s="22"/>
      <c r="NH128" s="22"/>
      <c r="NI128" s="22"/>
      <c r="NJ128" s="22"/>
      <c r="NK128" s="22"/>
      <c r="NL128" s="22"/>
      <c r="NM128" s="22"/>
      <c r="NN128" s="22"/>
      <c r="NO128" s="22"/>
      <c r="NP128" s="22"/>
      <c r="NQ128" s="22"/>
      <c r="NR128" s="22"/>
      <c r="NS128" s="22"/>
      <c r="NT128" s="22"/>
      <c r="NU128" s="22"/>
      <c r="NV128" s="22"/>
      <c r="NW128" s="22"/>
      <c r="NX128" s="22"/>
      <c r="NY128" s="22"/>
      <c r="NZ128" s="22"/>
      <c r="OA128" s="22"/>
      <c r="OB128" s="22"/>
      <c r="OC128" s="22"/>
      <c r="OD128" s="22"/>
      <c r="OE128" s="22"/>
      <c r="OF128" s="22"/>
      <c r="OG128" s="22"/>
      <c r="OH128" s="22"/>
      <c r="OI128" s="22"/>
      <c r="OJ128" s="22"/>
      <c r="OK128" s="22"/>
      <c r="OL128" s="22"/>
      <c r="OM128" s="22"/>
      <c r="ON128" s="22"/>
      <c r="OO128" s="22"/>
      <c r="OP128" s="22"/>
      <c r="OQ128" s="22"/>
      <c r="OR128" s="22"/>
      <c r="OS128" s="22"/>
      <c r="OT128" s="22"/>
      <c r="OU128" s="22"/>
      <c r="OV128" s="22"/>
      <c r="OW128" s="22"/>
      <c r="OX128" s="22"/>
      <c r="OY128" s="22"/>
      <c r="OZ128" s="22"/>
      <c r="PA128" s="22"/>
      <c r="PB128" s="22"/>
      <c r="PC128" s="22"/>
      <c r="PD128" s="22"/>
      <c r="PE128" s="22"/>
      <c r="PF128" s="22"/>
      <c r="PG128" s="22"/>
      <c r="PH128" s="22"/>
      <c r="PI128" s="22"/>
      <c r="PJ128" s="22"/>
      <c r="PK128" s="22"/>
      <c r="PL128" s="22"/>
      <c r="PM128" s="22"/>
      <c r="PN128" s="22"/>
      <c r="PO128" s="22"/>
      <c r="PP128" s="22"/>
      <c r="PQ128" s="22"/>
      <c r="PR128" s="22"/>
      <c r="PS128" s="22"/>
      <c r="PT128" s="22"/>
      <c r="PU128" s="22"/>
      <c r="PV128" s="22"/>
      <c r="PW128" s="22"/>
      <c r="PX128" s="22"/>
      <c r="PY128" s="22"/>
      <c r="PZ128" s="22"/>
      <c r="QA128" s="22"/>
      <c r="QB128" s="22"/>
      <c r="QC128" s="22"/>
      <c r="QD128" s="22"/>
      <c r="QE128" s="22"/>
      <c r="QF128" s="22"/>
      <c r="QG128" s="22"/>
      <c r="QH128" s="22"/>
      <c r="QI128" s="22"/>
      <c r="QJ128" s="22"/>
      <c r="QK128" s="22"/>
      <c r="QL128" s="22"/>
      <c r="QM128" s="22"/>
      <c r="QN128" s="22"/>
      <c r="QO128" s="22"/>
      <c r="QP128" s="22"/>
      <c r="QQ128" s="22"/>
      <c r="QR128" s="22"/>
      <c r="QS128" s="22"/>
      <c r="QT128" s="22"/>
      <c r="QU128" s="22"/>
      <c r="QV128" s="22"/>
      <c r="QW128" s="22"/>
      <c r="QX128" s="22"/>
      <c r="QY128" s="22"/>
      <c r="QZ128" s="22"/>
      <c r="RA128" s="22"/>
      <c r="RB128" s="22"/>
      <c r="RC128" s="22"/>
      <c r="RD128" s="22"/>
      <c r="RE128" s="22"/>
      <c r="RF128" s="22"/>
      <c r="RG128" s="22"/>
      <c r="RH128" s="22"/>
      <c r="RI128" s="22"/>
      <c r="RJ128" s="22"/>
      <c r="RK128" s="22"/>
      <c r="RL128" s="22"/>
      <c r="RM128" s="22"/>
      <c r="RN128" s="22"/>
      <c r="RO128" s="22"/>
      <c r="RP128" s="22"/>
      <c r="RQ128" s="22"/>
      <c r="RR128" s="22"/>
      <c r="RS128" s="22"/>
      <c r="RT128" s="22"/>
      <c r="RU128" s="22"/>
      <c r="RV128" s="22"/>
      <c r="RW128" s="22"/>
      <c r="RX128" s="22"/>
      <c r="RY128" s="22"/>
      <c r="RZ128" s="22"/>
      <c r="SA128" s="22"/>
      <c r="SB128" s="22"/>
      <c r="SC128" s="22"/>
      <c r="SD128" s="22"/>
      <c r="SE128" s="22"/>
      <c r="SF128" s="22"/>
      <c r="SG128" s="22"/>
      <c r="SH128" s="22"/>
      <c r="SI128" s="22"/>
      <c r="SJ128" s="22"/>
      <c r="SK128" s="22"/>
      <c r="SL128" s="22"/>
      <c r="SM128" s="22"/>
      <c r="SN128" s="22"/>
      <c r="SO128" s="22"/>
      <c r="SP128" s="22"/>
      <c r="SQ128" s="22"/>
      <c r="SR128" s="22"/>
      <c r="SS128" s="22"/>
      <c r="ST128" s="22"/>
      <c r="SU128" s="22"/>
      <c r="SV128" s="22"/>
      <c r="SW128" s="22"/>
      <c r="SX128" s="22"/>
      <c r="SY128" s="22"/>
      <c r="SZ128" s="22"/>
      <c r="TA128" s="22"/>
      <c r="TB128" s="22"/>
      <c r="TC128" s="22"/>
      <c r="TD128" s="22"/>
      <c r="TE128" s="22"/>
      <c r="TF128" s="22"/>
      <c r="TG128" s="22"/>
      <c r="TH128" s="22"/>
      <c r="TI128" s="22"/>
      <c r="TJ128" s="22"/>
      <c r="TK128" s="22"/>
      <c r="TL128" s="22"/>
      <c r="TM128" s="22"/>
      <c r="TN128" s="22"/>
      <c r="TO128" s="22"/>
      <c r="TP128" s="22"/>
      <c r="TQ128" s="22"/>
      <c r="TR128" s="22"/>
      <c r="TS128" s="22"/>
      <c r="TT128" s="22"/>
      <c r="TU128" s="22"/>
      <c r="TV128" s="22"/>
      <c r="TW128" s="22"/>
      <c r="TX128" s="22"/>
      <c r="TY128" s="22"/>
      <c r="TZ128" s="22"/>
      <c r="UA128" s="22"/>
      <c r="UB128" s="22"/>
      <c r="UC128" s="22"/>
      <c r="UD128" s="22"/>
      <c r="UE128" s="22"/>
      <c r="UF128" s="22"/>
      <c r="UG128" s="22"/>
      <c r="UH128" s="22"/>
      <c r="UI128" s="22"/>
      <c r="UJ128" s="22"/>
      <c r="UK128" s="22"/>
      <c r="UL128" s="22"/>
      <c r="UM128" s="22"/>
      <c r="UN128" s="22"/>
      <c r="UO128" s="22"/>
      <c r="UP128" s="22"/>
      <c r="UQ128" s="22"/>
      <c r="UR128" s="22"/>
      <c r="US128" s="22"/>
      <c r="UT128" s="22"/>
      <c r="UU128" s="22"/>
      <c r="UV128" s="22"/>
      <c r="UW128" s="22"/>
      <c r="UX128" s="22"/>
      <c r="UY128" s="22"/>
      <c r="UZ128" s="22"/>
      <c r="VA128" s="22"/>
      <c r="VB128" s="22"/>
      <c r="VC128" s="22"/>
      <c r="VD128" s="22"/>
      <c r="VE128" s="22"/>
      <c r="VF128" s="22"/>
      <c r="VG128" s="22"/>
      <c r="VH128" s="22"/>
      <c r="VI128" s="22"/>
      <c r="VJ128" s="22"/>
      <c r="VK128" s="22"/>
      <c r="VL128" s="22"/>
      <c r="VM128" s="22"/>
      <c r="VN128" s="22"/>
      <c r="VO128" s="22"/>
      <c r="VP128" s="22"/>
      <c r="VQ128" s="22"/>
      <c r="VR128" s="22"/>
      <c r="VS128" s="22"/>
      <c r="VT128" s="22"/>
      <c r="VU128" s="22"/>
      <c r="VV128" s="22"/>
      <c r="VW128" s="22"/>
      <c r="VX128" s="22"/>
      <c r="VY128" s="22"/>
      <c r="VZ128" s="22"/>
      <c r="WA128" s="22"/>
      <c r="WB128" s="22"/>
      <c r="WC128" s="22"/>
      <c r="WD128" s="22"/>
      <c r="WE128" s="22"/>
      <c r="WF128" s="22"/>
      <c r="WG128" s="22"/>
      <c r="WH128" s="22"/>
      <c r="WI128" s="22"/>
      <c r="WJ128" s="22"/>
      <c r="WK128" s="22"/>
      <c r="WL128" s="22"/>
      <c r="WM128" s="22"/>
      <c r="WN128" s="22"/>
      <c r="WO128" s="22"/>
      <c r="WP128" s="22"/>
      <c r="WQ128" s="22"/>
      <c r="WR128" s="22"/>
      <c r="WS128" s="22"/>
      <c r="WT128" s="22"/>
      <c r="WU128" s="22"/>
      <c r="WV128" s="22"/>
      <c r="WW128" s="22"/>
      <c r="WX128" s="22"/>
      <c r="WY128" s="22"/>
      <c r="WZ128" s="22"/>
      <c r="XA128" s="22"/>
      <c r="XB128" s="22"/>
      <c r="XC128" s="22"/>
      <c r="XD128" s="22"/>
      <c r="XE128" s="22"/>
      <c r="XF128" s="22"/>
      <c r="XG128" s="22"/>
      <c r="XH128" s="22"/>
      <c r="XI128" s="22"/>
      <c r="XJ128" s="22"/>
      <c r="XK128" s="22"/>
      <c r="XL128" s="22"/>
      <c r="XM128" s="22"/>
      <c r="XN128" s="22"/>
      <c r="XO128" s="22"/>
      <c r="XP128" s="22"/>
      <c r="XQ128" s="22"/>
      <c r="XR128" s="22"/>
      <c r="XS128" s="22"/>
      <c r="XT128" s="22"/>
      <c r="XU128" s="22"/>
      <c r="XV128" s="22"/>
      <c r="XW128" s="22"/>
      <c r="XX128" s="22"/>
      <c r="XY128" s="22"/>
      <c r="XZ128" s="22"/>
      <c r="YA128" s="22"/>
      <c r="YB128" s="22"/>
      <c r="YC128" s="22"/>
      <c r="YD128" s="22"/>
      <c r="YE128" s="22"/>
      <c r="YF128" s="22"/>
      <c r="YG128" s="22"/>
      <c r="YH128" s="22"/>
      <c r="YI128" s="22"/>
      <c r="YJ128" s="22"/>
      <c r="YK128" s="22"/>
      <c r="YL128" s="22"/>
      <c r="YM128" s="22"/>
      <c r="YN128" s="22"/>
      <c r="YO128" s="22"/>
      <c r="YP128" s="22"/>
      <c r="YQ128" s="22"/>
      <c r="YR128" s="22"/>
      <c r="YS128" s="22"/>
      <c r="YT128" s="22"/>
      <c r="YU128" s="22"/>
      <c r="YV128" s="22"/>
      <c r="YW128" s="22"/>
      <c r="YX128" s="22"/>
      <c r="YY128" s="22"/>
      <c r="YZ128" s="22"/>
      <c r="ZA128" s="22"/>
      <c r="ZB128" s="22"/>
      <c r="ZC128" s="22"/>
      <c r="ZD128" s="22"/>
      <c r="ZE128" s="22"/>
      <c r="ZF128" s="22"/>
      <c r="ZG128" s="22"/>
      <c r="ZH128" s="22"/>
      <c r="ZI128" s="22"/>
      <c r="ZJ128" s="22"/>
      <c r="ZK128" s="22"/>
      <c r="ZL128" s="22"/>
      <c r="ZM128" s="22"/>
      <c r="ZN128" s="22"/>
      <c r="ZO128" s="22"/>
      <c r="ZP128" s="22"/>
      <c r="ZQ128" s="22"/>
      <c r="ZR128" s="22"/>
      <c r="ZS128" s="22"/>
      <c r="ZT128" s="22"/>
      <c r="ZU128" s="22"/>
      <c r="ZV128" s="22"/>
      <c r="ZW128" s="22"/>
      <c r="ZX128" s="22"/>
      <c r="ZY128" s="22"/>
      <c r="ZZ128" s="22"/>
      <c r="AAA128" s="22"/>
      <c r="AAB128" s="22"/>
      <c r="AAC128" s="22"/>
      <c r="AAD128" s="22"/>
      <c r="AAE128" s="22"/>
      <c r="AAF128" s="22"/>
      <c r="AAG128" s="22"/>
      <c r="AAH128" s="22"/>
      <c r="AAI128" s="22"/>
      <c r="AAJ128" s="22"/>
      <c r="AAK128" s="22"/>
      <c r="AAL128" s="22"/>
      <c r="AAM128" s="22"/>
      <c r="AAN128" s="22"/>
      <c r="AAO128" s="22"/>
      <c r="AAP128" s="22"/>
      <c r="AAQ128" s="22"/>
      <c r="AAR128" s="22"/>
      <c r="AAS128" s="22"/>
      <c r="AAT128" s="22"/>
      <c r="AAU128" s="22"/>
      <c r="AAV128" s="22"/>
      <c r="AAW128" s="22"/>
      <c r="AAX128" s="22"/>
      <c r="AAY128" s="22"/>
      <c r="AAZ128" s="22"/>
      <c r="ABA128" s="22"/>
      <c r="ABB128" s="22"/>
      <c r="ABC128" s="22"/>
      <c r="ABD128" s="22"/>
      <c r="ABE128" s="22"/>
      <c r="ABF128" s="22"/>
      <c r="ABG128" s="22"/>
      <c r="ABH128" s="22"/>
      <c r="ABI128" s="22"/>
      <c r="ABJ128" s="22"/>
      <c r="ABK128" s="22"/>
      <c r="ABL128" s="22"/>
      <c r="ABM128" s="22"/>
      <c r="ABN128" s="22"/>
      <c r="ABO128" s="22"/>
      <c r="ABP128" s="22"/>
      <c r="ABQ128" s="22"/>
      <c r="ABR128" s="22"/>
      <c r="ABS128" s="22"/>
      <c r="ABT128" s="22"/>
      <c r="ABU128" s="22"/>
      <c r="ABV128" s="22"/>
      <c r="ABW128" s="22"/>
      <c r="ABX128" s="22"/>
      <c r="ABY128" s="22"/>
      <c r="ABZ128" s="22"/>
      <c r="ACA128" s="22"/>
      <c r="ACB128" s="22"/>
      <c r="ACC128" s="22"/>
      <c r="ACD128" s="22"/>
      <c r="ACE128" s="22"/>
      <c r="ACF128" s="22"/>
      <c r="ACG128" s="22"/>
      <c r="ACH128" s="22"/>
      <c r="ACI128" s="22"/>
      <c r="ACJ128" s="22"/>
      <c r="ACK128" s="22"/>
      <c r="ACL128" s="22"/>
      <c r="ACM128" s="22"/>
      <c r="ACN128" s="22"/>
      <c r="ACO128" s="22"/>
      <c r="ACP128" s="22"/>
      <c r="ACQ128" s="22"/>
      <c r="ACR128" s="22"/>
      <c r="ACS128" s="22"/>
      <c r="ACT128" s="22"/>
      <c r="ACU128" s="22"/>
      <c r="ACV128" s="22"/>
      <c r="ACW128" s="22"/>
      <c r="ACX128" s="22"/>
      <c r="ACY128" s="22"/>
      <c r="ACZ128" s="22"/>
      <c r="ADA128" s="22"/>
    </row>
    <row r="129" spans="1:781" s="124" customFormat="1" ht="24" x14ac:dyDescent="0.3">
      <c r="A129" s="81">
        <v>3</v>
      </c>
      <c r="B129" s="140" t="s">
        <v>455</v>
      </c>
      <c r="C129" s="141" t="s">
        <v>156</v>
      </c>
      <c r="D129" s="142" t="s">
        <v>456</v>
      </c>
      <c r="E129" s="142"/>
      <c r="F129" s="142"/>
      <c r="G129" s="91"/>
      <c r="H129" s="142">
        <v>1</v>
      </c>
      <c r="I129" s="142" t="s">
        <v>49</v>
      </c>
      <c r="J129" s="142" t="s">
        <v>282</v>
      </c>
      <c r="K129" s="143">
        <v>1999</v>
      </c>
      <c r="L129" s="107">
        <v>36316</v>
      </c>
      <c r="M129" s="144">
        <v>10000</v>
      </c>
      <c r="N129" s="145"/>
      <c r="O129" s="145"/>
      <c r="P129" s="95" t="s">
        <v>457</v>
      </c>
      <c r="Q129" s="121" t="s">
        <v>458</v>
      </c>
      <c r="R129" s="73"/>
      <c r="S129" s="74" t="str">
        <f t="shared" si="16"/>
        <v>Au Ag</v>
      </c>
      <c r="T129" s="75"/>
      <c r="U129" s="75"/>
      <c r="V129" s="75"/>
      <c r="W129" s="75"/>
      <c r="X129" s="75"/>
      <c r="Y129" s="75"/>
      <c r="Z129" s="75"/>
      <c r="AA129" s="22"/>
      <c r="AB129" s="76">
        <f t="shared" si="33"/>
        <v>5.2724457241256047E-3</v>
      </c>
      <c r="AC129" s="76">
        <f t="shared" si="34"/>
        <v>0</v>
      </c>
      <c r="AD129" s="76">
        <f t="shared" si="35"/>
        <v>0</v>
      </c>
      <c r="AE129" s="76">
        <f t="shared" si="36"/>
        <v>5.2724457241256047E-3</v>
      </c>
      <c r="AF129" s="77"/>
      <c r="AG129" s="77">
        <f t="shared" si="37"/>
        <v>0</v>
      </c>
      <c r="AH129" s="77">
        <f t="shared" si="38"/>
        <v>0</v>
      </c>
      <c r="AI129" s="77">
        <f t="shared" si="39"/>
        <v>5.2724457241256047E-3</v>
      </c>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c r="FP129" s="22"/>
      <c r="FQ129" s="22"/>
      <c r="FR129" s="22"/>
      <c r="FS129" s="22"/>
      <c r="FT129" s="22"/>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2"/>
      <c r="GR129" s="22"/>
      <c r="GS129" s="22"/>
      <c r="GT129" s="22"/>
      <c r="GU129" s="22"/>
      <c r="GV129" s="22"/>
      <c r="GW129" s="22"/>
      <c r="GX129" s="22"/>
      <c r="GY129" s="22"/>
      <c r="GZ129" s="22"/>
      <c r="HA129" s="22"/>
      <c r="HB129" s="22"/>
      <c r="HC129" s="22"/>
      <c r="HD129" s="22"/>
      <c r="HE129" s="22"/>
      <c r="HF129" s="22"/>
      <c r="HG129" s="22"/>
      <c r="HH129" s="22"/>
      <c r="HI129" s="22"/>
      <c r="HJ129" s="22"/>
      <c r="HK129" s="22"/>
      <c r="HL129" s="22"/>
      <c r="HM129" s="22"/>
      <c r="HN129" s="22"/>
      <c r="HO129" s="22"/>
      <c r="HP129" s="22"/>
      <c r="HQ129" s="22"/>
      <c r="HR129" s="22"/>
      <c r="HS129" s="22"/>
      <c r="HT129" s="22"/>
      <c r="HU129" s="22"/>
      <c r="HV129" s="22"/>
      <c r="HW129" s="22"/>
      <c r="HX129" s="22"/>
      <c r="HY129" s="22"/>
      <c r="HZ129" s="22"/>
      <c r="IA129" s="22"/>
      <c r="IB129" s="22"/>
      <c r="IC129" s="22"/>
      <c r="ID129" s="22"/>
      <c r="IE129" s="22"/>
      <c r="IF129" s="22"/>
      <c r="IG129" s="22"/>
      <c r="IH129" s="22"/>
      <c r="II129" s="22"/>
      <c r="IJ129" s="22"/>
      <c r="IK129" s="22"/>
      <c r="IL129" s="22"/>
      <c r="IM129" s="22"/>
      <c r="IN129" s="22"/>
      <c r="IO129" s="22"/>
      <c r="IP129" s="22"/>
      <c r="IQ129" s="22"/>
      <c r="IR129" s="22"/>
      <c r="IS129" s="22"/>
      <c r="IT129" s="22"/>
      <c r="IU129" s="22"/>
      <c r="IV129" s="22"/>
      <c r="IW129" s="22"/>
      <c r="IX129" s="22"/>
      <c r="IY129" s="22"/>
      <c r="IZ129" s="22"/>
      <c r="JA129" s="22"/>
      <c r="JB129" s="22"/>
      <c r="JC129" s="22"/>
      <c r="JD129" s="22"/>
      <c r="JE129" s="22"/>
      <c r="JF129" s="22"/>
      <c r="JG129" s="22"/>
      <c r="JH129" s="22"/>
      <c r="JI129" s="22"/>
      <c r="JJ129" s="22"/>
      <c r="JK129" s="22"/>
      <c r="JL129" s="22"/>
      <c r="JM129" s="22"/>
      <c r="JN129" s="22"/>
      <c r="JO129" s="22"/>
      <c r="JP129" s="22"/>
      <c r="JQ129" s="22"/>
      <c r="JR129" s="22"/>
      <c r="JS129" s="22"/>
      <c r="JT129" s="22"/>
      <c r="JU129" s="22"/>
      <c r="JV129" s="22"/>
      <c r="JW129" s="22"/>
      <c r="JX129" s="22"/>
      <c r="JY129" s="22"/>
      <c r="JZ129" s="22"/>
      <c r="KA129" s="22"/>
      <c r="KB129" s="22"/>
      <c r="KC129" s="22"/>
      <c r="KD129" s="22"/>
      <c r="KE129" s="22"/>
      <c r="KF129" s="22"/>
      <c r="KG129" s="22"/>
      <c r="KH129" s="22"/>
      <c r="KI129" s="22"/>
      <c r="KJ129" s="22"/>
      <c r="KK129" s="22"/>
      <c r="KL129" s="22"/>
      <c r="KM129" s="22"/>
      <c r="KN129" s="22"/>
      <c r="KO129" s="22"/>
      <c r="KP129" s="22"/>
      <c r="KQ129" s="22"/>
      <c r="KR129" s="22"/>
      <c r="KS129" s="22"/>
      <c r="KT129" s="22"/>
      <c r="KU129" s="22"/>
      <c r="KV129" s="22"/>
      <c r="KW129" s="22"/>
      <c r="KX129" s="22"/>
      <c r="KY129" s="22"/>
      <c r="KZ129" s="22"/>
      <c r="LA129" s="22"/>
      <c r="LB129" s="22"/>
      <c r="LC129" s="22"/>
      <c r="LD129" s="22"/>
      <c r="LE129" s="22"/>
      <c r="LF129" s="22"/>
      <c r="LG129" s="22"/>
      <c r="LH129" s="22"/>
      <c r="LI129" s="22"/>
      <c r="LJ129" s="22"/>
      <c r="LK129" s="22"/>
      <c r="LL129" s="22"/>
      <c r="LM129" s="22"/>
      <c r="LN129" s="22"/>
      <c r="LO129" s="22"/>
      <c r="LP129" s="22"/>
      <c r="LQ129" s="22"/>
      <c r="LR129" s="22"/>
      <c r="LS129" s="22"/>
      <c r="LT129" s="22"/>
      <c r="LU129" s="22"/>
      <c r="LV129" s="22"/>
      <c r="LW129" s="22"/>
      <c r="LX129" s="22"/>
      <c r="LY129" s="22"/>
      <c r="LZ129" s="22"/>
      <c r="MA129" s="22"/>
      <c r="MB129" s="22"/>
      <c r="MC129" s="22"/>
      <c r="MD129" s="22"/>
      <c r="ME129" s="22"/>
      <c r="MF129" s="22"/>
      <c r="MG129" s="22"/>
      <c r="MH129" s="22"/>
      <c r="MI129" s="22"/>
      <c r="MJ129" s="22"/>
      <c r="MK129" s="22"/>
      <c r="ML129" s="22"/>
      <c r="MM129" s="22"/>
      <c r="MN129" s="22"/>
      <c r="MO129" s="22"/>
      <c r="MP129" s="22"/>
      <c r="MQ129" s="22"/>
      <c r="MR129" s="22"/>
      <c r="MS129" s="22"/>
      <c r="MT129" s="22"/>
      <c r="MU129" s="22"/>
      <c r="MV129" s="22"/>
      <c r="MW129" s="22"/>
      <c r="MX129" s="22"/>
      <c r="MY129" s="22"/>
      <c r="MZ129" s="22"/>
      <c r="NA129" s="22"/>
      <c r="NB129" s="22"/>
      <c r="NC129" s="22"/>
      <c r="ND129" s="22"/>
      <c r="NE129" s="22"/>
      <c r="NF129" s="22"/>
      <c r="NG129" s="22"/>
      <c r="NH129" s="22"/>
      <c r="NI129" s="22"/>
      <c r="NJ129" s="22"/>
      <c r="NK129" s="22"/>
      <c r="NL129" s="22"/>
      <c r="NM129" s="22"/>
      <c r="NN129" s="22"/>
      <c r="NO129" s="22"/>
      <c r="NP129" s="22"/>
      <c r="NQ129" s="22"/>
      <c r="NR129" s="22"/>
      <c r="NS129" s="22"/>
      <c r="NT129" s="22"/>
      <c r="NU129" s="22"/>
      <c r="NV129" s="22"/>
      <c r="NW129" s="22"/>
      <c r="NX129" s="22"/>
      <c r="NY129" s="22"/>
      <c r="NZ129" s="22"/>
      <c r="OA129" s="22"/>
      <c r="OB129" s="22"/>
      <c r="OC129" s="22"/>
      <c r="OD129" s="22"/>
      <c r="OE129" s="22"/>
      <c r="OF129" s="22"/>
      <c r="OG129" s="22"/>
      <c r="OH129" s="22"/>
      <c r="OI129" s="22"/>
      <c r="OJ129" s="22"/>
      <c r="OK129" s="22"/>
      <c r="OL129" s="22"/>
      <c r="OM129" s="22"/>
      <c r="ON129" s="22"/>
      <c r="OO129" s="22"/>
      <c r="OP129" s="22"/>
      <c r="OQ129" s="22"/>
      <c r="OR129" s="22"/>
      <c r="OS129" s="22"/>
      <c r="OT129" s="22"/>
      <c r="OU129" s="22"/>
      <c r="OV129" s="22"/>
      <c r="OW129" s="22"/>
      <c r="OX129" s="22"/>
      <c r="OY129" s="22"/>
      <c r="OZ129" s="22"/>
      <c r="PA129" s="22"/>
      <c r="PB129" s="22"/>
      <c r="PC129" s="22"/>
      <c r="PD129" s="22"/>
      <c r="PE129" s="22"/>
      <c r="PF129" s="22"/>
      <c r="PG129" s="22"/>
      <c r="PH129" s="22"/>
      <c r="PI129" s="22"/>
      <c r="PJ129" s="22"/>
      <c r="PK129" s="22"/>
      <c r="PL129" s="22"/>
      <c r="PM129" s="22"/>
      <c r="PN129" s="22"/>
      <c r="PO129" s="22"/>
      <c r="PP129" s="22"/>
      <c r="PQ129" s="22"/>
      <c r="PR129" s="22"/>
      <c r="PS129" s="22"/>
      <c r="PT129" s="22"/>
      <c r="PU129" s="22"/>
      <c r="PV129" s="22"/>
      <c r="PW129" s="22"/>
      <c r="PX129" s="22"/>
      <c r="PY129" s="22"/>
      <c r="PZ129" s="22"/>
      <c r="QA129" s="22"/>
      <c r="QB129" s="22"/>
      <c r="QC129" s="22"/>
      <c r="QD129" s="22"/>
      <c r="QE129" s="22"/>
      <c r="QF129" s="22"/>
      <c r="QG129" s="22"/>
      <c r="QH129" s="22"/>
      <c r="QI129" s="22"/>
      <c r="QJ129" s="22"/>
      <c r="QK129" s="22"/>
      <c r="QL129" s="22"/>
      <c r="QM129" s="22"/>
      <c r="QN129" s="22"/>
      <c r="QO129" s="22"/>
      <c r="QP129" s="22"/>
      <c r="QQ129" s="22"/>
      <c r="QR129" s="22"/>
      <c r="QS129" s="22"/>
      <c r="QT129" s="22"/>
      <c r="QU129" s="22"/>
      <c r="QV129" s="22"/>
      <c r="QW129" s="22"/>
      <c r="QX129" s="22"/>
      <c r="QY129" s="22"/>
      <c r="QZ129" s="22"/>
      <c r="RA129" s="22"/>
      <c r="RB129" s="22"/>
      <c r="RC129" s="22"/>
      <c r="RD129" s="22"/>
      <c r="RE129" s="22"/>
      <c r="RF129" s="22"/>
      <c r="RG129" s="22"/>
      <c r="RH129" s="22"/>
      <c r="RI129" s="22"/>
      <c r="RJ129" s="22"/>
      <c r="RK129" s="22"/>
      <c r="RL129" s="22"/>
      <c r="RM129" s="22"/>
      <c r="RN129" s="22"/>
      <c r="RO129" s="22"/>
      <c r="RP129" s="22"/>
      <c r="RQ129" s="22"/>
      <c r="RR129" s="22"/>
      <c r="RS129" s="22"/>
      <c r="RT129" s="22"/>
      <c r="RU129" s="22"/>
      <c r="RV129" s="22"/>
      <c r="RW129" s="22"/>
      <c r="RX129" s="22"/>
      <c r="RY129" s="22"/>
      <c r="RZ129" s="22"/>
      <c r="SA129" s="22"/>
      <c r="SB129" s="22"/>
      <c r="SC129" s="22"/>
      <c r="SD129" s="22"/>
      <c r="SE129" s="22"/>
      <c r="SF129" s="22"/>
      <c r="SG129" s="22"/>
      <c r="SH129" s="22"/>
      <c r="SI129" s="22"/>
      <c r="SJ129" s="22"/>
      <c r="SK129" s="22"/>
      <c r="SL129" s="22"/>
      <c r="SM129" s="22"/>
      <c r="SN129" s="22"/>
      <c r="SO129" s="22"/>
      <c r="SP129" s="22"/>
      <c r="SQ129" s="22"/>
      <c r="SR129" s="22"/>
      <c r="SS129" s="22"/>
      <c r="ST129" s="22"/>
      <c r="SU129" s="22"/>
      <c r="SV129" s="22"/>
      <c r="SW129" s="22"/>
      <c r="SX129" s="22"/>
      <c r="SY129" s="22"/>
      <c r="SZ129" s="22"/>
      <c r="TA129" s="22"/>
      <c r="TB129" s="22"/>
      <c r="TC129" s="22"/>
      <c r="TD129" s="22"/>
      <c r="TE129" s="22"/>
      <c r="TF129" s="22"/>
      <c r="TG129" s="22"/>
      <c r="TH129" s="22"/>
      <c r="TI129" s="22"/>
      <c r="TJ129" s="22"/>
      <c r="TK129" s="22"/>
      <c r="TL129" s="22"/>
      <c r="TM129" s="22"/>
      <c r="TN129" s="22"/>
      <c r="TO129" s="22"/>
      <c r="TP129" s="22"/>
      <c r="TQ129" s="22"/>
      <c r="TR129" s="22"/>
      <c r="TS129" s="22"/>
      <c r="TT129" s="22"/>
      <c r="TU129" s="22"/>
      <c r="TV129" s="22"/>
      <c r="TW129" s="22"/>
      <c r="TX129" s="22"/>
      <c r="TY129" s="22"/>
      <c r="TZ129" s="22"/>
      <c r="UA129" s="22"/>
      <c r="UB129" s="22"/>
      <c r="UC129" s="22"/>
      <c r="UD129" s="22"/>
      <c r="UE129" s="22"/>
      <c r="UF129" s="22"/>
      <c r="UG129" s="22"/>
      <c r="UH129" s="22"/>
      <c r="UI129" s="22"/>
      <c r="UJ129" s="22"/>
      <c r="UK129" s="22"/>
      <c r="UL129" s="22"/>
      <c r="UM129" s="22"/>
      <c r="UN129" s="22"/>
      <c r="UO129" s="22"/>
      <c r="UP129" s="22"/>
      <c r="UQ129" s="22"/>
      <c r="UR129" s="22"/>
      <c r="US129" s="22"/>
      <c r="UT129" s="22"/>
      <c r="UU129" s="22"/>
      <c r="UV129" s="22"/>
      <c r="UW129" s="22"/>
      <c r="UX129" s="22"/>
      <c r="UY129" s="22"/>
      <c r="UZ129" s="22"/>
      <c r="VA129" s="22"/>
      <c r="VB129" s="22"/>
      <c r="VC129" s="22"/>
      <c r="VD129" s="22"/>
      <c r="VE129" s="22"/>
      <c r="VF129" s="22"/>
      <c r="VG129" s="22"/>
      <c r="VH129" s="22"/>
      <c r="VI129" s="22"/>
      <c r="VJ129" s="22"/>
      <c r="VK129" s="22"/>
      <c r="VL129" s="22"/>
      <c r="VM129" s="22"/>
      <c r="VN129" s="22"/>
      <c r="VO129" s="22"/>
      <c r="VP129" s="22"/>
      <c r="VQ129" s="22"/>
      <c r="VR129" s="22"/>
      <c r="VS129" s="22"/>
      <c r="VT129" s="22"/>
      <c r="VU129" s="22"/>
      <c r="VV129" s="22"/>
      <c r="VW129" s="22"/>
      <c r="VX129" s="22"/>
      <c r="VY129" s="22"/>
      <c r="VZ129" s="22"/>
      <c r="WA129" s="22"/>
      <c r="WB129" s="22"/>
      <c r="WC129" s="22"/>
      <c r="WD129" s="22"/>
      <c r="WE129" s="22"/>
      <c r="WF129" s="22"/>
      <c r="WG129" s="22"/>
      <c r="WH129" s="22"/>
      <c r="WI129" s="22"/>
      <c r="WJ129" s="22"/>
      <c r="WK129" s="22"/>
      <c r="WL129" s="22"/>
      <c r="WM129" s="22"/>
      <c r="WN129" s="22"/>
      <c r="WO129" s="22"/>
      <c r="WP129" s="22"/>
      <c r="WQ129" s="22"/>
      <c r="WR129" s="22"/>
      <c r="WS129" s="22"/>
      <c r="WT129" s="22"/>
      <c r="WU129" s="22"/>
      <c r="WV129" s="22"/>
      <c r="WW129" s="22"/>
      <c r="WX129" s="22"/>
      <c r="WY129" s="22"/>
      <c r="WZ129" s="22"/>
      <c r="XA129" s="22"/>
      <c r="XB129" s="22"/>
      <c r="XC129" s="22"/>
      <c r="XD129" s="22"/>
      <c r="XE129" s="22"/>
      <c r="XF129" s="22"/>
      <c r="XG129" s="22"/>
      <c r="XH129" s="22"/>
      <c r="XI129" s="22"/>
      <c r="XJ129" s="22"/>
      <c r="XK129" s="22"/>
      <c r="XL129" s="22"/>
      <c r="XM129" s="22"/>
      <c r="XN129" s="22"/>
      <c r="XO129" s="22"/>
      <c r="XP129" s="22"/>
      <c r="XQ129" s="22"/>
      <c r="XR129" s="22"/>
      <c r="XS129" s="22"/>
      <c r="XT129" s="22"/>
      <c r="XU129" s="22"/>
      <c r="XV129" s="22"/>
      <c r="XW129" s="22"/>
      <c r="XX129" s="22"/>
      <c r="XY129" s="22"/>
      <c r="XZ129" s="22"/>
      <c r="YA129" s="22"/>
      <c r="YB129" s="22"/>
      <c r="YC129" s="22"/>
      <c r="YD129" s="22"/>
      <c r="YE129" s="22"/>
      <c r="YF129" s="22"/>
      <c r="YG129" s="22"/>
      <c r="YH129" s="22"/>
      <c r="YI129" s="22"/>
      <c r="YJ129" s="22"/>
      <c r="YK129" s="22"/>
      <c r="YL129" s="22"/>
      <c r="YM129" s="22"/>
      <c r="YN129" s="22"/>
      <c r="YO129" s="22"/>
      <c r="YP129" s="22"/>
      <c r="YQ129" s="22"/>
      <c r="YR129" s="22"/>
      <c r="YS129" s="22"/>
      <c r="YT129" s="22"/>
      <c r="YU129" s="22"/>
      <c r="YV129" s="22"/>
      <c r="YW129" s="22"/>
      <c r="YX129" s="22"/>
      <c r="YY129" s="22"/>
      <c r="YZ129" s="22"/>
      <c r="ZA129" s="22"/>
      <c r="ZB129" s="22"/>
      <c r="ZC129" s="22"/>
      <c r="ZD129" s="22"/>
      <c r="ZE129" s="22"/>
      <c r="ZF129" s="22"/>
      <c r="ZG129" s="22"/>
      <c r="ZH129" s="22"/>
      <c r="ZI129" s="22"/>
      <c r="ZJ129" s="22"/>
      <c r="ZK129" s="22"/>
      <c r="ZL129" s="22"/>
      <c r="ZM129" s="22"/>
      <c r="ZN129" s="22"/>
      <c r="ZO129" s="22"/>
      <c r="ZP129" s="22"/>
      <c r="ZQ129" s="22"/>
      <c r="ZR129" s="22"/>
      <c r="ZS129" s="22"/>
      <c r="ZT129" s="22"/>
      <c r="ZU129" s="22"/>
      <c r="ZV129" s="22"/>
      <c r="ZW129" s="22"/>
      <c r="ZX129" s="22"/>
      <c r="ZY129" s="22"/>
      <c r="ZZ129" s="22"/>
      <c r="AAA129" s="22"/>
      <c r="AAB129" s="22"/>
      <c r="AAC129" s="22"/>
      <c r="AAD129" s="22"/>
      <c r="AAE129" s="22"/>
      <c r="AAF129" s="22"/>
      <c r="AAG129" s="22"/>
      <c r="AAH129" s="22"/>
      <c r="AAI129" s="22"/>
      <c r="AAJ129" s="22"/>
      <c r="AAK129" s="22"/>
      <c r="AAL129" s="22"/>
      <c r="AAM129" s="22"/>
      <c r="AAN129" s="22"/>
      <c r="AAO129" s="22"/>
      <c r="AAP129" s="22"/>
      <c r="AAQ129" s="22"/>
      <c r="AAR129" s="22"/>
      <c r="AAS129" s="22"/>
      <c r="AAT129" s="22"/>
      <c r="AAU129" s="22"/>
      <c r="AAV129" s="22"/>
      <c r="AAW129" s="22"/>
      <c r="AAX129" s="22"/>
      <c r="AAY129" s="22"/>
      <c r="AAZ129" s="22"/>
      <c r="ABA129" s="22"/>
      <c r="ABB129" s="22"/>
      <c r="ABC129" s="22"/>
      <c r="ABD129" s="22"/>
      <c r="ABE129" s="22"/>
      <c r="ABF129" s="22"/>
      <c r="ABG129" s="22"/>
      <c r="ABH129" s="22"/>
      <c r="ABI129" s="22"/>
      <c r="ABJ129" s="22"/>
      <c r="ABK129" s="22"/>
      <c r="ABL129" s="22"/>
      <c r="ABM129" s="22"/>
      <c r="ABN129" s="22"/>
      <c r="ABO129" s="22"/>
      <c r="ABP129" s="22"/>
      <c r="ABQ129" s="22"/>
      <c r="ABR129" s="22"/>
      <c r="ABS129" s="22"/>
      <c r="ABT129" s="22"/>
      <c r="ABU129" s="22"/>
      <c r="ABV129" s="22"/>
      <c r="ABW129" s="22"/>
      <c r="ABX129" s="22"/>
      <c r="ABY129" s="22"/>
      <c r="ABZ129" s="22"/>
      <c r="ACA129" s="22"/>
      <c r="ACB129" s="22"/>
      <c r="ACC129" s="22"/>
      <c r="ACD129" s="22"/>
      <c r="ACE129" s="22"/>
      <c r="ACF129" s="22"/>
      <c r="ACG129" s="22"/>
      <c r="ACH129" s="22"/>
      <c r="ACI129" s="22"/>
      <c r="ACJ129" s="22"/>
      <c r="ACK129" s="22"/>
      <c r="ACL129" s="22"/>
      <c r="ACM129" s="22"/>
      <c r="ACN129" s="22"/>
      <c r="ACO129" s="22"/>
      <c r="ACP129" s="22"/>
      <c r="ACQ129" s="22"/>
      <c r="ACR129" s="22"/>
      <c r="ACS129" s="22"/>
      <c r="ACT129" s="22"/>
      <c r="ACU129" s="22"/>
      <c r="ACV129" s="22"/>
      <c r="ACW129" s="22"/>
      <c r="ACX129" s="22"/>
      <c r="ACY129" s="22"/>
      <c r="ACZ129" s="22"/>
      <c r="ADA129" s="22"/>
    </row>
    <row r="130" spans="1:781" s="124" customFormat="1" ht="24" x14ac:dyDescent="0.3">
      <c r="A130" s="83">
        <v>2</v>
      </c>
      <c r="B130" s="140" t="s">
        <v>459</v>
      </c>
      <c r="C130" s="142" t="s">
        <v>86</v>
      </c>
      <c r="D130" s="142"/>
      <c r="E130" s="142"/>
      <c r="F130" s="142"/>
      <c r="G130" s="91"/>
      <c r="H130" s="142">
        <v>3</v>
      </c>
      <c r="I130" s="142" t="s">
        <v>160</v>
      </c>
      <c r="J130" s="142" t="s">
        <v>160</v>
      </c>
      <c r="K130" s="143">
        <v>1999</v>
      </c>
      <c r="L130" s="107">
        <v>36276</v>
      </c>
      <c r="M130" s="144">
        <v>400000</v>
      </c>
      <c r="N130" s="145">
        <v>12</v>
      </c>
      <c r="O130" s="145">
        <v>4</v>
      </c>
      <c r="P130" s="95" t="s">
        <v>460</v>
      </c>
      <c r="Q130" s="121" t="s">
        <v>461</v>
      </c>
      <c r="R130" s="73" t="s">
        <v>462</v>
      </c>
      <c r="S130" s="74" t="str">
        <f t="shared" ref="S130:S141" si="40">C130</f>
        <v>Au</v>
      </c>
      <c r="T130" s="75"/>
      <c r="U130" s="75"/>
      <c r="V130" s="75"/>
      <c r="W130" s="75"/>
      <c r="X130" s="75"/>
      <c r="Y130" s="75"/>
      <c r="Z130" s="75"/>
      <c r="AA130" s="22"/>
      <c r="AB130" s="76">
        <f t="shared" si="33"/>
        <v>0.21089782896502418</v>
      </c>
      <c r="AC130" s="76">
        <f t="shared" si="34"/>
        <v>0.30769230769230771</v>
      </c>
      <c r="AD130" s="76">
        <f t="shared" si="35"/>
        <v>0.2857142857142857</v>
      </c>
      <c r="AE130" s="76">
        <f t="shared" si="36"/>
        <v>0.80430442237161759</v>
      </c>
      <c r="AF130" s="77"/>
      <c r="AG130" s="77">
        <f t="shared" si="37"/>
        <v>0</v>
      </c>
      <c r="AH130" s="77">
        <f t="shared" si="38"/>
        <v>0.80430442237161759</v>
      </c>
      <c r="AI130" s="77">
        <f t="shared" si="39"/>
        <v>0</v>
      </c>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2"/>
      <c r="GR130" s="22"/>
      <c r="GS130" s="22"/>
      <c r="GT130" s="22"/>
      <c r="GU130" s="22"/>
      <c r="GV130" s="22"/>
      <c r="GW130" s="22"/>
      <c r="GX130" s="22"/>
      <c r="GY130" s="22"/>
      <c r="GZ130" s="22"/>
      <c r="HA130" s="22"/>
      <c r="HB130" s="22"/>
      <c r="HC130" s="22"/>
      <c r="HD130" s="22"/>
      <c r="HE130" s="22"/>
      <c r="HF130" s="22"/>
      <c r="HG130" s="22"/>
      <c r="HH130" s="22"/>
      <c r="HI130" s="22"/>
      <c r="HJ130" s="22"/>
      <c r="HK130" s="22"/>
      <c r="HL130" s="22"/>
      <c r="HM130" s="22"/>
      <c r="HN130" s="22"/>
      <c r="HO130" s="22"/>
      <c r="HP130" s="22"/>
      <c r="HQ130" s="22"/>
      <c r="HR130" s="22"/>
      <c r="HS130" s="22"/>
      <c r="HT130" s="22"/>
      <c r="HU130" s="22"/>
      <c r="HV130" s="22"/>
      <c r="HW130" s="22"/>
      <c r="HX130" s="22"/>
      <c r="HY130" s="22"/>
      <c r="HZ130" s="22"/>
      <c r="IA130" s="22"/>
      <c r="IB130" s="22"/>
      <c r="IC130" s="22"/>
      <c r="ID130" s="22"/>
      <c r="IE130" s="22"/>
      <c r="IF130" s="22"/>
      <c r="IG130" s="22"/>
      <c r="IH130" s="22"/>
      <c r="II130" s="22"/>
      <c r="IJ130" s="22"/>
      <c r="IK130" s="22"/>
      <c r="IL130" s="22"/>
      <c r="IM130" s="22"/>
      <c r="IN130" s="22"/>
      <c r="IO130" s="22"/>
      <c r="IP130" s="22"/>
      <c r="IQ130" s="22"/>
      <c r="IR130" s="22"/>
      <c r="IS130" s="22"/>
      <c r="IT130" s="22"/>
      <c r="IU130" s="22"/>
      <c r="IV130" s="22"/>
      <c r="IW130" s="22"/>
      <c r="IX130" s="22"/>
      <c r="IY130" s="22"/>
      <c r="IZ130" s="22"/>
      <c r="JA130" s="22"/>
      <c r="JB130" s="22"/>
      <c r="JC130" s="22"/>
      <c r="JD130" s="22"/>
      <c r="JE130" s="22"/>
      <c r="JF130" s="22"/>
      <c r="JG130" s="22"/>
      <c r="JH130" s="22"/>
      <c r="JI130" s="22"/>
      <c r="JJ130" s="22"/>
      <c r="JK130" s="22"/>
      <c r="JL130" s="22"/>
      <c r="JM130" s="22"/>
      <c r="JN130" s="22"/>
      <c r="JO130" s="22"/>
      <c r="JP130" s="22"/>
      <c r="JQ130" s="22"/>
      <c r="JR130" s="22"/>
      <c r="JS130" s="22"/>
      <c r="JT130" s="22"/>
      <c r="JU130" s="22"/>
      <c r="JV130" s="22"/>
      <c r="JW130" s="22"/>
      <c r="JX130" s="22"/>
      <c r="JY130" s="22"/>
      <c r="JZ130" s="22"/>
      <c r="KA130" s="22"/>
      <c r="KB130" s="22"/>
      <c r="KC130" s="22"/>
      <c r="KD130" s="22"/>
      <c r="KE130" s="22"/>
      <c r="KF130" s="22"/>
      <c r="KG130" s="22"/>
      <c r="KH130" s="22"/>
      <c r="KI130" s="22"/>
      <c r="KJ130" s="22"/>
      <c r="KK130" s="22"/>
      <c r="KL130" s="22"/>
      <c r="KM130" s="22"/>
      <c r="KN130" s="22"/>
      <c r="KO130" s="22"/>
      <c r="KP130" s="22"/>
      <c r="KQ130" s="22"/>
      <c r="KR130" s="22"/>
      <c r="KS130" s="22"/>
      <c r="KT130" s="22"/>
      <c r="KU130" s="22"/>
      <c r="KV130" s="22"/>
      <c r="KW130" s="22"/>
      <c r="KX130" s="22"/>
      <c r="KY130" s="22"/>
      <c r="KZ130" s="22"/>
      <c r="LA130" s="22"/>
      <c r="LB130" s="22"/>
      <c r="LC130" s="22"/>
      <c r="LD130" s="22"/>
      <c r="LE130" s="22"/>
      <c r="LF130" s="22"/>
      <c r="LG130" s="22"/>
      <c r="LH130" s="22"/>
      <c r="LI130" s="22"/>
      <c r="LJ130" s="22"/>
      <c r="LK130" s="22"/>
      <c r="LL130" s="22"/>
      <c r="LM130" s="22"/>
      <c r="LN130" s="22"/>
      <c r="LO130" s="22"/>
      <c r="LP130" s="22"/>
      <c r="LQ130" s="22"/>
      <c r="LR130" s="22"/>
      <c r="LS130" s="22"/>
      <c r="LT130" s="22"/>
      <c r="LU130" s="22"/>
      <c r="LV130" s="22"/>
      <c r="LW130" s="22"/>
      <c r="LX130" s="22"/>
      <c r="LY130" s="22"/>
      <c r="LZ130" s="22"/>
      <c r="MA130" s="22"/>
      <c r="MB130" s="22"/>
      <c r="MC130" s="22"/>
      <c r="MD130" s="22"/>
      <c r="ME130" s="22"/>
      <c r="MF130" s="22"/>
      <c r="MG130" s="22"/>
      <c r="MH130" s="22"/>
      <c r="MI130" s="22"/>
      <c r="MJ130" s="22"/>
      <c r="MK130" s="22"/>
      <c r="ML130" s="22"/>
      <c r="MM130" s="22"/>
      <c r="MN130" s="22"/>
      <c r="MO130" s="22"/>
      <c r="MP130" s="22"/>
      <c r="MQ130" s="22"/>
      <c r="MR130" s="22"/>
      <c r="MS130" s="22"/>
      <c r="MT130" s="22"/>
      <c r="MU130" s="22"/>
      <c r="MV130" s="22"/>
      <c r="MW130" s="22"/>
      <c r="MX130" s="22"/>
      <c r="MY130" s="22"/>
      <c r="MZ130" s="22"/>
      <c r="NA130" s="22"/>
      <c r="NB130" s="22"/>
      <c r="NC130" s="22"/>
      <c r="ND130" s="22"/>
      <c r="NE130" s="22"/>
      <c r="NF130" s="22"/>
      <c r="NG130" s="22"/>
      <c r="NH130" s="22"/>
      <c r="NI130" s="22"/>
      <c r="NJ130" s="22"/>
      <c r="NK130" s="22"/>
      <c r="NL130" s="22"/>
      <c r="NM130" s="22"/>
      <c r="NN130" s="22"/>
      <c r="NO130" s="22"/>
      <c r="NP130" s="22"/>
      <c r="NQ130" s="22"/>
      <c r="NR130" s="22"/>
      <c r="NS130" s="22"/>
      <c r="NT130" s="22"/>
      <c r="NU130" s="22"/>
      <c r="NV130" s="22"/>
      <c r="NW130" s="22"/>
      <c r="NX130" s="22"/>
      <c r="NY130" s="22"/>
      <c r="NZ130" s="22"/>
      <c r="OA130" s="22"/>
      <c r="OB130" s="22"/>
      <c r="OC130" s="22"/>
      <c r="OD130" s="22"/>
      <c r="OE130" s="22"/>
      <c r="OF130" s="22"/>
      <c r="OG130" s="22"/>
      <c r="OH130" s="22"/>
      <c r="OI130" s="22"/>
      <c r="OJ130" s="22"/>
      <c r="OK130" s="22"/>
      <c r="OL130" s="22"/>
      <c r="OM130" s="22"/>
      <c r="ON130" s="22"/>
      <c r="OO130" s="22"/>
      <c r="OP130" s="22"/>
      <c r="OQ130" s="22"/>
      <c r="OR130" s="22"/>
      <c r="OS130" s="22"/>
      <c r="OT130" s="22"/>
      <c r="OU130" s="22"/>
      <c r="OV130" s="22"/>
      <c r="OW130" s="22"/>
      <c r="OX130" s="22"/>
      <c r="OY130" s="22"/>
      <c r="OZ130" s="22"/>
      <c r="PA130" s="22"/>
      <c r="PB130" s="22"/>
      <c r="PC130" s="22"/>
      <c r="PD130" s="22"/>
      <c r="PE130" s="22"/>
      <c r="PF130" s="22"/>
      <c r="PG130" s="22"/>
      <c r="PH130" s="22"/>
      <c r="PI130" s="22"/>
      <c r="PJ130" s="22"/>
      <c r="PK130" s="22"/>
      <c r="PL130" s="22"/>
      <c r="PM130" s="22"/>
      <c r="PN130" s="22"/>
      <c r="PO130" s="22"/>
      <c r="PP130" s="22"/>
      <c r="PQ130" s="22"/>
      <c r="PR130" s="22"/>
      <c r="PS130" s="22"/>
      <c r="PT130" s="22"/>
      <c r="PU130" s="22"/>
      <c r="PV130" s="22"/>
      <c r="PW130" s="22"/>
      <c r="PX130" s="22"/>
      <c r="PY130" s="22"/>
      <c r="PZ130" s="22"/>
      <c r="QA130" s="22"/>
      <c r="QB130" s="22"/>
      <c r="QC130" s="22"/>
      <c r="QD130" s="22"/>
      <c r="QE130" s="22"/>
      <c r="QF130" s="22"/>
      <c r="QG130" s="22"/>
      <c r="QH130" s="22"/>
      <c r="QI130" s="22"/>
      <c r="QJ130" s="22"/>
      <c r="QK130" s="22"/>
      <c r="QL130" s="22"/>
      <c r="QM130" s="22"/>
      <c r="QN130" s="22"/>
      <c r="QO130" s="22"/>
      <c r="QP130" s="22"/>
      <c r="QQ130" s="22"/>
      <c r="QR130" s="22"/>
      <c r="QS130" s="22"/>
      <c r="QT130" s="22"/>
      <c r="QU130" s="22"/>
      <c r="QV130" s="22"/>
      <c r="QW130" s="22"/>
      <c r="QX130" s="22"/>
      <c r="QY130" s="22"/>
      <c r="QZ130" s="22"/>
      <c r="RA130" s="22"/>
      <c r="RB130" s="22"/>
      <c r="RC130" s="22"/>
      <c r="RD130" s="22"/>
      <c r="RE130" s="22"/>
      <c r="RF130" s="22"/>
      <c r="RG130" s="22"/>
      <c r="RH130" s="22"/>
      <c r="RI130" s="22"/>
      <c r="RJ130" s="22"/>
      <c r="RK130" s="22"/>
      <c r="RL130" s="22"/>
      <c r="RM130" s="22"/>
      <c r="RN130" s="22"/>
      <c r="RO130" s="22"/>
      <c r="RP130" s="22"/>
      <c r="RQ130" s="22"/>
      <c r="RR130" s="22"/>
      <c r="RS130" s="22"/>
      <c r="RT130" s="22"/>
      <c r="RU130" s="22"/>
      <c r="RV130" s="22"/>
      <c r="RW130" s="22"/>
      <c r="RX130" s="22"/>
      <c r="RY130" s="22"/>
      <c r="RZ130" s="22"/>
      <c r="SA130" s="22"/>
      <c r="SB130" s="22"/>
      <c r="SC130" s="22"/>
      <c r="SD130" s="22"/>
      <c r="SE130" s="22"/>
      <c r="SF130" s="22"/>
      <c r="SG130" s="22"/>
      <c r="SH130" s="22"/>
      <c r="SI130" s="22"/>
      <c r="SJ130" s="22"/>
      <c r="SK130" s="22"/>
      <c r="SL130" s="22"/>
      <c r="SM130" s="22"/>
      <c r="SN130" s="22"/>
      <c r="SO130" s="22"/>
      <c r="SP130" s="22"/>
      <c r="SQ130" s="22"/>
      <c r="SR130" s="22"/>
      <c r="SS130" s="22"/>
      <c r="ST130" s="22"/>
      <c r="SU130" s="22"/>
      <c r="SV130" s="22"/>
      <c r="SW130" s="22"/>
      <c r="SX130" s="22"/>
      <c r="SY130" s="22"/>
      <c r="SZ130" s="22"/>
      <c r="TA130" s="22"/>
      <c r="TB130" s="22"/>
      <c r="TC130" s="22"/>
      <c r="TD130" s="22"/>
      <c r="TE130" s="22"/>
      <c r="TF130" s="22"/>
      <c r="TG130" s="22"/>
      <c r="TH130" s="22"/>
      <c r="TI130" s="22"/>
      <c r="TJ130" s="22"/>
      <c r="TK130" s="22"/>
      <c r="TL130" s="22"/>
      <c r="TM130" s="22"/>
      <c r="TN130" s="22"/>
      <c r="TO130" s="22"/>
      <c r="TP130" s="22"/>
      <c r="TQ130" s="22"/>
      <c r="TR130" s="22"/>
      <c r="TS130" s="22"/>
      <c r="TT130" s="22"/>
      <c r="TU130" s="22"/>
      <c r="TV130" s="22"/>
      <c r="TW130" s="22"/>
      <c r="TX130" s="22"/>
      <c r="TY130" s="22"/>
      <c r="TZ130" s="22"/>
      <c r="UA130" s="22"/>
      <c r="UB130" s="22"/>
      <c r="UC130" s="22"/>
      <c r="UD130" s="22"/>
      <c r="UE130" s="22"/>
      <c r="UF130" s="22"/>
      <c r="UG130" s="22"/>
      <c r="UH130" s="22"/>
      <c r="UI130" s="22"/>
      <c r="UJ130" s="22"/>
      <c r="UK130" s="22"/>
      <c r="UL130" s="22"/>
      <c r="UM130" s="22"/>
      <c r="UN130" s="22"/>
      <c r="UO130" s="22"/>
      <c r="UP130" s="22"/>
      <c r="UQ130" s="22"/>
      <c r="UR130" s="22"/>
      <c r="US130" s="22"/>
      <c r="UT130" s="22"/>
      <c r="UU130" s="22"/>
      <c r="UV130" s="22"/>
      <c r="UW130" s="22"/>
      <c r="UX130" s="22"/>
      <c r="UY130" s="22"/>
      <c r="UZ130" s="22"/>
      <c r="VA130" s="22"/>
      <c r="VB130" s="22"/>
      <c r="VC130" s="22"/>
      <c r="VD130" s="22"/>
      <c r="VE130" s="22"/>
      <c r="VF130" s="22"/>
      <c r="VG130" s="22"/>
      <c r="VH130" s="22"/>
      <c r="VI130" s="22"/>
      <c r="VJ130" s="22"/>
      <c r="VK130" s="22"/>
      <c r="VL130" s="22"/>
      <c r="VM130" s="22"/>
      <c r="VN130" s="22"/>
      <c r="VO130" s="22"/>
      <c r="VP130" s="22"/>
      <c r="VQ130" s="22"/>
      <c r="VR130" s="22"/>
      <c r="VS130" s="22"/>
      <c r="VT130" s="22"/>
      <c r="VU130" s="22"/>
      <c r="VV130" s="22"/>
      <c r="VW130" s="22"/>
      <c r="VX130" s="22"/>
      <c r="VY130" s="22"/>
      <c r="VZ130" s="22"/>
      <c r="WA130" s="22"/>
      <c r="WB130" s="22"/>
      <c r="WC130" s="22"/>
      <c r="WD130" s="22"/>
      <c r="WE130" s="22"/>
      <c r="WF130" s="22"/>
      <c r="WG130" s="22"/>
      <c r="WH130" s="22"/>
      <c r="WI130" s="22"/>
      <c r="WJ130" s="22"/>
      <c r="WK130" s="22"/>
      <c r="WL130" s="22"/>
      <c r="WM130" s="22"/>
      <c r="WN130" s="22"/>
      <c r="WO130" s="22"/>
      <c r="WP130" s="22"/>
      <c r="WQ130" s="22"/>
      <c r="WR130" s="22"/>
      <c r="WS130" s="22"/>
      <c r="WT130" s="22"/>
      <c r="WU130" s="22"/>
      <c r="WV130" s="22"/>
      <c r="WW130" s="22"/>
      <c r="WX130" s="22"/>
      <c r="WY130" s="22"/>
      <c r="WZ130" s="22"/>
      <c r="XA130" s="22"/>
      <c r="XB130" s="22"/>
      <c r="XC130" s="22"/>
      <c r="XD130" s="22"/>
      <c r="XE130" s="22"/>
      <c r="XF130" s="22"/>
      <c r="XG130" s="22"/>
      <c r="XH130" s="22"/>
      <c r="XI130" s="22"/>
      <c r="XJ130" s="22"/>
      <c r="XK130" s="22"/>
      <c r="XL130" s="22"/>
      <c r="XM130" s="22"/>
      <c r="XN130" s="22"/>
      <c r="XO130" s="22"/>
      <c r="XP130" s="22"/>
      <c r="XQ130" s="22"/>
      <c r="XR130" s="22"/>
      <c r="XS130" s="22"/>
      <c r="XT130" s="22"/>
      <c r="XU130" s="22"/>
      <c r="XV130" s="22"/>
      <c r="XW130" s="22"/>
      <c r="XX130" s="22"/>
      <c r="XY130" s="22"/>
      <c r="XZ130" s="22"/>
      <c r="YA130" s="22"/>
      <c r="YB130" s="22"/>
      <c r="YC130" s="22"/>
      <c r="YD130" s="22"/>
      <c r="YE130" s="22"/>
      <c r="YF130" s="22"/>
      <c r="YG130" s="22"/>
      <c r="YH130" s="22"/>
      <c r="YI130" s="22"/>
      <c r="YJ130" s="22"/>
      <c r="YK130" s="22"/>
      <c r="YL130" s="22"/>
      <c r="YM130" s="22"/>
      <c r="YN130" s="22"/>
      <c r="YO130" s="22"/>
      <c r="YP130" s="22"/>
      <c r="YQ130" s="22"/>
      <c r="YR130" s="22"/>
      <c r="YS130" s="22"/>
      <c r="YT130" s="22"/>
      <c r="YU130" s="22"/>
      <c r="YV130" s="22"/>
      <c r="YW130" s="22"/>
      <c r="YX130" s="22"/>
      <c r="YY130" s="22"/>
      <c r="YZ130" s="22"/>
      <c r="ZA130" s="22"/>
      <c r="ZB130" s="22"/>
      <c r="ZC130" s="22"/>
      <c r="ZD130" s="22"/>
      <c r="ZE130" s="22"/>
      <c r="ZF130" s="22"/>
      <c r="ZG130" s="22"/>
      <c r="ZH130" s="22"/>
      <c r="ZI130" s="22"/>
      <c r="ZJ130" s="22"/>
      <c r="ZK130" s="22"/>
      <c r="ZL130" s="22"/>
      <c r="ZM130" s="22"/>
      <c r="ZN130" s="22"/>
      <c r="ZO130" s="22"/>
      <c r="ZP130" s="22"/>
      <c r="ZQ130" s="22"/>
      <c r="ZR130" s="22"/>
      <c r="ZS130" s="22"/>
      <c r="ZT130" s="22"/>
      <c r="ZU130" s="22"/>
      <c r="ZV130" s="22"/>
      <c r="ZW130" s="22"/>
      <c r="ZX130" s="22"/>
      <c r="ZY130" s="22"/>
      <c r="ZZ130" s="22"/>
      <c r="AAA130" s="22"/>
      <c r="AAB130" s="22"/>
      <c r="AAC130" s="22"/>
      <c r="AAD130" s="22"/>
      <c r="AAE130" s="22"/>
      <c r="AAF130" s="22"/>
      <c r="AAG130" s="22"/>
      <c r="AAH130" s="22"/>
      <c r="AAI130" s="22"/>
      <c r="AAJ130" s="22"/>
      <c r="AAK130" s="22"/>
      <c r="AAL130" s="22"/>
      <c r="AAM130" s="22"/>
      <c r="AAN130" s="22"/>
      <c r="AAO130" s="22"/>
      <c r="AAP130" s="22"/>
      <c r="AAQ130" s="22"/>
      <c r="AAR130" s="22"/>
      <c r="AAS130" s="22"/>
      <c r="AAT130" s="22"/>
      <c r="AAU130" s="22"/>
      <c r="AAV130" s="22"/>
      <c r="AAW130" s="22"/>
      <c r="AAX130" s="22"/>
      <c r="AAY130" s="22"/>
      <c r="AAZ130" s="22"/>
      <c r="ABA130" s="22"/>
      <c r="ABB130" s="22"/>
      <c r="ABC130" s="22"/>
      <c r="ABD130" s="22"/>
      <c r="ABE130" s="22"/>
      <c r="ABF130" s="22"/>
      <c r="ABG130" s="22"/>
      <c r="ABH130" s="22"/>
      <c r="ABI130" s="22"/>
      <c r="ABJ130" s="22"/>
      <c r="ABK130" s="22"/>
      <c r="ABL130" s="22"/>
      <c r="ABM130" s="22"/>
      <c r="ABN130" s="22"/>
      <c r="ABO130" s="22"/>
      <c r="ABP130" s="22"/>
      <c r="ABQ130" s="22"/>
      <c r="ABR130" s="22"/>
      <c r="ABS130" s="22"/>
      <c r="ABT130" s="22"/>
      <c r="ABU130" s="22"/>
      <c r="ABV130" s="22"/>
      <c r="ABW130" s="22"/>
      <c r="ABX130" s="22"/>
      <c r="ABY130" s="22"/>
      <c r="ABZ130" s="22"/>
      <c r="ACA130" s="22"/>
      <c r="ACB130" s="22"/>
      <c r="ACC130" s="22"/>
      <c r="ACD130" s="22"/>
      <c r="ACE130" s="22"/>
      <c r="ACF130" s="22"/>
      <c r="ACG130" s="22"/>
      <c r="ACH130" s="22"/>
      <c r="ACI130" s="22"/>
      <c r="ACJ130" s="22"/>
      <c r="ACK130" s="22"/>
      <c r="ACL130" s="22"/>
      <c r="ACM130" s="22"/>
      <c r="ACN130" s="22"/>
      <c r="ACO130" s="22"/>
      <c r="ACP130" s="22"/>
      <c r="ACQ130" s="22"/>
      <c r="ACR130" s="22"/>
      <c r="ACS130" s="22"/>
      <c r="ACT130" s="22"/>
      <c r="ACU130" s="22"/>
      <c r="ACV130" s="22"/>
      <c r="ACW130" s="22"/>
      <c r="ACX130" s="22"/>
      <c r="ACY130" s="22"/>
      <c r="ACZ130" s="22"/>
      <c r="ADA130" s="22"/>
    </row>
    <row r="131" spans="1:781" s="124" customFormat="1" ht="24" x14ac:dyDescent="0.3">
      <c r="A131" s="81">
        <v>3</v>
      </c>
      <c r="B131" s="140" t="s">
        <v>463</v>
      </c>
      <c r="C131" s="141" t="s">
        <v>191</v>
      </c>
      <c r="D131" s="142"/>
      <c r="E131" s="142"/>
      <c r="F131" s="142"/>
      <c r="G131" s="91"/>
      <c r="H131" s="142">
        <v>1</v>
      </c>
      <c r="I131" s="142" t="s">
        <v>49</v>
      </c>
      <c r="J131" s="142" t="s">
        <v>67</v>
      </c>
      <c r="K131" s="143">
        <v>1998</v>
      </c>
      <c r="L131" s="107">
        <v>36160</v>
      </c>
      <c r="M131" s="144">
        <v>50000</v>
      </c>
      <c r="N131" s="145"/>
      <c r="O131" s="145"/>
      <c r="P131" s="95" t="s">
        <v>438</v>
      </c>
      <c r="Q131" s="121" t="s">
        <v>464</v>
      </c>
      <c r="R131" s="73" t="s">
        <v>347</v>
      </c>
      <c r="S131" s="74" t="str">
        <f t="shared" si="40"/>
        <v>P</v>
      </c>
      <c r="T131" s="75"/>
      <c r="U131" s="75"/>
      <c r="V131" s="75"/>
      <c r="W131" s="75"/>
      <c r="X131" s="75"/>
      <c r="Y131" s="75"/>
      <c r="Z131" s="75"/>
      <c r="AA131" s="22"/>
      <c r="AB131" s="76">
        <f t="shared" si="33"/>
        <v>2.6362228620628023E-2</v>
      </c>
      <c r="AC131" s="76">
        <f t="shared" si="34"/>
        <v>0</v>
      </c>
      <c r="AD131" s="76">
        <f t="shared" si="35"/>
        <v>0</v>
      </c>
      <c r="AE131" s="76">
        <f t="shared" si="36"/>
        <v>2.6362228620628023E-2</v>
      </c>
      <c r="AF131" s="77"/>
      <c r="AG131" s="77">
        <f t="shared" si="37"/>
        <v>0</v>
      </c>
      <c r="AH131" s="77">
        <f t="shared" si="38"/>
        <v>0</v>
      </c>
      <c r="AI131" s="77">
        <f t="shared" si="39"/>
        <v>2.6362228620628023E-2</v>
      </c>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2"/>
      <c r="GR131" s="22"/>
      <c r="GS131" s="22"/>
      <c r="GT131" s="22"/>
      <c r="GU131" s="22"/>
      <c r="GV131" s="22"/>
      <c r="GW131" s="22"/>
      <c r="GX131" s="22"/>
      <c r="GY131" s="22"/>
      <c r="GZ131" s="22"/>
      <c r="HA131" s="22"/>
      <c r="HB131" s="22"/>
      <c r="HC131" s="22"/>
      <c r="HD131" s="22"/>
      <c r="HE131" s="22"/>
      <c r="HF131" s="22"/>
      <c r="HG131" s="22"/>
      <c r="HH131" s="22"/>
      <c r="HI131" s="22"/>
      <c r="HJ131" s="22"/>
      <c r="HK131" s="22"/>
      <c r="HL131" s="22"/>
      <c r="HM131" s="22"/>
      <c r="HN131" s="22"/>
      <c r="HO131" s="22"/>
      <c r="HP131" s="22"/>
      <c r="HQ131" s="22"/>
      <c r="HR131" s="22"/>
      <c r="HS131" s="22"/>
      <c r="HT131" s="22"/>
      <c r="HU131" s="22"/>
      <c r="HV131" s="22"/>
      <c r="HW131" s="22"/>
      <c r="HX131" s="22"/>
      <c r="HY131" s="22"/>
      <c r="HZ131" s="22"/>
      <c r="IA131" s="22"/>
      <c r="IB131" s="22"/>
      <c r="IC131" s="22"/>
      <c r="ID131" s="22"/>
      <c r="IE131" s="22"/>
      <c r="IF131" s="22"/>
      <c r="IG131" s="22"/>
      <c r="IH131" s="22"/>
      <c r="II131" s="22"/>
      <c r="IJ131" s="22"/>
      <c r="IK131" s="22"/>
      <c r="IL131" s="22"/>
      <c r="IM131" s="22"/>
      <c r="IN131" s="22"/>
      <c r="IO131" s="22"/>
      <c r="IP131" s="22"/>
      <c r="IQ131" s="22"/>
      <c r="IR131" s="22"/>
      <c r="IS131" s="22"/>
      <c r="IT131" s="22"/>
      <c r="IU131" s="22"/>
      <c r="IV131" s="22"/>
      <c r="IW131" s="22"/>
      <c r="IX131" s="22"/>
      <c r="IY131" s="22"/>
      <c r="IZ131" s="22"/>
      <c r="JA131" s="22"/>
      <c r="JB131" s="22"/>
      <c r="JC131" s="22"/>
      <c r="JD131" s="22"/>
      <c r="JE131" s="22"/>
      <c r="JF131" s="22"/>
      <c r="JG131" s="22"/>
      <c r="JH131" s="22"/>
      <c r="JI131" s="22"/>
      <c r="JJ131" s="22"/>
      <c r="JK131" s="22"/>
      <c r="JL131" s="22"/>
      <c r="JM131" s="22"/>
      <c r="JN131" s="22"/>
      <c r="JO131" s="22"/>
      <c r="JP131" s="22"/>
      <c r="JQ131" s="22"/>
      <c r="JR131" s="22"/>
      <c r="JS131" s="22"/>
      <c r="JT131" s="22"/>
      <c r="JU131" s="22"/>
      <c r="JV131" s="22"/>
      <c r="JW131" s="22"/>
      <c r="JX131" s="22"/>
      <c r="JY131" s="22"/>
      <c r="JZ131" s="22"/>
      <c r="KA131" s="22"/>
      <c r="KB131" s="22"/>
      <c r="KC131" s="22"/>
      <c r="KD131" s="22"/>
      <c r="KE131" s="22"/>
      <c r="KF131" s="22"/>
      <c r="KG131" s="22"/>
      <c r="KH131" s="22"/>
      <c r="KI131" s="22"/>
      <c r="KJ131" s="22"/>
      <c r="KK131" s="22"/>
      <c r="KL131" s="22"/>
      <c r="KM131" s="22"/>
      <c r="KN131" s="22"/>
      <c r="KO131" s="22"/>
      <c r="KP131" s="22"/>
      <c r="KQ131" s="22"/>
      <c r="KR131" s="22"/>
      <c r="KS131" s="22"/>
      <c r="KT131" s="22"/>
      <c r="KU131" s="22"/>
      <c r="KV131" s="22"/>
      <c r="KW131" s="22"/>
      <c r="KX131" s="22"/>
      <c r="KY131" s="22"/>
      <c r="KZ131" s="22"/>
      <c r="LA131" s="22"/>
      <c r="LB131" s="22"/>
      <c r="LC131" s="22"/>
      <c r="LD131" s="22"/>
      <c r="LE131" s="22"/>
      <c r="LF131" s="22"/>
      <c r="LG131" s="22"/>
      <c r="LH131" s="22"/>
      <c r="LI131" s="22"/>
      <c r="LJ131" s="22"/>
      <c r="LK131" s="22"/>
      <c r="LL131" s="22"/>
      <c r="LM131" s="22"/>
      <c r="LN131" s="22"/>
      <c r="LO131" s="22"/>
      <c r="LP131" s="22"/>
      <c r="LQ131" s="22"/>
      <c r="LR131" s="22"/>
      <c r="LS131" s="22"/>
      <c r="LT131" s="22"/>
      <c r="LU131" s="22"/>
      <c r="LV131" s="22"/>
      <c r="LW131" s="22"/>
      <c r="LX131" s="22"/>
      <c r="LY131" s="22"/>
      <c r="LZ131" s="22"/>
      <c r="MA131" s="22"/>
      <c r="MB131" s="22"/>
      <c r="MC131" s="22"/>
      <c r="MD131" s="22"/>
      <c r="ME131" s="22"/>
      <c r="MF131" s="22"/>
      <c r="MG131" s="22"/>
      <c r="MH131" s="22"/>
      <c r="MI131" s="22"/>
      <c r="MJ131" s="22"/>
      <c r="MK131" s="22"/>
      <c r="ML131" s="22"/>
      <c r="MM131" s="22"/>
      <c r="MN131" s="22"/>
      <c r="MO131" s="22"/>
      <c r="MP131" s="22"/>
      <c r="MQ131" s="22"/>
      <c r="MR131" s="22"/>
      <c r="MS131" s="22"/>
      <c r="MT131" s="22"/>
      <c r="MU131" s="22"/>
      <c r="MV131" s="22"/>
      <c r="MW131" s="22"/>
      <c r="MX131" s="22"/>
      <c r="MY131" s="22"/>
      <c r="MZ131" s="22"/>
      <c r="NA131" s="22"/>
      <c r="NB131" s="22"/>
      <c r="NC131" s="22"/>
      <c r="ND131" s="22"/>
      <c r="NE131" s="22"/>
      <c r="NF131" s="22"/>
      <c r="NG131" s="22"/>
      <c r="NH131" s="22"/>
      <c r="NI131" s="22"/>
      <c r="NJ131" s="22"/>
      <c r="NK131" s="22"/>
      <c r="NL131" s="22"/>
      <c r="NM131" s="22"/>
      <c r="NN131" s="22"/>
      <c r="NO131" s="22"/>
      <c r="NP131" s="22"/>
      <c r="NQ131" s="22"/>
      <c r="NR131" s="22"/>
      <c r="NS131" s="22"/>
      <c r="NT131" s="22"/>
      <c r="NU131" s="22"/>
      <c r="NV131" s="22"/>
      <c r="NW131" s="22"/>
      <c r="NX131" s="22"/>
      <c r="NY131" s="22"/>
      <c r="NZ131" s="22"/>
      <c r="OA131" s="22"/>
      <c r="OB131" s="22"/>
      <c r="OC131" s="22"/>
      <c r="OD131" s="22"/>
      <c r="OE131" s="22"/>
      <c r="OF131" s="22"/>
      <c r="OG131" s="22"/>
      <c r="OH131" s="22"/>
      <c r="OI131" s="22"/>
      <c r="OJ131" s="22"/>
      <c r="OK131" s="22"/>
      <c r="OL131" s="22"/>
      <c r="OM131" s="22"/>
      <c r="ON131" s="22"/>
      <c r="OO131" s="22"/>
      <c r="OP131" s="22"/>
      <c r="OQ131" s="22"/>
      <c r="OR131" s="22"/>
      <c r="OS131" s="22"/>
      <c r="OT131" s="22"/>
      <c r="OU131" s="22"/>
      <c r="OV131" s="22"/>
      <c r="OW131" s="22"/>
      <c r="OX131" s="22"/>
      <c r="OY131" s="22"/>
      <c r="OZ131" s="22"/>
      <c r="PA131" s="22"/>
      <c r="PB131" s="22"/>
      <c r="PC131" s="22"/>
      <c r="PD131" s="22"/>
      <c r="PE131" s="22"/>
      <c r="PF131" s="22"/>
      <c r="PG131" s="22"/>
      <c r="PH131" s="22"/>
      <c r="PI131" s="22"/>
      <c r="PJ131" s="22"/>
      <c r="PK131" s="22"/>
      <c r="PL131" s="22"/>
      <c r="PM131" s="22"/>
      <c r="PN131" s="22"/>
      <c r="PO131" s="22"/>
      <c r="PP131" s="22"/>
      <c r="PQ131" s="22"/>
      <c r="PR131" s="22"/>
      <c r="PS131" s="22"/>
      <c r="PT131" s="22"/>
      <c r="PU131" s="22"/>
      <c r="PV131" s="22"/>
      <c r="PW131" s="22"/>
      <c r="PX131" s="22"/>
      <c r="PY131" s="22"/>
      <c r="PZ131" s="22"/>
      <c r="QA131" s="22"/>
      <c r="QB131" s="22"/>
      <c r="QC131" s="22"/>
      <c r="QD131" s="22"/>
      <c r="QE131" s="22"/>
      <c r="QF131" s="22"/>
      <c r="QG131" s="22"/>
      <c r="QH131" s="22"/>
      <c r="QI131" s="22"/>
      <c r="QJ131" s="22"/>
      <c r="QK131" s="22"/>
      <c r="QL131" s="22"/>
      <c r="QM131" s="22"/>
      <c r="QN131" s="22"/>
      <c r="QO131" s="22"/>
      <c r="QP131" s="22"/>
      <c r="QQ131" s="22"/>
      <c r="QR131" s="22"/>
      <c r="QS131" s="22"/>
      <c r="QT131" s="22"/>
      <c r="QU131" s="22"/>
      <c r="QV131" s="22"/>
      <c r="QW131" s="22"/>
      <c r="QX131" s="22"/>
      <c r="QY131" s="22"/>
      <c r="QZ131" s="22"/>
      <c r="RA131" s="22"/>
      <c r="RB131" s="22"/>
      <c r="RC131" s="22"/>
      <c r="RD131" s="22"/>
      <c r="RE131" s="22"/>
      <c r="RF131" s="22"/>
      <c r="RG131" s="22"/>
      <c r="RH131" s="22"/>
      <c r="RI131" s="22"/>
      <c r="RJ131" s="22"/>
      <c r="RK131" s="22"/>
      <c r="RL131" s="22"/>
      <c r="RM131" s="22"/>
      <c r="RN131" s="22"/>
      <c r="RO131" s="22"/>
      <c r="RP131" s="22"/>
      <c r="RQ131" s="22"/>
      <c r="RR131" s="22"/>
      <c r="RS131" s="22"/>
      <c r="RT131" s="22"/>
      <c r="RU131" s="22"/>
      <c r="RV131" s="22"/>
      <c r="RW131" s="22"/>
      <c r="RX131" s="22"/>
      <c r="RY131" s="22"/>
      <c r="RZ131" s="22"/>
      <c r="SA131" s="22"/>
      <c r="SB131" s="22"/>
      <c r="SC131" s="22"/>
      <c r="SD131" s="22"/>
      <c r="SE131" s="22"/>
      <c r="SF131" s="22"/>
      <c r="SG131" s="22"/>
      <c r="SH131" s="22"/>
      <c r="SI131" s="22"/>
      <c r="SJ131" s="22"/>
      <c r="SK131" s="22"/>
      <c r="SL131" s="22"/>
      <c r="SM131" s="22"/>
      <c r="SN131" s="22"/>
      <c r="SO131" s="22"/>
      <c r="SP131" s="22"/>
      <c r="SQ131" s="22"/>
      <c r="SR131" s="22"/>
      <c r="SS131" s="22"/>
      <c r="ST131" s="22"/>
      <c r="SU131" s="22"/>
      <c r="SV131" s="22"/>
      <c r="SW131" s="22"/>
      <c r="SX131" s="22"/>
      <c r="SY131" s="22"/>
      <c r="SZ131" s="22"/>
      <c r="TA131" s="22"/>
      <c r="TB131" s="22"/>
      <c r="TC131" s="22"/>
      <c r="TD131" s="22"/>
      <c r="TE131" s="22"/>
      <c r="TF131" s="22"/>
      <c r="TG131" s="22"/>
      <c r="TH131" s="22"/>
      <c r="TI131" s="22"/>
      <c r="TJ131" s="22"/>
      <c r="TK131" s="22"/>
      <c r="TL131" s="22"/>
      <c r="TM131" s="22"/>
      <c r="TN131" s="22"/>
      <c r="TO131" s="22"/>
      <c r="TP131" s="22"/>
      <c r="TQ131" s="22"/>
      <c r="TR131" s="22"/>
      <c r="TS131" s="22"/>
      <c r="TT131" s="22"/>
      <c r="TU131" s="22"/>
      <c r="TV131" s="22"/>
      <c r="TW131" s="22"/>
      <c r="TX131" s="22"/>
      <c r="TY131" s="22"/>
      <c r="TZ131" s="22"/>
      <c r="UA131" s="22"/>
      <c r="UB131" s="22"/>
      <c r="UC131" s="22"/>
      <c r="UD131" s="22"/>
      <c r="UE131" s="22"/>
      <c r="UF131" s="22"/>
      <c r="UG131" s="22"/>
      <c r="UH131" s="22"/>
      <c r="UI131" s="22"/>
      <c r="UJ131" s="22"/>
      <c r="UK131" s="22"/>
      <c r="UL131" s="22"/>
      <c r="UM131" s="22"/>
      <c r="UN131" s="22"/>
      <c r="UO131" s="22"/>
      <c r="UP131" s="22"/>
      <c r="UQ131" s="22"/>
      <c r="UR131" s="22"/>
      <c r="US131" s="22"/>
      <c r="UT131" s="22"/>
      <c r="UU131" s="22"/>
      <c r="UV131" s="22"/>
      <c r="UW131" s="22"/>
      <c r="UX131" s="22"/>
      <c r="UY131" s="22"/>
      <c r="UZ131" s="22"/>
      <c r="VA131" s="22"/>
      <c r="VB131" s="22"/>
      <c r="VC131" s="22"/>
      <c r="VD131" s="22"/>
      <c r="VE131" s="22"/>
      <c r="VF131" s="22"/>
      <c r="VG131" s="22"/>
      <c r="VH131" s="22"/>
      <c r="VI131" s="22"/>
      <c r="VJ131" s="22"/>
      <c r="VK131" s="22"/>
      <c r="VL131" s="22"/>
      <c r="VM131" s="22"/>
      <c r="VN131" s="22"/>
      <c r="VO131" s="22"/>
      <c r="VP131" s="22"/>
      <c r="VQ131" s="22"/>
      <c r="VR131" s="22"/>
      <c r="VS131" s="22"/>
      <c r="VT131" s="22"/>
      <c r="VU131" s="22"/>
      <c r="VV131" s="22"/>
      <c r="VW131" s="22"/>
      <c r="VX131" s="22"/>
      <c r="VY131" s="22"/>
      <c r="VZ131" s="22"/>
      <c r="WA131" s="22"/>
      <c r="WB131" s="22"/>
      <c r="WC131" s="22"/>
      <c r="WD131" s="22"/>
      <c r="WE131" s="22"/>
      <c r="WF131" s="22"/>
      <c r="WG131" s="22"/>
      <c r="WH131" s="22"/>
      <c r="WI131" s="22"/>
      <c r="WJ131" s="22"/>
      <c r="WK131" s="22"/>
      <c r="WL131" s="22"/>
      <c r="WM131" s="22"/>
      <c r="WN131" s="22"/>
      <c r="WO131" s="22"/>
      <c r="WP131" s="22"/>
      <c r="WQ131" s="22"/>
      <c r="WR131" s="22"/>
      <c r="WS131" s="22"/>
      <c r="WT131" s="22"/>
      <c r="WU131" s="22"/>
      <c r="WV131" s="22"/>
      <c r="WW131" s="22"/>
      <c r="WX131" s="22"/>
      <c r="WY131" s="22"/>
      <c r="WZ131" s="22"/>
      <c r="XA131" s="22"/>
      <c r="XB131" s="22"/>
      <c r="XC131" s="22"/>
      <c r="XD131" s="22"/>
      <c r="XE131" s="22"/>
      <c r="XF131" s="22"/>
      <c r="XG131" s="22"/>
      <c r="XH131" s="22"/>
      <c r="XI131" s="22"/>
      <c r="XJ131" s="22"/>
      <c r="XK131" s="22"/>
      <c r="XL131" s="22"/>
      <c r="XM131" s="22"/>
      <c r="XN131" s="22"/>
      <c r="XO131" s="22"/>
      <c r="XP131" s="22"/>
      <c r="XQ131" s="22"/>
      <c r="XR131" s="22"/>
      <c r="XS131" s="22"/>
      <c r="XT131" s="22"/>
      <c r="XU131" s="22"/>
      <c r="XV131" s="22"/>
      <c r="XW131" s="22"/>
      <c r="XX131" s="22"/>
      <c r="XY131" s="22"/>
      <c r="XZ131" s="22"/>
      <c r="YA131" s="22"/>
      <c r="YB131" s="22"/>
      <c r="YC131" s="22"/>
      <c r="YD131" s="22"/>
      <c r="YE131" s="22"/>
      <c r="YF131" s="22"/>
      <c r="YG131" s="22"/>
      <c r="YH131" s="22"/>
      <c r="YI131" s="22"/>
      <c r="YJ131" s="22"/>
      <c r="YK131" s="22"/>
      <c r="YL131" s="22"/>
      <c r="YM131" s="22"/>
      <c r="YN131" s="22"/>
      <c r="YO131" s="22"/>
      <c r="YP131" s="22"/>
      <c r="YQ131" s="22"/>
      <c r="YR131" s="22"/>
      <c r="YS131" s="22"/>
      <c r="YT131" s="22"/>
      <c r="YU131" s="22"/>
      <c r="YV131" s="22"/>
      <c r="YW131" s="22"/>
      <c r="YX131" s="22"/>
      <c r="YY131" s="22"/>
      <c r="YZ131" s="22"/>
      <c r="ZA131" s="22"/>
      <c r="ZB131" s="22"/>
      <c r="ZC131" s="22"/>
      <c r="ZD131" s="22"/>
      <c r="ZE131" s="22"/>
      <c r="ZF131" s="22"/>
      <c r="ZG131" s="22"/>
      <c r="ZH131" s="22"/>
      <c r="ZI131" s="22"/>
      <c r="ZJ131" s="22"/>
      <c r="ZK131" s="22"/>
      <c r="ZL131" s="22"/>
      <c r="ZM131" s="22"/>
      <c r="ZN131" s="22"/>
      <c r="ZO131" s="22"/>
      <c r="ZP131" s="22"/>
      <c r="ZQ131" s="22"/>
      <c r="ZR131" s="22"/>
      <c r="ZS131" s="22"/>
      <c r="ZT131" s="22"/>
      <c r="ZU131" s="22"/>
      <c r="ZV131" s="22"/>
      <c r="ZW131" s="22"/>
      <c r="ZX131" s="22"/>
      <c r="ZY131" s="22"/>
      <c r="ZZ131" s="22"/>
      <c r="AAA131" s="22"/>
      <c r="AAB131" s="22"/>
      <c r="AAC131" s="22"/>
      <c r="AAD131" s="22"/>
      <c r="AAE131" s="22"/>
      <c r="AAF131" s="22"/>
      <c r="AAG131" s="22"/>
      <c r="AAH131" s="22"/>
      <c r="AAI131" s="22"/>
      <c r="AAJ131" s="22"/>
      <c r="AAK131" s="22"/>
      <c r="AAL131" s="22"/>
      <c r="AAM131" s="22"/>
      <c r="AAN131" s="22"/>
      <c r="AAO131" s="22"/>
      <c r="AAP131" s="22"/>
      <c r="AAQ131" s="22"/>
      <c r="AAR131" s="22"/>
      <c r="AAS131" s="22"/>
      <c r="AAT131" s="22"/>
      <c r="AAU131" s="22"/>
      <c r="AAV131" s="22"/>
      <c r="AAW131" s="22"/>
      <c r="AAX131" s="22"/>
      <c r="AAY131" s="22"/>
      <c r="AAZ131" s="22"/>
      <c r="ABA131" s="22"/>
      <c r="ABB131" s="22"/>
      <c r="ABC131" s="22"/>
      <c r="ABD131" s="22"/>
      <c r="ABE131" s="22"/>
      <c r="ABF131" s="22"/>
      <c r="ABG131" s="22"/>
      <c r="ABH131" s="22"/>
      <c r="ABI131" s="22"/>
      <c r="ABJ131" s="22"/>
      <c r="ABK131" s="22"/>
      <c r="ABL131" s="22"/>
      <c r="ABM131" s="22"/>
      <c r="ABN131" s="22"/>
      <c r="ABO131" s="22"/>
      <c r="ABP131" s="22"/>
      <c r="ABQ131" s="22"/>
      <c r="ABR131" s="22"/>
      <c r="ABS131" s="22"/>
      <c r="ABT131" s="22"/>
      <c r="ABU131" s="22"/>
      <c r="ABV131" s="22"/>
      <c r="ABW131" s="22"/>
      <c r="ABX131" s="22"/>
      <c r="ABY131" s="22"/>
      <c r="ABZ131" s="22"/>
      <c r="ACA131" s="22"/>
      <c r="ACB131" s="22"/>
      <c r="ACC131" s="22"/>
      <c r="ACD131" s="22"/>
      <c r="ACE131" s="22"/>
      <c r="ACF131" s="22"/>
      <c r="ACG131" s="22"/>
      <c r="ACH131" s="22"/>
      <c r="ACI131" s="22"/>
      <c r="ACJ131" s="22"/>
      <c r="ACK131" s="22"/>
      <c r="ACL131" s="22"/>
      <c r="ACM131" s="22"/>
      <c r="ACN131" s="22"/>
      <c r="ACO131" s="22"/>
      <c r="ACP131" s="22"/>
      <c r="ACQ131" s="22"/>
      <c r="ACR131" s="22"/>
      <c r="ACS131" s="22"/>
      <c r="ACT131" s="22"/>
      <c r="ACU131" s="22"/>
      <c r="ACV131" s="22"/>
      <c r="ACW131" s="22"/>
      <c r="ACX131" s="22"/>
      <c r="ACY131" s="22"/>
      <c r="ACZ131" s="22"/>
      <c r="ADA131" s="22"/>
    </row>
    <row r="132" spans="1:781" s="22" customFormat="1" ht="15.6" x14ac:dyDescent="0.3">
      <c r="A132" s="81">
        <v>3</v>
      </c>
      <c r="B132" s="140" t="s">
        <v>465</v>
      </c>
      <c r="C132" s="141" t="s">
        <v>86</v>
      </c>
      <c r="D132" s="142"/>
      <c r="E132" s="142"/>
      <c r="F132" s="142"/>
      <c r="G132" s="91"/>
      <c r="H132" s="142">
        <v>1</v>
      </c>
      <c r="I132" s="142" t="s">
        <v>49</v>
      </c>
      <c r="J132" s="142" t="s">
        <v>67</v>
      </c>
      <c r="K132" s="143">
        <v>1998</v>
      </c>
      <c r="L132" s="107">
        <v>35973</v>
      </c>
      <c r="M132" s="144"/>
      <c r="N132" s="145"/>
      <c r="O132" s="145"/>
      <c r="P132" s="95" t="s">
        <v>453</v>
      </c>
      <c r="Q132" s="121" t="s">
        <v>466</v>
      </c>
      <c r="R132" s="73"/>
      <c r="S132" s="74" t="str">
        <f t="shared" si="40"/>
        <v>Au</v>
      </c>
      <c r="T132" s="75"/>
      <c r="U132" s="75"/>
      <c r="V132" s="75"/>
      <c r="W132" s="75"/>
      <c r="X132" s="75"/>
      <c r="Y132" s="75"/>
      <c r="Z132" s="75"/>
      <c r="AB132" s="76">
        <f t="shared" si="33"/>
        <v>0</v>
      </c>
      <c r="AC132" s="76">
        <f t="shared" si="34"/>
        <v>0</v>
      </c>
      <c r="AD132" s="76">
        <f t="shared" si="35"/>
        <v>0</v>
      </c>
      <c r="AE132" s="76">
        <f t="shared" si="36"/>
        <v>0</v>
      </c>
      <c r="AF132" s="77"/>
      <c r="AG132" s="77">
        <f t="shared" si="37"/>
        <v>0</v>
      </c>
      <c r="AH132" s="77">
        <f t="shared" si="38"/>
        <v>0</v>
      </c>
      <c r="AI132" s="77">
        <f t="shared" si="39"/>
        <v>0</v>
      </c>
    </row>
    <row r="133" spans="1:781" s="22" customFormat="1" ht="24" x14ac:dyDescent="0.3">
      <c r="A133" s="99">
        <v>1</v>
      </c>
      <c r="B133" s="140" t="s">
        <v>467</v>
      </c>
      <c r="C133" s="141" t="s">
        <v>216</v>
      </c>
      <c r="D133" s="142" t="s">
        <v>277</v>
      </c>
      <c r="E133" s="142" t="s">
        <v>349</v>
      </c>
      <c r="F133" s="142">
        <v>27</v>
      </c>
      <c r="G133" s="91">
        <v>15000000</v>
      </c>
      <c r="H133" s="142">
        <v>1</v>
      </c>
      <c r="I133" s="142" t="s">
        <v>49</v>
      </c>
      <c r="J133" s="142" t="s">
        <v>170</v>
      </c>
      <c r="K133" s="143">
        <v>1998</v>
      </c>
      <c r="L133" s="107">
        <v>35910</v>
      </c>
      <c r="M133" s="144">
        <v>6800000</v>
      </c>
      <c r="N133" s="145">
        <v>41</v>
      </c>
      <c r="O133" s="145"/>
      <c r="P133" s="95" t="s">
        <v>448</v>
      </c>
      <c r="Q133" s="121" t="s">
        <v>468</v>
      </c>
      <c r="R133" s="73" t="s">
        <v>424</v>
      </c>
      <c r="S133" s="74" t="str">
        <f t="shared" si="40"/>
        <v>Pb Zn</v>
      </c>
      <c r="T133" s="75">
        <v>161</v>
      </c>
      <c r="U133" s="75">
        <v>0.44</v>
      </c>
      <c r="V133" s="75"/>
      <c r="W133" s="75">
        <v>2.5392712696151634</v>
      </c>
      <c r="X133" s="75">
        <v>1979</v>
      </c>
      <c r="Y133" s="75"/>
      <c r="Z133" s="75" t="s">
        <v>469</v>
      </c>
      <c r="AB133" s="76">
        <f t="shared" si="33"/>
        <v>3.5852630924054112</v>
      </c>
      <c r="AC133" s="76">
        <f t="shared" si="34"/>
        <v>1.0512820512820513</v>
      </c>
      <c r="AD133" s="76">
        <f t="shared" si="35"/>
        <v>0</v>
      </c>
      <c r="AE133" s="76">
        <f t="shared" si="36"/>
        <v>4.6365451436874627</v>
      </c>
      <c r="AF133" s="77"/>
      <c r="AG133" s="77">
        <f t="shared" si="37"/>
        <v>4.6365451436874627</v>
      </c>
      <c r="AH133" s="77">
        <f t="shared" si="38"/>
        <v>0</v>
      </c>
      <c r="AI133" s="77">
        <f t="shared" si="39"/>
        <v>0</v>
      </c>
    </row>
    <row r="134" spans="1:781" s="22" customFormat="1" ht="48" x14ac:dyDescent="0.3">
      <c r="A134" s="83">
        <v>2</v>
      </c>
      <c r="B134" s="140" t="s">
        <v>470</v>
      </c>
      <c r="C134" s="141" t="s">
        <v>191</v>
      </c>
      <c r="D134" s="142"/>
      <c r="E134" s="142"/>
      <c r="F134" s="142"/>
      <c r="G134" s="91"/>
      <c r="H134" s="142">
        <v>2</v>
      </c>
      <c r="I134" s="142" t="s">
        <v>49</v>
      </c>
      <c r="J134" s="142" t="s">
        <v>282</v>
      </c>
      <c r="K134" s="143">
        <v>1997</v>
      </c>
      <c r="L134" s="107">
        <v>35771</v>
      </c>
      <c r="M134" s="144">
        <v>200000</v>
      </c>
      <c r="N134" s="145"/>
      <c r="O134" s="145"/>
      <c r="P134" s="95" t="s">
        <v>471</v>
      </c>
      <c r="Q134" s="121" t="s">
        <v>472</v>
      </c>
      <c r="R134" s="146" t="s">
        <v>347</v>
      </c>
      <c r="S134" s="74" t="str">
        <f t="shared" si="40"/>
        <v>P</v>
      </c>
      <c r="T134" s="147"/>
      <c r="U134" s="147"/>
      <c r="V134" s="147"/>
      <c r="W134" s="147"/>
      <c r="X134" s="147"/>
      <c r="Y134" s="147"/>
      <c r="Z134" s="147"/>
      <c r="AA134" s="148"/>
      <c r="AB134" s="76">
        <f t="shared" si="33"/>
        <v>0.10544891448251209</v>
      </c>
      <c r="AC134" s="76">
        <f t="shared" si="34"/>
        <v>0</v>
      </c>
      <c r="AD134" s="76">
        <f t="shared" si="35"/>
        <v>0</v>
      </c>
      <c r="AE134" s="76">
        <f t="shared" si="36"/>
        <v>0.10544891448251209</v>
      </c>
      <c r="AF134" s="77"/>
      <c r="AG134" s="77">
        <f t="shared" si="37"/>
        <v>0</v>
      </c>
      <c r="AH134" s="77">
        <f t="shared" si="38"/>
        <v>0.10544891448251209</v>
      </c>
      <c r="AI134" s="77">
        <f t="shared" si="39"/>
        <v>0</v>
      </c>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c r="BI134" s="149"/>
      <c r="BJ134" s="149"/>
      <c r="BK134" s="149"/>
      <c r="BL134" s="149"/>
      <c r="BM134" s="149"/>
      <c r="BN134" s="149"/>
      <c r="BO134" s="149"/>
      <c r="BP134" s="149"/>
      <c r="BQ134" s="149"/>
      <c r="BR134" s="149"/>
      <c r="BS134" s="149"/>
      <c r="BT134" s="149"/>
      <c r="BU134" s="149"/>
      <c r="BV134" s="149"/>
      <c r="BW134" s="149"/>
      <c r="BX134" s="149"/>
      <c r="BY134" s="149"/>
      <c r="BZ134" s="149"/>
      <c r="CA134" s="149"/>
      <c r="CB134" s="149"/>
      <c r="CC134" s="149"/>
      <c r="CD134" s="149"/>
      <c r="CE134" s="149"/>
      <c r="CF134" s="149"/>
      <c r="CG134" s="149"/>
      <c r="CH134" s="149"/>
      <c r="CI134" s="149"/>
      <c r="CJ134" s="149"/>
      <c r="CK134" s="149"/>
      <c r="CL134" s="149"/>
      <c r="CM134" s="149"/>
      <c r="CN134" s="149"/>
      <c r="CO134" s="149"/>
      <c r="CP134" s="149"/>
      <c r="CQ134" s="149"/>
      <c r="CR134" s="149"/>
      <c r="CS134" s="149"/>
      <c r="CT134" s="149"/>
      <c r="CU134" s="149"/>
      <c r="CV134" s="149"/>
      <c r="CW134" s="149"/>
      <c r="CX134" s="149"/>
      <c r="CY134" s="149"/>
      <c r="CZ134" s="149"/>
      <c r="DA134" s="149"/>
      <c r="DB134" s="149"/>
      <c r="DC134" s="149"/>
      <c r="DD134" s="149"/>
      <c r="DE134" s="149"/>
      <c r="DF134" s="149"/>
      <c r="DG134" s="149"/>
      <c r="DH134" s="149"/>
      <c r="DI134" s="149"/>
      <c r="DJ134" s="149"/>
      <c r="DK134" s="149"/>
      <c r="DL134" s="149"/>
      <c r="DM134" s="149"/>
      <c r="DN134" s="149"/>
      <c r="DO134" s="149"/>
      <c r="DP134" s="149"/>
      <c r="DQ134" s="149"/>
      <c r="DR134" s="149"/>
      <c r="DS134" s="149"/>
      <c r="DT134" s="149"/>
      <c r="DU134" s="149"/>
      <c r="DV134" s="149"/>
      <c r="DW134" s="149"/>
      <c r="DX134" s="149"/>
      <c r="DY134" s="149"/>
      <c r="DZ134" s="149"/>
      <c r="EA134" s="149"/>
      <c r="EB134" s="149"/>
      <c r="EC134" s="149"/>
      <c r="ED134" s="149"/>
      <c r="EE134" s="149"/>
      <c r="EF134" s="149"/>
      <c r="EG134" s="149"/>
      <c r="EH134" s="149"/>
      <c r="EI134" s="149"/>
      <c r="EJ134" s="149"/>
      <c r="EK134" s="149"/>
      <c r="EL134" s="149"/>
      <c r="EM134" s="149"/>
      <c r="EN134" s="149"/>
      <c r="EO134" s="149"/>
      <c r="EP134" s="149"/>
      <c r="EQ134" s="149"/>
      <c r="ER134" s="149"/>
      <c r="ES134" s="149"/>
      <c r="ET134" s="149"/>
      <c r="EU134" s="149"/>
      <c r="EV134" s="149"/>
      <c r="EW134" s="149"/>
      <c r="EX134" s="149"/>
      <c r="EY134" s="149"/>
      <c r="EZ134" s="149"/>
      <c r="FA134" s="149"/>
      <c r="FB134" s="149"/>
      <c r="FC134" s="149"/>
      <c r="FD134" s="149"/>
      <c r="FE134" s="149"/>
      <c r="FF134" s="149"/>
      <c r="FG134" s="149"/>
      <c r="FH134" s="149"/>
      <c r="FI134" s="149"/>
      <c r="FJ134" s="149"/>
      <c r="FK134" s="149"/>
      <c r="FL134" s="149"/>
      <c r="FM134" s="149"/>
      <c r="FN134" s="149"/>
      <c r="FO134" s="149"/>
      <c r="FP134" s="149"/>
      <c r="FQ134" s="149"/>
      <c r="FR134" s="149"/>
      <c r="FS134" s="149"/>
      <c r="FT134" s="149"/>
      <c r="FU134" s="149"/>
      <c r="FV134" s="149"/>
      <c r="FW134" s="149"/>
      <c r="FX134" s="149"/>
      <c r="FY134" s="149"/>
      <c r="FZ134" s="149"/>
      <c r="GA134" s="149"/>
      <c r="GB134" s="149"/>
      <c r="GC134" s="149"/>
      <c r="GD134" s="149"/>
      <c r="GE134" s="149"/>
      <c r="GF134" s="149"/>
      <c r="GG134" s="149"/>
      <c r="GH134" s="149"/>
      <c r="GI134" s="149"/>
      <c r="GJ134" s="149"/>
      <c r="GK134" s="149"/>
      <c r="GL134" s="149"/>
      <c r="GM134" s="149"/>
      <c r="GN134" s="149"/>
      <c r="GO134" s="149"/>
      <c r="GP134" s="149"/>
      <c r="GQ134" s="149"/>
      <c r="GR134" s="149"/>
      <c r="GS134" s="149"/>
      <c r="GT134" s="149"/>
      <c r="GU134" s="149"/>
      <c r="GV134" s="149"/>
      <c r="GW134" s="149"/>
      <c r="GX134" s="149"/>
      <c r="GY134" s="149"/>
      <c r="GZ134" s="149"/>
      <c r="HA134" s="149"/>
      <c r="HB134" s="149"/>
      <c r="HC134" s="149"/>
      <c r="HD134" s="149"/>
      <c r="HE134" s="149"/>
      <c r="HF134" s="149"/>
      <c r="HG134" s="149"/>
      <c r="HH134" s="149"/>
      <c r="HI134" s="149"/>
      <c r="HJ134" s="149"/>
      <c r="HK134" s="149"/>
      <c r="HL134" s="149"/>
      <c r="HM134" s="149"/>
      <c r="HN134" s="149"/>
      <c r="HO134" s="149"/>
      <c r="HP134" s="149"/>
      <c r="HQ134" s="149"/>
      <c r="HR134" s="149"/>
      <c r="HS134" s="149"/>
      <c r="HT134" s="149"/>
      <c r="HU134" s="149"/>
      <c r="HV134" s="149"/>
      <c r="HW134" s="149"/>
      <c r="HX134" s="149"/>
      <c r="HY134" s="149"/>
      <c r="HZ134" s="149"/>
      <c r="IA134" s="149"/>
      <c r="IB134" s="149"/>
      <c r="IC134" s="149"/>
      <c r="ID134" s="149"/>
      <c r="IE134" s="149"/>
      <c r="IF134" s="149"/>
      <c r="IG134" s="149"/>
      <c r="IH134" s="149"/>
      <c r="II134" s="149"/>
      <c r="IJ134" s="149"/>
      <c r="IK134" s="149"/>
      <c r="IL134" s="149"/>
      <c r="IM134" s="149"/>
      <c r="IN134" s="149"/>
      <c r="IO134" s="149"/>
      <c r="IP134" s="149"/>
      <c r="IQ134" s="149"/>
      <c r="IR134" s="149"/>
      <c r="IS134" s="149"/>
      <c r="IT134" s="149"/>
      <c r="IU134" s="149"/>
      <c r="IV134" s="149"/>
      <c r="IW134" s="149"/>
      <c r="IX134" s="149"/>
      <c r="IY134" s="149"/>
      <c r="IZ134" s="149"/>
      <c r="JA134" s="149"/>
      <c r="JB134" s="149"/>
      <c r="JC134" s="149"/>
      <c r="JD134" s="149"/>
      <c r="JE134" s="149"/>
      <c r="JF134" s="149"/>
      <c r="JG134" s="149"/>
      <c r="JH134" s="149"/>
      <c r="JI134" s="149"/>
      <c r="JJ134" s="149"/>
      <c r="JK134" s="149"/>
      <c r="JL134" s="149"/>
      <c r="JM134" s="149"/>
      <c r="JN134" s="149"/>
      <c r="JO134" s="149"/>
      <c r="JP134" s="149"/>
      <c r="JQ134" s="149"/>
      <c r="JR134" s="149"/>
      <c r="JS134" s="149"/>
      <c r="JT134" s="149"/>
      <c r="JU134" s="149"/>
      <c r="JV134" s="149"/>
      <c r="JW134" s="149"/>
      <c r="JX134" s="149"/>
      <c r="JY134" s="149"/>
      <c r="JZ134" s="149"/>
      <c r="KA134" s="149"/>
      <c r="KB134" s="149"/>
      <c r="KC134" s="149"/>
      <c r="KD134" s="149"/>
      <c r="KE134" s="149"/>
      <c r="KF134" s="149"/>
      <c r="KG134" s="149"/>
      <c r="KH134" s="149"/>
      <c r="KI134" s="149"/>
      <c r="KJ134" s="149"/>
      <c r="KK134" s="149"/>
      <c r="KL134" s="149"/>
      <c r="KM134" s="149"/>
      <c r="KN134" s="149"/>
      <c r="KO134" s="149"/>
      <c r="KP134" s="149"/>
      <c r="KQ134" s="149"/>
      <c r="KR134" s="149"/>
      <c r="KS134" s="149"/>
      <c r="KT134" s="149"/>
      <c r="KU134" s="149"/>
      <c r="KV134" s="149"/>
      <c r="KW134" s="149"/>
      <c r="KX134" s="149"/>
      <c r="KY134" s="149"/>
      <c r="KZ134" s="149"/>
      <c r="LA134" s="149"/>
      <c r="LB134" s="149"/>
      <c r="LC134" s="149"/>
      <c r="LD134" s="149"/>
      <c r="LE134" s="149"/>
      <c r="LF134" s="149"/>
      <c r="LG134" s="149"/>
      <c r="LH134" s="149"/>
      <c r="LI134" s="149"/>
      <c r="LJ134" s="149"/>
      <c r="LK134" s="149"/>
      <c r="LL134" s="149"/>
      <c r="LM134" s="149"/>
      <c r="LN134" s="149"/>
      <c r="LO134" s="149"/>
      <c r="LP134" s="149"/>
      <c r="LQ134" s="149"/>
      <c r="LR134" s="149"/>
      <c r="LS134" s="149"/>
      <c r="LT134" s="149"/>
      <c r="LU134" s="149"/>
      <c r="LV134" s="149"/>
      <c r="LW134" s="149"/>
      <c r="LX134" s="149"/>
      <c r="LY134" s="149"/>
      <c r="LZ134" s="149"/>
      <c r="MA134" s="149"/>
      <c r="MB134" s="149"/>
      <c r="MC134" s="149"/>
      <c r="MD134" s="149"/>
      <c r="ME134" s="149"/>
      <c r="MF134" s="149"/>
      <c r="MG134" s="149"/>
      <c r="MH134" s="149"/>
      <c r="MI134" s="149"/>
      <c r="MJ134" s="149"/>
      <c r="MK134" s="149"/>
      <c r="ML134" s="149"/>
      <c r="MM134" s="149"/>
      <c r="MN134" s="149"/>
      <c r="MO134" s="149"/>
      <c r="MP134" s="149"/>
      <c r="MQ134" s="149"/>
      <c r="MR134" s="149"/>
      <c r="MS134" s="149"/>
      <c r="MT134" s="149"/>
      <c r="MU134" s="149"/>
      <c r="MV134" s="149"/>
      <c r="MW134" s="149"/>
      <c r="MX134" s="149"/>
      <c r="MY134" s="149"/>
      <c r="MZ134" s="149"/>
      <c r="NA134" s="149"/>
      <c r="NB134" s="149"/>
      <c r="NC134" s="149"/>
      <c r="ND134" s="149"/>
      <c r="NE134" s="149"/>
      <c r="NF134" s="149"/>
      <c r="NG134" s="149"/>
      <c r="NH134" s="149"/>
      <c r="NI134" s="149"/>
      <c r="NJ134" s="149"/>
      <c r="NK134" s="149"/>
      <c r="NL134" s="149"/>
      <c r="NM134" s="149"/>
      <c r="NN134" s="149"/>
      <c r="NO134" s="149"/>
      <c r="NP134" s="149"/>
      <c r="NQ134" s="149"/>
      <c r="NR134" s="149"/>
      <c r="NS134" s="149"/>
      <c r="NT134" s="149"/>
      <c r="NU134" s="149"/>
      <c r="NV134" s="149"/>
      <c r="NW134" s="149"/>
      <c r="NX134" s="149"/>
      <c r="NY134" s="149"/>
      <c r="NZ134" s="149"/>
      <c r="OA134" s="149"/>
      <c r="OB134" s="149"/>
      <c r="OC134" s="149"/>
      <c r="OD134" s="149"/>
      <c r="OE134" s="149"/>
      <c r="OF134" s="149"/>
      <c r="OG134" s="149"/>
      <c r="OH134" s="149"/>
      <c r="OI134" s="149"/>
      <c r="OJ134" s="149"/>
      <c r="OK134" s="149"/>
      <c r="OL134" s="149"/>
      <c r="OM134" s="149"/>
      <c r="ON134" s="149"/>
      <c r="OO134" s="149"/>
      <c r="OP134" s="149"/>
      <c r="OQ134" s="149"/>
      <c r="OR134" s="149"/>
      <c r="OS134" s="149"/>
      <c r="OT134" s="149"/>
      <c r="OU134" s="149"/>
      <c r="OV134" s="149"/>
      <c r="OW134" s="149"/>
      <c r="OX134" s="149"/>
      <c r="OY134" s="149"/>
      <c r="OZ134" s="149"/>
      <c r="PA134" s="149"/>
      <c r="PB134" s="149"/>
      <c r="PC134" s="149"/>
      <c r="PD134" s="149"/>
      <c r="PE134" s="149"/>
      <c r="PF134" s="149"/>
      <c r="PG134" s="149"/>
      <c r="PH134" s="149"/>
      <c r="PI134" s="149"/>
      <c r="PJ134" s="149"/>
      <c r="PK134" s="149"/>
      <c r="PL134" s="149"/>
      <c r="PM134" s="149"/>
      <c r="PN134" s="149"/>
      <c r="PO134" s="149"/>
      <c r="PP134" s="149"/>
      <c r="PQ134" s="149"/>
      <c r="PR134" s="149"/>
      <c r="PS134" s="149"/>
      <c r="PT134" s="149"/>
      <c r="PU134" s="149"/>
      <c r="PV134" s="149"/>
      <c r="PW134" s="149"/>
      <c r="PX134" s="149"/>
      <c r="PY134" s="149"/>
      <c r="PZ134" s="149"/>
      <c r="QA134" s="149"/>
      <c r="QB134" s="149"/>
      <c r="QC134" s="149"/>
      <c r="QD134" s="149"/>
      <c r="QE134" s="149"/>
      <c r="QF134" s="149"/>
      <c r="QG134" s="149"/>
      <c r="QH134" s="149"/>
      <c r="QI134" s="149"/>
      <c r="QJ134" s="149"/>
      <c r="QK134" s="149"/>
      <c r="QL134" s="149"/>
      <c r="QM134" s="149"/>
      <c r="QN134" s="149"/>
      <c r="QO134" s="149"/>
      <c r="QP134" s="149"/>
      <c r="QQ134" s="149"/>
      <c r="QR134" s="149"/>
      <c r="QS134" s="149"/>
      <c r="QT134" s="149"/>
      <c r="QU134" s="149"/>
      <c r="QV134" s="149"/>
      <c r="QW134" s="149"/>
      <c r="QX134" s="149"/>
      <c r="QY134" s="149"/>
      <c r="QZ134" s="149"/>
      <c r="RA134" s="149"/>
      <c r="RB134" s="149"/>
      <c r="RC134" s="149"/>
      <c r="RD134" s="149"/>
      <c r="RE134" s="149"/>
      <c r="RF134" s="149"/>
      <c r="RG134" s="149"/>
      <c r="RH134" s="149"/>
      <c r="RI134" s="149"/>
      <c r="RJ134" s="149"/>
      <c r="RK134" s="149"/>
      <c r="RL134" s="149"/>
      <c r="RM134" s="149"/>
      <c r="RN134" s="149"/>
      <c r="RO134" s="149"/>
      <c r="RP134" s="149"/>
      <c r="RQ134" s="149"/>
      <c r="RR134" s="149"/>
      <c r="RS134" s="149"/>
      <c r="RT134" s="149"/>
      <c r="RU134" s="149"/>
      <c r="RV134" s="149"/>
      <c r="RW134" s="149"/>
      <c r="RX134" s="149"/>
      <c r="RY134" s="149"/>
      <c r="RZ134" s="149"/>
      <c r="SA134" s="149"/>
      <c r="SB134" s="149"/>
      <c r="SC134" s="149"/>
      <c r="SD134" s="149"/>
      <c r="SE134" s="149"/>
      <c r="SF134" s="149"/>
      <c r="SG134" s="149"/>
      <c r="SH134" s="149"/>
      <c r="SI134" s="149"/>
      <c r="SJ134" s="149"/>
      <c r="SK134" s="149"/>
      <c r="SL134" s="149"/>
      <c r="SM134" s="149"/>
      <c r="SN134" s="149"/>
      <c r="SO134" s="149"/>
      <c r="SP134" s="149"/>
      <c r="SQ134" s="149"/>
      <c r="SR134" s="149"/>
      <c r="SS134" s="149"/>
      <c r="ST134" s="149"/>
      <c r="SU134" s="149"/>
      <c r="SV134" s="149"/>
      <c r="SW134" s="149"/>
      <c r="SX134" s="149"/>
      <c r="SY134" s="149"/>
      <c r="SZ134" s="149"/>
      <c r="TA134" s="149"/>
      <c r="TB134" s="149"/>
      <c r="TC134" s="149"/>
      <c r="TD134" s="149"/>
      <c r="TE134" s="149"/>
      <c r="TF134" s="149"/>
      <c r="TG134" s="149"/>
      <c r="TH134" s="149"/>
      <c r="TI134" s="149"/>
      <c r="TJ134" s="149"/>
      <c r="TK134" s="149"/>
      <c r="TL134" s="149"/>
      <c r="TM134" s="149"/>
      <c r="TN134" s="149"/>
      <c r="TO134" s="149"/>
      <c r="TP134" s="149"/>
      <c r="TQ134" s="149"/>
      <c r="TR134" s="149"/>
      <c r="TS134" s="149"/>
      <c r="TT134" s="149"/>
      <c r="TU134" s="149"/>
      <c r="TV134" s="149"/>
      <c r="TW134" s="149"/>
      <c r="TX134" s="149"/>
      <c r="TY134" s="149"/>
      <c r="TZ134" s="149"/>
      <c r="UA134" s="149"/>
      <c r="UB134" s="149"/>
      <c r="UC134" s="149"/>
      <c r="UD134" s="149"/>
      <c r="UE134" s="149"/>
      <c r="UF134" s="149"/>
      <c r="UG134" s="149"/>
      <c r="UH134" s="149"/>
      <c r="UI134" s="149"/>
      <c r="UJ134" s="149"/>
      <c r="UK134" s="149"/>
      <c r="UL134" s="149"/>
      <c r="UM134" s="149"/>
      <c r="UN134" s="149"/>
      <c r="UO134" s="149"/>
      <c r="UP134" s="149"/>
      <c r="UQ134" s="149"/>
      <c r="UR134" s="149"/>
      <c r="US134" s="149"/>
      <c r="UT134" s="149"/>
      <c r="UU134" s="149"/>
      <c r="UV134" s="149"/>
      <c r="UW134" s="149"/>
      <c r="UX134" s="149"/>
      <c r="UY134" s="149"/>
      <c r="UZ134" s="149"/>
      <c r="VA134" s="149"/>
      <c r="VB134" s="149"/>
      <c r="VC134" s="149"/>
      <c r="VD134" s="149"/>
      <c r="VE134" s="149"/>
      <c r="VF134" s="149"/>
      <c r="VG134" s="149"/>
      <c r="VH134" s="149"/>
      <c r="VI134" s="149"/>
      <c r="VJ134" s="149"/>
      <c r="VK134" s="149"/>
      <c r="VL134" s="149"/>
      <c r="VM134" s="149"/>
      <c r="VN134" s="149"/>
      <c r="VO134" s="149"/>
      <c r="VP134" s="149"/>
      <c r="VQ134" s="149"/>
      <c r="VR134" s="149"/>
      <c r="VS134" s="149"/>
      <c r="VT134" s="149"/>
      <c r="VU134" s="149"/>
      <c r="VV134" s="149"/>
      <c r="VW134" s="149"/>
      <c r="VX134" s="149"/>
      <c r="VY134" s="149"/>
      <c r="VZ134" s="149"/>
      <c r="WA134" s="149"/>
      <c r="WB134" s="149"/>
      <c r="WC134" s="149"/>
      <c r="WD134" s="149"/>
      <c r="WE134" s="149"/>
      <c r="WF134" s="149"/>
      <c r="WG134" s="149"/>
      <c r="WH134" s="149"/>
      <c r="WI134" s="149"/>
      <c r="WJ134" s="149"/>
      <c r="WK134" s="149"/>
      <c r="WL134" s="149"/>
      <c r="WM134" s="149"/>
      <c r="WN134" s="149"/>
      <c r="WO134" s="149"/>
      <c r="WP134" s="149"/>
      <c r="WQ134" s="149"/>
      <c r="WR134" s="149"/>
      <c r="WS134" s="149"/>
      <c r="WT134" s="149"/>
      <c r="WU134" s="149"/>
      <c r="WV134" s="149"/>
      <c r="WW134" s="149"/>
      <c r="WX134" s="149"/>
      <c r="WY134" s="149"/>
      <c r="WZ134" s="149"/>
      <c r="XA134" s="149"/>
      <c r="XB134" s="149"/>
      <c r="XC134" s="149"/>
      <c r="XD134" s="149"/>
      <c r="XE134" s="149"/>
      <c r="XF134" s="149"/>
      <c r="XG134" s="149"/>
      <c r="XH134" s="149"/>
      <c r="XI134" s="149"/>
      <c r="XJ134" s="149"/>
      <c r="XK134" s="149"/>
      <c r="XL134" s="149"/>
      <c r="XM134" s="149"/>
      <c r="XN134" s="149"/>
      <c r="XO134" s="149"/>
      <c r="XP134" s="149"/>
      <c r="XQ134" s="149"/>
      <c r="XR134" s="149"/>
      <c r="XS134" s="149"/>
      <c r="XT134" s="149"/>
      <c r="XU134" s="149"/>
      <c r="XV134" s="149"/>
      <c r="XW134" s="149"/>
      <c r="XX134" s="149"/>
      <c r="XY134" s="149"/>
      <c r="XZ134" s="149"/>
      <c r="YA134" s="149"/>
      <c r="YB134" s="149"/>
      <c r="YC134" s="149"/>
      <c r="YD134" s="149"/>
      <c r="YE134" s="149"/>
      <c r="YF134" s="149"/>
      <c r="YG134" s="149"/>
      <c r="YH134" s="149"/>
      <c r="YI134" s="149"/>
      <c r="YJ134" s="149"/>
      <c r="YK134" s="149"/>
      <c r="YL134" s="149"/>
      <c r="YM134" s="149"/>
      <c r="YN134" s="149"/>
      <c r="YO134" s="149"/>
      <c r="YP134" s="149"/>
      <c r="YQ134" s="149"/>
      <c r="YR134" s="149"/>
      <c r="YS134" s="149"/>
      <c r="YT134" s="149"/>
      <c r="YU134" s="149"/>
      <c r="YV134" s="149"/>
      <c r="YW134" s="149"/>
      <c r="YX134" s="149"/>
      <c r="YY134" s="149"/>
      <c r="YZ134" s="149"/>
      <c r="ZA134" s="149"/>
      <c r="ZB134" s="149"/>
      <c r="ZC134" s="149"/>
      <c r="ZD134" s="149"/>
      <c r="ZE134" s="149"/>
      <c r="ZF134" s="149"/>
      <c r="ZG134" s="149"/>
      <c r="ZH134" s="149"/>
      <c r="ZI134" s="149"/>
      <c r="ZJ134" s="149"/>
      <c r="ZK134" s="149"/>
      <c r="ZL134" s="149"/>
      <c r="ZM134" s="149"/>
      <c r="ZN134" s="149"/>
      <c r="ZO134" s="149"/>
      <c r="ZP134" s="149"/>
      <c r="ZQ134" s="149"/>
      <c r="ZR134" s="149"/>
      <c r="ZS134" s="149"/>
      <c r="ZT134" s="149"/>
      <c r="ZU134" s="149"/>
      <c r="ZV134" s="149"/>
      <c r="ZW134" s="149"/>
      <c r="ZX134" s="149"/>
      <c r="ZY134" s="149"/>
      <c r="ZZ134" s="149"/>
      <c r="AAA134" s="149"/>
      <c r="AAB134" s="149"/>
      <c r="AAC134" s="149"/>
      <c r="AAD134" s="149"/>
      <c r="AAE134" s="149"/>
      <c r="AAF134" s="149"/>
      <c r="AAG134" s="149"/>
      <c r="AAH134" s="149"/>
      <c r="AAI134" s="149"/>
      <c r="AAJ134" s="149"/>
      <c r="AAK134" s="149"/>
      <c r="AAL134" s="149"/>
      <c r="AAM134" s="149"/>
      <c r="AAN134" s="149"/>
      <c r="AAO134" s="149"/>
      <c r="AAP134" s="149"/>
      <c r="AAQ134" s="149"/>
      <c r="AAR134" s="149"/>
      <c r="AAS134" s="149"/>
      <c r="AAT134" s="149"/>
      <c r="AAU134" s="149"/>
      <c r="AAV134" s="149"/>
      <c r="AAW134" s="149"/>
      <c r="AAX134" s="149"/>
      <c r="AAY134" s="149"/>
      <c r="AAZ134" s="149"/>
      <c r="ABA134" s="149"/>
      <c r="ABB134" s="149"/>
      <c r="ABC134" s="149"/>
      <c r="ABD134" s="149"/>
      <c r="ABE134" s="149"/>
      <c r="ABF134" s="149"/>
      <c r="ABG134" s="149"/>
      <c r="ABH134" s="149"/>
      <c r="ABI134" s="149"/>
      <c r="ABJ134" s="149"/>
      <c r="ABK134" s="149"/>
      <c r="ABL134" s="149"/>
      <c r="ABM134" s="149"/>
      <c r="ABN134" s="149"/>
      <c r="ABO134" s="149"/>
      <c r="ABP134" s="149"/>
      <c r="ABQ134" s="149"/>
      <c r="ABR134" s="149"/>
      <c r="ABS134" s="149"/>
      <c r="ABT134" s="149"/>
      <c r="ABU134" s="149"/>
      <c r="ABV134" s="149"/>
      <c r="ABW134" s="149"/>
      <c r="ABX134" s="149"/>
      <c r="ABY134" s="149"/>
      <c r="ABZ134" s="149"/>
      <c r="ACA134" s="149"/>
      <c r="ACB134" s="149"/>
      <c r="ACC134" s="149"/>
      <c r="ACD134" s="149"/>
      <c r="ACE134" s="149"/>
      <c r="ACF134" s="149"/>
      <c r="ACG134" s="149"/>
      <c r="ACH134" s="149"/>
      <c r="ACI134" s="149"/>
      <c r="ACJ134" s="149"/>
      <c r="ACK134" s="149"/>
      <c r="ACL134" s="149"/>
      <c r="ACM134" s="149"/>
      <c r="ACN134" s="149"/>
      <c r="ACO134" s="149"/>
      <c r="ACP134" s="149"/>
      <c r="ACQ134" s="149"/>
      <c r="ACR134" s="149"/>
      <c r="ACS134" s="149"/>
      <c r="ACT134" s="149"/>
      <c r="ACU134" s="149"/>
      <c r="ACV134" s="149"/>
      <c r="ACW134" s="149"/>
      <c r="ACX134" s="149"/>
      <c r="ACY134" s="149"/>
      <c r="ACZ134" s="149"/>
      <c r="ADA134" s="149"/>
    </row>
    <row r="135" spans="1:781" s="22" customFormat="1" ht="24" x14ac:dyDescent="0.3">
      <c r="A135" s="81">
        <v>3</v>
      </c>
      <c r="B135" s="140" t="s">
        <v>465</v>
      </c>
      <c r="C135" s="141" t="s">
        <v>86</v>
      </c>
      <c r="D135" s="142"/>
      <c r="E135" s="142"/>
      <c r="F135" s="142"/>
      <c r="G135" s="91"/>
      <c r="H135" s="142">
        <v>1</v>
      </c>
      <c r="I135" s="142" t="s">
        <v>49</v>
      </c>
      <c r="J135" s="142" t="s">
        <v>67</v>
      </c>
      <c r="K135" s="143">
        <v>1997</v>
      </c>
      <c r="L135" s="107">
        <v>35740</v>
      </c>
      <c r="M135" s="144"/>
      <c r="N135" s="145"/>
      <c r="O135" s="145"/>
      <c r="P135" s="95" t="s">
        <v>453</v>
      </c>
      <c r="Q135" s="121" t="s">
        <v>473</v>
      </c>
      <c r="R135" s="73"/>
      <c r="S135" s="74" t="str">
        <f t="shared" si="40"/>
        <v>Au</v>
      </c>
      <c r="T135" s="75"/>
      <c r="U135" s="75"/>
      <c r="V135" s="75"/>
      <c r="W135" s="75"/>
      <c r="X135" s="75"/>
      <c r="Y135" s="75"/>
      <c r="Z135" s="75"/>
      <c r="AB135" s="76">
        <f t="shared" si="33"/>
        <v>0</v>
      </c>
      <c r="AC135" s="76">
        <f t="shared" si="34"/>
        <v>0</v>
      </c>
      <c r="AD135" s="76">
        <f t="shared" si="35"/>
        <v>0</v>
      </c>
      <c r="AE135" s="76">
        <f t="shared" si="36"/>
        <v>0</v>
      </c>
      <c r="AF135" s="77"/>
      <c r="AG135" s="77">
        <f t="shared" si="37"/>
        <v>0</v>
      </c>
      <c r="AH135" s="77">
        <f t="shared" si="38"/>
        <v>0</v>
      </c>
      <c r="AI135" s="77">
        <f t="shared" si="39"/>
        <v>0</v>
      </c>
    </row>
    <row r="136" spans="1:781" s="22" customFormat="1" ht="15.6" x14ac:dyDescent="0.3">
      <c r="A136" s="83">
        <v>2</v>
      </c>
      <c r="B136" s="140" t="s">
        <v>474</v>
      </c>
      <c r="C136" s="141" t="s">
        <v>111</v>
      </c>
      <c r="D136" s="142" t="s">
        <v>129</v>
      </c>
      <c r="E136" s="142"/>
      <c r="F136" s="142"/>
      <c r="G136" s="91"/>
      <c r="H136" s="142">
        <v>1</v>
      </c>
      <c r="I136" s="142" t="s">
        <v>96</v>
      </c>
      <c r="J136" s="142" t="s">
        <v>50</v>
      </c>
      <c r="K136" s="143">
        <v>1997</v>
      </c>
      <c r="L136" s="107">
        <v>35725</v>
      </c>
      <c r="M136" s="144">
        <v>230000</v>
      </c>
      <c r="N136" s="145"/>
      <c r="O136" s="145"/>
      <c r="P136" s="95" t="s">
        <v>475</v>
      </c>
      <c r="Q136" s="121" t="s">
        <v>476</v>
      </c>
      <c r="R136" s="146" t="s">
        <v>243</v>
      </c>
      <c r="S136" s="74" t="str">
        <f t="shared" si="40"/>
        <v>Cu</v>
      </c>
      <c r="T136" s="147"/>
      <c r="U136" s="147"/>
      <c r="V136" s="147"/>
      <c r="W136" s="147"/>
      <c r="X136" s="147"/>
      <c r="Y136" s="147"/>
      <c r="Z136" s="147"/>
      <c r="AA136" s="148"/>
      <c r="AB136" s="76">
        <f t="shared" si="33"/>
        <v>0.1212662516548889</v>
      </c>
      <c r="AC136" s="76">
        <f t="shared" si="34"/>
        <v>0</v>
      </c>
      <c r="AD136" s="76">
        <f t="shared" si="35"/>
        <v>0</v>
      </c>
      <c r="AE136" s="76">
        <f t="shared" si="36"/>
        <v>0.1212662516548889</v>
      </c>
      <c r="AF136" s="77"/>
      <c r="AG136" s="77">
        <f t="shared" si="37"/>
        <v>0</v>
      </c>
      <c r="AH136" s="77">
        <f t="shared" si="38"/>
        <v>0.1212662516548889</v>
      </c>
      <c r="AI136" s="77">
        <f t="shared" si="39"/>
        <v>0</v>
      </c>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c r="CR136" s="149"/>
      <c r="CS136" s="149"/>
      <c r="CT136" s="149"/>
      <c r="CU136" s="149"/>
      <c r="CV136" s="149"/>
      <c r="CW136" s="149"/>
      <c r="CX136" s="149"/>
      <c r="CY136" s="149"/>
      <c r="CZ136" s="149"/>
      <c r="DA136" s="149"/>
      <c r="DB136" s="149"/>
      <c r="DC136" s="149"/>
      <c r="DD136" s="149"/>
      <c r="DE136" s="149"/>
      <c r="DF136" s="149"/>
      <c r="DG136" s="149"/>
      <c r="DH136" s="149"/>
      <c r="DI136" s="149"/>
      <c r="DJ136" s="149"/>
      <c r="DK136" s="149"/>
      <c r="DL136" s="149"/>
      <c r="DM136" s="149"/>
      <c r="DN136" s="149"/>
      <c r="DO136" s="149"/>
      <c r="DP136" s="149"/>
      <c r="DQ136" s="149"/>
      <c r="DR136" s="149"/>
      <c r="DS136" s="149"/>
      <c r="DT136" s="149"/>
      <c r="DU136" s="149"/>
      <c r="DV136" s="149"/>
      <c r="DW136" s="149"/>
      <c r="DX136" s="149"/>
      <c r="DY136" s="149"/>
      <c r="DZ136" s="149"/>
      <c r="EA136" s="149"/>
      <c r="EB136" s="149"/>
      <c r="EC136" s="149"/>
      <c r="ED136" s="149"/>
      <c r="EE136" s="149"/>
      <c r="EF136" s="149"/>
      <c r="EG136" s="149"/>
      <c r="EH136" s="149"/>
      <c r="EI136" s="149"/>
      <c r="EJ136" s="149"/>
      <c r="EK136" s="149"/>
      <c r="EL136" s="149"/>
      <c r="EM136" s="149"/>
      <c r="EN136" s="149"/>
      <c r="EO136" s="149"/>
      <c r="EP136" s="149"/>
      <c r="EQ136" s="149"/>
      <c r="ER136" s="149"/>
      <c r="ES136" s="149"/>
      <c r="ET136" s="149"/>
      <c r="EU136" s="149"/>
      <c r="EV136" s="149"/>
      <c r="EW136" s="149"/>
      <c r="EX136" s="149"/>
      <c r="EY136" s="149"/>
      <c r="EZ136" s="149"/>
      <c r="FA136" s="149"/>
      <c r="FB136" s="149"/>
      <c r="FC136" s="149"/>
      <c r="FD136" s="149"/>
      <c r="FE136" s="149"/>
      <c r="FF136" s="149"/>
      <c r="FG136" s="149"/>
      <c r="FH136" s="149"/>
      <c r="FI136" s="149"/>
      <c r="FJ136" s="149"/>
      <c r="FK136" s="149"/>
      <c r="FL136" s="149"/>
      <c r="FM136" s="149"/>
      <c r="FN136" s="149"/>
      <c r="FO136" s="149"/>
      <c r="FP136" s="149"/>
      <c r="FQ136" s="149"/>
      <c r="FR136" s="149"/>
      <c r="FS136" s="149"/>
      <c r="FT136" s="149"/>
      <c r="FU136" s="149"/>
      <c r="FV136" s="149"/>
      <c r="FW136" s="149"/>
      <c r="FX136" s="149"/>
      <c r="FY136" s="149"/>
      <c r="FZ136" s="149"/>
      <c r="GA136" s="149"/>
      <c r="GB136" s="149"/>
      <c r="GC136" s="149"/>
      <c r="GD136" s="149"/>
      <c r="GE136" s="149"/>
      <c r="GF136" s="149"/>
      <c r="GG136" s="149"/>
      <c r="GH136" s="149"/>
      <c r="GI136" s="149"/>
      <c r="GJ136" s="149"/>
      <c r="GK136" s="149"/>
      <c r="GL136" s="149"/>
      <c r="GM136" s="149"/>
      <c r="GN136" s="149"/>
      <c r="GO136" s="149"/>
      <c r="GP136" s="149"/>
      <c r="GQ136" s="149"/>
      <c r="GR136" s="149"/>
      <c r="GS136" s="149"/>
      <c r="GT136" s="149"/>
      <c r="GU136" s="149"/>
      <c r="GV136" s="149"/>
      <c r="GW136" s="149"/>
      <c r="GX136" s="149"/>
      <c r="GY136" s="149"/>
      <c r="GZ136" s="149"/>
      <c r="HA136" s="149"/>
      <c r="HB136" s="149"/>
      <c r="HC136" s="149"/>
      <c r="HD136" s="149"/>
      <c r="HE136" s="149"/>
      <c r="HF136" s="149"/>
      <c r="HG136" s="149"/>
      <c r="HH136" s="149"/>
      <c r="HI136" s="149"/>
      <c r="HJ136" s="149"/>
      <c r="HK136" s="149"/>
      <c r="HL136" s="149"/>
      <c r="HM136" s="149"/>
      <c r="HN136" s="149"/>
      <c r="HO136" s="149"/>
      <c r="HP136" s="149"/>
      <c r="HQ136" s="149"/>
      <c r="HR136" s="149"/>
      <c r="HS136" s="149"/>
      <c r="HT136" s="149"/>
      <c r="HU136" s="149"/>
      <c r="HV136" s="149"/>
      <c r="HW136" s="149"/>
      <c r="HX136" s="149"/>
      <c r="HY136" s="149"/>
      <c r="HZ136" s="149"/>
      <c r="IA136" s="149"/>
      <c r="IB136" s="149"/>
      <c r="IC136" s="149"/>
      <c r="ID136" s="149"/>
      <c r="IE136" s="149"/>
      <c r="IF136" s="149"/>
      <c r="IG136" s="149"/>
      <c r="IH136" s="149"/>
      <c r="II136" s="149"/>
      <c r="IJ136" s="149"/>
      <c r="IK136" s="149"/>
      <c r="IL136" s="149"/>
      <c r="IM136" s="149"/>
      <c r="IN136" s="149"/>
      <c r="IO136" s="149"/>
      <c r="IP136" s="149"/>
      <c r="IQ136" s="149"/>
      <c r="IR136" s="149"/>
      <c r="IS136" s="149"/>
      <c r="IT136" s="149"/>
      <c r="IU136" s="149"/>
      <c r="IV136" s="149"/>
      <c r="IW136" s="149"/>
      <c r="IX136" s="149"/>
      <c r="IY136" s="149"/>
      <c r="IZ136" s="149"/>
      <c r="JA136" s="149"/>
      <c r="JB136" s="149"/>
      <c r="JC136" s="149"/>
      <c r="JD136" s="149"/>
      <c r="JE136" s="149"/>
      <c r="JF136" s="149"/>
      <c r="JG136" s="149"/>
      <c r="JH136" s="149"/>
      <c r="JI136" s="149"/>
      <c r="JJ136" s="149"/>
      <c r="JK136" s="149"/>
      <c r="JL136" s="149"/>
      <c r="JM136" s="149"/>
      <c r="JN136" s="149"/>
      <c r="JO136" s="149"/>
      <c r="JP136" s="149"/>
      <c r="JQ136" s="149"/>
      <c r="JR136" s="149"/>
      <c r="JS136" s="149"/>
      <c r="JT136" s="149"/>
      <c r="JU136" s="149"/>
      <c r="JV136" s="149"/>
      <c r="JW136" s="149"/>
      <c r="JX136" s="149"/>
      <c r="JY136" s="149"/>
      <c r="JZ136" s="149"/>
      <c r="KA136" s="149"/>
      <c r="KB136" s="149"/>
      <c r="KC136" s="149"/>
      <c r="KD136" s="149"/>
      <c r="KE136" s="149"/>
      <c r="KF136" s="149"/>
      <c r="KG136" s="149"/>
      <c r="KH136" s="149"/>
      <c r="KI136" s="149"/>
      <c r="KJ136" s="149"/>
      <c r="KK136" s="149"/>
      <c r="KL136" s="149"/>
      <c r="KM136" s="149"/>
      <c r="KN136" s="149"/>
      <c r="KO136" s="149"/>
      <c r="KP136" s="149"/>
      <c r="KQ136" s="149"/>
      <c r="KR136" s="149"/>
      <c r="KS136" s="149"/>
      <c r="KT136" s="149"/>
      <c r="KU136" s="149"/>
      <c r="KV136" s="149"/>
      <c r="KW136" s="149"/>
      <c r="KX136" s="149"/>
      <c r="KY136" s="149"/>
      <c r="KZ136" s="149"/>
      <c r="LA136" s="149"/>
      <c r="LB136" s="149"/>
      <c r="LC136" s="149"/>
      <c r="LD136" s="149"/>
      <c r="LE136" s="149"/>
      <c r="LF136" s="149"/>
      <c r="LG136" s="149"/>
      <c r="LH136" s="149"/>
      <c r="LI136" s="149"/>
      <c r="LJ136" s="149"/>
      <c r="LK136" s="149"/>
      <c r="LL136" s="149"/>
      <c r="LM136" s="149"/>
      <c r="LN136" s="149"/>
      <c r="LO136" s="149"/>
      <c r="LP136" s="149"/>
      <c r="LQ136" s="149"/>
      <c r="LR136" s="149"/>
      <c r="LS136" s="149"/>
      <c r="LT136" s="149"/>
      <c r="LU136" s="149"/>
      <c r="LV136" s="149"/>
      <c r="LW136" s="149"/>
      <c r="LX136" s="149"/>
      <c r="LY136" s="149"/>
      <c r="LZ136" s="149"/>
      <c r="MA136" s="149"/>
      <c r="MB136" s="149"/>
      <c r="MC136" s="149"/>
      <c r="MD136" s="149"/>
      <c r="ME136" s="149"/>
      <c r="MF136" s="149"/>
      <c r="MG136" s="149"/>
      <c r="MH136" s="149"/>
      <c r="MI136" s="149"/>
      <c r="MJ136" s="149"/>
      <c r="MK136" s="149"/>
      <c r="ML136" s="149"/>
      <c r="MM136" s="149"/>
      <c r="MN136" s="149"/>
      <c r="MO136" s="149"/>
      <c r="MP136" s="149"/>
      <c r="MQ136" s="149"/>
      <c r="MR136" s="149"/>
      <c r="MS136" s="149"/>
      <c r="MT136" s="149"/>
      <c r="MU136" s="149"/>
      <c r="MV136" s="149"/>
      <c r="MW136" s="149"/>
      <c r="MX136" s="149"/>
      <c r="MY136" s="149"/>
      <c r="MZ136" s="149"/>
      <c r="NA136" s="149"/>
      <c r="NB136" s="149"/>
      <c r="NC136" s="149"/>
      <c r="ND136" s="149"/>
      <c r="NE136" s="149"/>
      <c r="NF136" s="149"/>
      <c r="NG136" s="149"/>
      <c r="NH136" s="149"/>
      <c r="NI136" s="149"/>
      <c r="NJ136" s="149"/>
      <c r="NK136" s="149"/>
      <c r="NL136" s="149"/>
      <c r="NM136" s="149"/>
      <c r="NN136" s="149"/>
      <c r="NO136" s="149"/>
      <c r="NP136" s="149"/>
      <c r="NQ136" s="149"/>
      <c r="NR136" s="149"/>
      <c r="NS136" s="149"/>
      <c r="NT136" s="149"/>
      <c r="NU136" s="149"/>
      <c r="NV136" s="149"/>
      <c r="NW136" s="149"/>
      <c r="NX136" s="149"/>
      <c r="NY136" s="149"/>
      <c r="NZ136" s="149"/>
      <c r="OA136" s="149"/>
      <c r="OB136" s="149"/>
      <c r="OC136" s="149"/>
      <c r="OD136" s="149"/>
      <c r="OE136" s="149"/>
      <c r="OF136" s="149"/>
      <c r="OG136" s="149"/>
      <c r="OH136" s="149"/>
      <c r="OI136" s="149"/>
      <c r="OJ136" s="149"/>
      <c r="OK136" s="149"/>
      <c r="OL136" s="149"/>
      <c r="OM136" s="149"/>
      <c r="ON136" s="149"/>
      <c r="OO136" s="149"/>
      <c r="OP136" s="149"/>
      <c r="OQ136" s="149"/>
      <c r="OR136" s="149"/>
      <c r="OS136" s="149"/>
      <c r="OT136" s="149"/>
      <c r="OU136" s="149"/>
      <c r="OV136" s="149"/>
      <c r="OW136" s="149"/>
      <c r="OX136" s="149"/>
      <c r="OY136" s="149"/>
      <c r="OZ136" s="149"/>
      <c r="PA136" s="149"/>
      <c r="PB136" s="149"/>
      <c r="PC136" s="149"/>
      <c r="PD136" s="149"/>
      <c r="PE136" s="149"/>
      <c r="PF136" s="149"/>
      <c r="PG136" s="149"/>
      <c r="PH136" s="149"/>
      <c r="PI136" s="149"/>
      <c r="PJ136" s="149"/>
      <c r="PK136" s="149"/>
      <c r="PL136" s="149"/>
      <c r="PM136" s="149"/>
      <c r="PN136" s="149"/>
      <c r="PO136" s="149"/>
      <c r="PP136" s="149"/>
      <c r="PQ136" s="149"/>
      <c r="PR136" s="149"/>
      <c r="PS136" s="149"/>
      <c r="PT136" s="149"/>
      <c r="PU136" s="149"/>
      <c r="PV136" s="149"/>
      <c r="PW136" s="149"/>
      <c r="PX136" s="149"/>
      <c r="PY136" s="149"/>
      <c r="PZ136" s="149"/>
      <c r="QA136" s="149"/>
      <c r="QB136" s="149"/>
      <c r="QC136" s="149"/>
      <c r="QD136" s="149"/>
      <c r="QE136" s="149"/>
      <c r="QF136" s="149"/>
      <c r="QG136" s="149"/>
      <c r="QH136" s="149"/>
      <c r="QI136" s="149"/>
      <c r="QJ136" s="149"/>
      <c r="QK136" s="149"/>
      <c r="QL136" s="149"/>
      <c r="QM136" s="149"/>
      <c r="QN136" s="149"/>
      <c r="QO136" s="149"/>
      <c r="QP136" s="149"/>
      <c r="QQ136" s="149"/>
      <c r="QR136" s="149"/>
      <c r="QS136" s="149"/>
      <c r="QT136" s="149"/>
      <c r="QU136" s="149"/>
      <c r="QV136" s="149"/>
      <c r="QW136" s="149"/>
      <c r="QX136" s="149"/>
      <c r="QY136" s="149"/>
      <c r="QZ136" s="149"/>
      <c r="RA136" s="149"/>
      <c r="RB136" s="149"/>
      <c r="RC136" s="149"/>
      <c r="RD136" s="149"/>
      <c r="RE136" s="149"/>
      <c r="RF136" s="149"/>
      <c r="RG136" s="149"/>
      <c r="RH136" s="149"/>
      <c r="RI136" s="149"/>
      <c r="RJ136" s="149"/>
      <c r="RK136" s="149"/>
      <c r="RL136" s="149"/>
      <c r="RM136" s="149"/>
      <c r="RN136" s="149"/>
      <c r="RO136" s="149"/>
      <c r="RP136" s="149"/>
      <c r="RQ136" s="149"/>
      <c r="RR136" s="149"/>
      <c r="RS136" s="149"/>
      <c r="RT136" s="149"/>
      <c r="RU136" s="149"/>
      <c r="RV136" s="149"/>
      <c r="RW136" s="149"/>
      <c r="RX136" s="149"/>
      <c r="RY136" s="149"/>
      <c r="RZ136" s="149"/>
      <c r="SA136" s="149"/>
      <c r="SB136" s="149"/>
      <c r="SC136" s="149"/>
      <c r="SD136" s="149"/>
      <c r="SE136" s="149"/>
      <c r="SF136" s="149"/>
      <c r="SG136" s="149"/>
      <c r="SH136" s="149"/>
      <c r="SI136" s="149"/>
      <c r="SJ136" s="149"/>
      <c r="SK136" s="149"/>
      <c r="SL136" s="149"/>
      <c r="SM136" s="149"/>
      <c r="SN136" s="149"/>
      <c r="SO136" s="149"/>
      <c r="SP136" s="149"/>
      <c r="SQ136" s="149"/>
      <c r="SR136" s="149"/>
      <c r="SS136" s="149"/>
      <c r="ST136" s="149"/>
      <c r="SU136" s="149"/>
      <c r="SV136" s="149"/>
      <c r="SW136" s="149"/>
      <c r="SX136" s="149"/>
      <c r="SY136" s="149"/>
      <c r="SZ136" s="149"/>
      <c r="TA136" s="149"/>
      <c r="TB136" s="149"/>
      <c r="TC136" s="149"/>
      <c r="TD136" s="149"/>
      <c r="TE136" s="149"/>
      <c r="TF136" s="149"/>
      <c r="TG136" s="149"/>
      <c r="TH136" s="149"/>
      <c r="TI136" s="149"/>
      <c r="TJ136" s="149"/>
      <c r="TK136" s="149"/>
      <c r="TL136" s="149"/>
      <c r="TM136" s="149"/>
      <c r="TN136" s="149"/>
      <c r="TO136" s="149"/>
      <c r="TP136" s="149"/>
      <c r="TQ136" s="149"/>
      <c r="TR136" s="149"/>
      <c r="TS136" s="149"/>
      <c r="TT136" s="149"/>
      <c r="TU136" s="149"/>
      <c r="TV136" s="149"/>
      <c r="TW136" s="149"/>
      <c r="TX136" s="149"/>
      <c r="TY136" s="149"/>
      <c r="TZ136" s="149"/>
      <c r="UA136" s="149"/>
      <c r="UB136" s="149"/>
      <c r="UC136" s="149"/>
      <c r="UD136" s="149"/>
      <c r="UE136" s="149"/>
      <c r="UF136" s="149"/>
      <c r="UG136" s="149"/>
      <c r="UH136" s="149"/>
      <c r="UI136" s="149"/>
      <c r="UJ136" s="149"/>
      <c r="UK136" s="149"/>
      <c r="UL136" s="149"/>
      <c r="UM136" s="149"/>
      <c r="UN136" s="149"/>
      <c r="UO136" s="149"/>
      <c r="UP136" s="149"/>
      <c r="UQ136" s="149"/>
      <c r="UR136" s="149"/>
      <c r="US136" s="149"/>
      <c r="UT136" s="149"/>
      <c r="UU136" s="149"/>
      <c r="UV136" s="149"/>
      <c r="UW136" s="149"/>
      <c r="UX136" s="149"/>
      <c r="UY136" s="149"/>
      <c r="UZ136" s="149"/>
      <c r="VA136" s="149"/>
      <c r="VB136" s="149"/>
      <c r="VC136" s="149"/>
      <c r="VD136" s="149"/>
      <c r="VE136" s="149"/>
      <c r="VF136" s="149"/>
      <c r="VG136" s="149"/>
      <c r="VH136" s="149"/>
      <c r="VI136" s="149"/>
      <c r="VJ136" s="149"/>
      <c r="VK136" s="149"/>
      <c r="VL136" s="149"/>
      <c r="VM136" s="149"/>
      <c r="VN136" s="149"/>
      <c r="VO136" s="149"/>
      <c r="VP136" s="149"/>
      <c r="VQ136" s="149"/>
      <c r="VR136" s="149"/>
      <c r="VS136" s="149"/>
      <c r="VT136" s="149"/>
      <c r="VU136" s="149"/>
      <c r="VV136" s="149"/>
      <c r="VW136" s="149"/>
      <c r="VX136" s="149"/>
      <c r="VY136" s="149"/>
      <c r="VZ136" s="149"/>
      <c r="WA136" s="149"/>
      <c r="WB136" s="149"/>
      <c r="WC136" s="149"/>
      <c r="WD136" s="149"/>
      <c r="WE136" s="149"/>
      <c r="WF136" s="149"/>
      <c r="WG136" s="149"/>
      <c r="WH136" s="149"/>
      <c r="WI136" s="149"/>
      <c r="WJ136" s="149"/>
      <c r="WK136" s="149"/>
      <c r="WL136" s="149"/>
      <c r="WM136" s="149"/>
      <c r="WN136" s="149"/>
      <c r="WO136" s="149"/>
      <c r="WP136" s="149"/>
      <c r="WQ136" s="149"/>
      <c r="WR136" s="149"/>
      <c r="WS136" s="149"/>
      <c r="WT136" s="149"/>
      <c r="WU136" s="149"/>
      <c r="WV136" s="149"/>
      <c r="WW136" s="149"/>
      <c r="WX136" s="149"/>
      <c r="WY136" s="149"/>
      <c r="WZ136" s="149"/>
      <c r="XA136" s="149"/>
      <c r="XB136" s="149"/>
      <c r="XC136" s="149"/>
      <c r="XD136" s="149"/>
      <c r="XE136" s="149"/>
      <c r="XF136" s="149"/>
      <c r="XG136" s="149"/>
      <c r="XH136" s="149"/>
      <c r="XI136" s="149"/>
      <c r="XJ136" s="149"/>
      <c r="XK136" s="149"/>
      <c r="XL136" s="149"/>
      <c r="XM136" s="149"/>
      <c r="XN136" s="149"/>
      <c r="XO136" s="149"/>
      <c r="XP136" s="149"/>
      <c r="XQ136" s="149"/>
      <c r="XR136" s="149"/>
      <c r="XS136" s="149"/>
      <c r="XT136" s="149"/>
      <c r="XU136" s="149"/>
      <c r="XV136" s="149"/>
      <c r="XW136" s="149"/>
      <c r="XX136" s="149"/>
      <c r="XY136" s="149"/>
      <c r="XZ136" s="149"/>
      <c r="YA136" s="149"/>
      <c r="YB136" s="149"/>
      <c r="YC136" s="149"/>
      <c r="YD136" s="149"/>
      <c r="YE136" s="149"/>
      <c r="YF136" s="149"/>
      <c r="YG136" s="149"/>
      <c r="YH136" s="149"/>
      <c r="YI136" s="149"/>
      <c r="YJ136" s="149"/>
      <c r="YK136" s="149"/>
      <c r="YL136" s="149"/>
      <c r="YM136" s="149"/>
      <c r="YN136" s="149"/>
      <c r="YO136" s="149"/>
      <c r="YP136" s="149"/>
      <c r="YQ136" s="149"/>
      <c r="YR136" s="149"/>
      <c r="YS136" s="149"/>
      <c r="YT136" s="149"/>
      <c r="YU136" s="149"/>
      <c r="YV136" s="149"/>
      <c r="YW136" s="149"/>
      <c r="YX136" s="149"/>
      <c r="YY136" s="149"/>
      <c r="YZ136" s="149"/>
      <c r="ZA136" s="149"/>
      <c r="ZB136" s="149"/>
      <c r="ZC136" s="149"/>
      <c r="ZD136" s="149"/>
      <c r="ZE136" s="149"/>
      <c r="ZF136" s="149"/>
      <c r="ZG136" s="149"/>
      <c r="ZH136" s="149"/>
      <c r="ZI136" s="149"/>
      <c r="ZJ136" s="149"/>
      <c r="ZK136" s="149"/>
      <c r="ZL136" s="149"/>
      <c r="ZM136" s="149"/>
      <c r="ZN136" s="149"/>
      <c r="ZO136" s="149"/>
      <c r="ZP136" s="149"/>
      <c r="ZQ136" s="149"/>
      <c r="ZR136" s="149"/>
      <c r="ZS136" s="149"/>
      <c r="ZT136" s="149"/>
      <c r="ZU136" s="149"/>
      <c r="ZV136" s="149"/>
      <c r="ZW136" s="149"/>
      <c r="ZX136" s="149"/>
      <c r="ZY136" s="149"/>
      <c r="ZZ136" s="149"/>
      <c r="AAA136" s="149"/>
      <c r="AAB136" s="149"/>
      <c r="AAC136" s="149"/>
      <c r="AAD136" s="149"/>
      <c r="AAE136" s="149"/>
      <c r="AAF136" s="149"/>
      <c r="AAG136" s="149"/>
      <c r="AAH136" s="149"/>
      <c r="AAI136" s="149"/>
      <c r="AAJ136" s="149"/>
      <c r="AAK136" s="149"/>
      <c r="AAL136" s="149"/>
      <c r="AAM136" s="149"/>
      <c r="AAN136" s="149"/>
      <c r="AAO136" s="149"/>
      <c r="AAP136" s="149"/>
      <c r="AAQ136" s="149"/>
      <c r="AAR136" s="149"/>
      <c r="AAS136" s="149"/>
      <c r="AAT136" s="149"/>
      <c r="AAU136" s="149"/>
      <c r="AAV136" s="149"/>
      <c r="AAW136" s="149"/>
      <c r="AAX136" s="149"/>
      <c r="AAY136" s="149"/>
      <c r="AAZ136" s="149"/>
      <c r="ABA136" s="149"/>
      <c r="ABB136" s="149"/>
      <c r="ABC136" s="149"/>
      <c r="ABD136" s="149"/>
      <c r="ABE136" s="149"/>
      <c r="ABF136" s="149"/>
      <c r="ABG136" s="149"/>
      <c r="ABH136" s="149"/>
      <c r="ABI136" s="149"/>
      <c r="ABJ136" s="149"/>
      <c r="ABK136" s="149"/>
      <c r="ABL136" s="149"/>
      <c r="ABM136" s="149"/>
      <c r="ABN136" s="149"/>
      <c r="ABO136" s="149"/>
      <c r="ABP136" s="149"/>
      <c r="ABQ136" s="149"/>
      <c r="ABR136" s="149"/>
      <c r="ABS136" s="149"/>
      <c r="ABT136" s="149"/>
      <c r="ABU136" s="149"/>
      <c r="ABV136" s="149"/>
      <c r="ABW136" s="149"/>
      <c r="ABX136" s="149"/>
      <c r="ABY136" s="149"/>
      <c r="ABZ136" s="149"/>
      <c r="ACA136" s="149"/>
      <c r="ACB136" s="149"/>
      <c r="ACC136" s="149"/>
      <c r="ACD136" s="149"/>
      <c r="ACE136" s="149"/>
      <c r="ACF136" s="149"/>
      <c r="ACG136" s="149"/>
      <c r="ACH136" s="149"/>
      <c r="ACI136" s="149"/>
      <c r="ACJ136" s="149"/>
      <c r="ACK136" s="149"/>
      <c r="ACL136" s="149"/>
      <c r="ACM136" s="149"/>
      <c r="ACN136" s="149"/>
      <c r="ACO136" s="149"/>
      <c r="ACP136" s="149"/>
      <c r="ACQ136" s="149"/>
      <c r="ACR136" s="149"/>
      <c r="ACS136" s="149"/>
      <c r="ACT136" s="149"/>
      <c r="ACU136" s="149"/>
      <c r="ACV136" s="149"/>
      <c r="ACW136" s="149"/>
      <c r="ACX136" s="149"/>
      <c r="ACY136" s="149"/>
      <c r="ACZ136" s="149"/>
      <c r="ADA136" s="149"/>
    </row>
    <row r="137" spans="1:781" s="22" customFormat="1" ht="27" customHeight="1" x14ac:dyDescent="0.3">
      <c r="A137" s="81">
        <v>3</v>
      </c>
      <c r="B137" s="140" t="s">
        <v>477</v>
      </c>
      <c r="C137" s="141"/>
      <c r="D137" s="142" t="s">
        <v>478</v>
      </c>
      <c r="E137" s="142"/>
      <c r="F137" s="142">
        <v>30</v>
      </c>
      <c r="G137" s="91"/>
      <c r="H137" s="142">
        <v>1</v>
      </c>
      <c r="I137" s="142" t="s">
        <v>49</v>
      </c>
      <c r="J137" s="142" t="s">
        <v>309</v>
      </c>
      <c r="K137" s="143">
        <v>1997</v>
      </c>
      <c r="L137" s="107">
        <v>35717</v>
      </c>
      <c r="M137" s="144">
        <v>60000</v>
      </c>
      <c r="N137" s="145">
        <v>0.15</v>
      </c>
      <c r="O137" s="145"/>
      <c r="P137" s="95" t="s">
        <v>332</v>
      </c>
      <c r="Q137" s="121" t="s">
        <v>479</v>
      </c>
      <c r="R137" s="73"/>
      <c r="S137" s="74">
        <f t="shared" si="40"/>
        <v>0</v>
      </c>
      <c r="T137" s="75"/>
      <c r="U137" s="75"/>
      <c r="V137" s="75"/>
      <c r="W137" s="75"/>
      <c r="X137" s="75"/>
      <c r="Y137" s="75"/>
      <c r="Z137" s="75"/>
      <c r="AB137" s="76">
        <f t="shared" si="33"/>
        <v>3.163467434475363E-2</v>
      </c>
      <c r="AC137" s="76">
        <f t="shared" si="34"/>
        <v>3.8461538461538459E-3</v>
      </c>
      <c r="AD137" s="76">
        <f t="shared" si="35"/>
        <v>0</v>
      </c>
      <c r="AE137" s="76">
        <f t="shared" si="36"/>
        <v>3.5480828190907476E-2</v>
      </c>
      <c r="AF137" s="77"/>
      <c r="AG137" s="77">
        <f t="shared" si="37"/>
        <v>0</v>
      </c>
      <c r="AH137" s="77">
        <f t="shared" si="38"/>
        <v>0</v>
      </c>
      <c r="AI137" s="77">
        <f t="shared" si="39"/>
        <v>3.5480828190907476E-2</v>
      </c>
    </row>
    <row r="138" spans="1:781" s="22" customFormat="1" ht="15.6" x14ac:dyDescent="0.3">
      <c r="A138" s="81">
        <v>3</v>
      </c>
      <c r="B138" s="140" t="s">
        <v>480</v>
      </c>
      <c r="C138" s="141" t="s">
        <v>71</v>
      </c>
      <c r="D138" s="142" t="s">
        <v>129</v>
      </c>
      <c r="E138" s="142"/>
      <c r="F138" s="142">
        <v>18</v>
      </c>
      <c r="G138" s="91"/>
      <c r="H138" s="142">
        <v>1</v>
      </c>
      <c r="I138" s="142" t="s">
        <v>49</v>
      </c>
      <c r="J138" s="142" t="s">
        <v>309</v>
      </c>
      <c r="K138" s="143">
        <v>1997</v>
      </c>
      <c r="L138" s="107">
        <v>35717</v>
      </c>
      <c r="M138" s="144"/>
      <c r="N138" s="145"/>
      <c r="O138" s="145"/>
      <c r="P138" s="95" t="s">
        <v>332</v>
      </c>
      <c r="Q138" s="121" t="s">
        <v>481</v>
      </c>
      <c r="R138" s="73" t="s">
        <v>482</v>
      </c>
      <c r="S138" s="74" t="str">
        <f t="shared" si="40"/>
        <v>Fe</v>
      </c>
      <c r="T138" s="75"/>
      <c r="U138" s="75"/>
      <c r="V138" s="75"/>
      <c r="W138" s="75"/>
      <c r="X138" s="75"/>
      <c r="Y138" s="75"/>
      <c r="Z138" s="75"/>
      <c r="AB138" s="76">
        <f t="shared" si="33"/>
        <v>0</v>
      </c>
      <c r="AC138" s="76">
        <f t="shared" si="34"/>
        <v>0</v>
      </c>
      <c r="AD138" s="76">
        <f t="shared" si="35"/>
        <v>0</v>
      </c>
      <c r="AE138" s="76">
        <f t="shared" si="36"/>
        <v>0</v>
      </c>
      <c r="AF138" s="77"/>
      <c r="AG138" s="77">
        <f t="shared" si="37"/>
        <v>0</v>
      </c>
      <c r="AH138" s="77">
        <f t="shared" si="38"/>
        <v>0</v>
      </c>
      <c r="AI138" s="77">
        <f t="shared" si="39"/>
        <v>0</v>
      </c>
    </row>
    <row r="139" spans="1:781" s="22" customFormat="1" ht="15.6" x14ac:dyDescent="0.3">
      <c r="A139" s="81">
        <v>3</v>
      </c>
      <c r="B139" s="140" t="s">
        <v>480</v>
      </c>
      <c r="C139" s="141" t="s">
        <v>71</v>
      </c>
      <c r="D139" s="142" t="s">
        <v>129</v>
      </c>
      <c r="E139" s="142"/>
      <c r="F139" s="142">
        <v>20</v>
      </c>
      <c r="G139" s="91"/>
      <c r="H139" s="142">
        <v>1</v>
      </c>
      <c r="I139" s="142" t="s">
        <v>49</v>
      </c>
      <c r="J139" s="142" t="s">
        <v>309</v>
      </c>
      <c r="K139" s="143">
        <v>1997</v>
      </c>
      <c r="L139" s="107">
        <v>35717</v>
      </c>
      <c r="M139" s="144"/>
      <c r="N139" s="145"/>
      <c r="O139" s="145"/>
      <c r="P139" s="95" t="s">
        <v>332</v>
      </c>
      <c r="Q139" s="121" t="s">
        <v>483</v>
      </c>
      <c r="R139" s="73" t="s">
        <v>482</v>
      </c>
      <c r="S139" s="74" t="str">
        <f t="shared" si="40"/>
        <v>Fe</v>
      </c>
      <c r="T139" s="75"/>
      <c r="U139" s="75"/>
      <c r="V139" s="75"/>
      <c r="W139" s="75"/>
      <c r="X139" s="75"/>
      <c r="Y139" s="75"/>
      <c r="Z139" s="75"/>
      <c r="AB139" s="76">
        <f t="shared" si="33"/>
        <v>0</v>
      </c>
      <c r="AC139" s="76">
        <f t="shared" si="34"/>
        <v>0</v>
      </c>
      <c r="AD139" s="76">
        <f t="shared" si="35"/>
        <v>0</v>
      </c>
      <c r="AE139" s="76">
        <f t="shared" si="36"/>
        <v>0</v>
      </c>
      <c r="AF139" s="77"/>
      <c r="AG139" s="77">
        <f t="shared" si="37"/>
        <v>0</v>
      </c>
      <c r="AH139" s="77">
        <f t="shared" si="38"/>
        <v>0</v>
      </c>
      <c r="AI139" s="77">
        <f t="shared" si="39"/>
        <v>0</v>
      </c>
    </row>
    <row r="140" spans="1:781" s="22" customFormat="1" ht="15.6" x14ac:dyDescent="0.3">
      <c r="A140" s="81">
        <v>3</v>
      </c>
      <c r="B140" s="140" t="s">
        <v>484</v>
      </c>
      <c r="C140" s="141"/>
      <c r="D140" s="142" t="s">
        <v>129</v>
      </c>
      <c r="E140" s="142"/>
      <c r="F140" s="142">
        <v>15</v>
      </c>
      <c r="G140" s="91"/>
      <c r="H140" s="142">
        <v>1</v>
      </c>
      <c r="I140" s="142" t="s">
        <v>49</v>
      </c>
      <c r="J140" s="142" t="s">
        <v>309</v>
      </c>
      <c r="K140" s="143">
        <v>1997</v>
      </c>
      <c r="L140" s="107">
        <v>35717</v>
      </c>
      <c r="M140" s="144"/>
      <c r="N140" s="145"/>
      <c r="O140" s="145"/>
      <c r="P140" s="95" t="s">
        <v>332</v>
      </c>
      <c r="Q140" s="121" t="s">
        <v>485</v>
      </c>
      <c r="R140" s="73"/>
      <c r="S140" s="74">
        <f t="shared" si="40"/>
        <v>0</v>
      </c>
      <c r="T140" s="75"/>
      <c r="U140" s="75"/>
      <c r="V140" s="75"/>
      <c r="W140" s="75"/>
      <c r="X140" s="75"/>
      <c r="Y140" s="75"/>
      <c r="Z140" s="75"/>
      <c r="AB140" s="76">
        <f t="shared" si="33"/>
        <v>0</v>
      </c>
      <c r="AC140" s="76">
        <f t="shared" si="34"/>
        <v>0</v>
      </c>
      <c r="AD140" s="76">
        <f t="shared" si="35"/>
        <v>0</v>
      </c>
      <c r="AE140" s="76">
        <f t="shared" si="36"/>
        <v>0</v>
      </c>
      <c r="AF140" s="77"/>
      <c r="AG140" s="77">
        <f t="shared" si="37"/>
        <v>0</v>
      </c>
      <c r="AH140" s="77">
        <f t="shared" si="38"/>
        <v>0</v>
      </c>
      <c r="AI140" s="77">
        <f t="shared" si="39"/>
        <v>0</v>
      </c>
    </row>
    <row r="141" spans="1:781" s="22" customFormat="1" ht="38.4" customHeight="1" x14ac:dyDescent="0.3">
      <c r="A141" s="83">
        <v>2</v>
      </c>
      <c r="B141" s="140" t="s">
        <v>486</v>
      </c>
      <c r="C141" s="141"/>
      <c r="D141" s="142" t="s">
        <v>129</v>
      </c>
      <c r="E141" s="142"/>
      <c r="F141" s="142"/>
      <c r="G141" s="91"/>
      <c r="H141" s="142">
        <v>1</v>
      </c>
      <c r="I141" s="142" t="s">
        <v>96</v>
      </c>
      <c r="J141" s="142" t="s">
        <v>309</v>
      </c>
      <c r="K141" s="143">
        <v>1996</v>
      </c>
      <c r="L141" s="107">
        <v>35381</v>
      </c>
      <c r="M141" s="144">
        <v>600000</v>
      </c>
      <c r="N141" s="145"/>
      <c r="O141" s="145"/>
      <c r="P141" s="95" t="s">
        <v>487</v>
      </c>
      <c r="Q141" s="121" t="s">
        <v>488</v>
      </c>
      <c r="R141" s="73"/>
      <c r="S141" s="74">
        <f t="shared" si="40"/>
        <v>0</v>
      </c>
      <c r="T141" s="75"/>
      <c r="U141" s="75"/>
      <c r="V141" s="75"/>
      <c r="W141" s="75"/>
      <c r="X141" s="75"/>
      <c r="Y141" s="75"/>
      <c r="Z141" s="75"/>
      <c r="AB141" s="76">
        <f t="shared" si="33"/>
        <v>0.31634674344753627</v>
      </c>
      <c r="AC141" s="76">
        <f t="shared" si="34"/>
        <v>0</v>
      </c>
      <c r="AD141" s="76">
        <f t="shared" si="35"/>
        <v>0</v>
      </c>
      <c r="AE141" s="76">
        <f t="shared" si="36"/>
        <v>0.31634674344753627</v>
      </c>
      <c r="AF141" s="77"/>
      <c r="AG141" s="77">
        <f t="shared" si="37"/>
        <v>0</v>
      </c>
      <c r="AH141" s="77">
        <f t="shared" si="38"/>
        <v>0.31634674344753627</v>
      </c>
      <c r="AI141" s="77">
        <f t="shared" si="39"/>
        <v>0</v>
      </c>
    </row>
    <row r="142" spans="1:781" s="22" customFormat="1" ht="15.6" x14ac:dyDescent="0.3">
      <c r="A142" s="81">
        <v>3</v>
      </c>
      <c r="B142" s="140" t="s">
        <v>489</v>
      </c>
      <c r="C142" s="141"/>
      <c r="D142" s="142"/>
      <c r="E142" s="142"/>
      <c r="F142" s="142"/>
      <c r="G142" s="91"/>
      <c r="H142" s="142">
        <v>1</v>
      </c>
      <c r="I142" s="142" t="s">
        <v>96</v>
      </c>
      <c r="J142" s="142" t="s">
        <v>309</v>
      </c>
      <c r="K142" s="143">
        <v>1996</v>
      </c>
      <c r="L142" s="107">
        <v>35381</v>
      </c>
      <c r="M142" s="144"/>
      <c r="N142" s="145"/>
      <c r="O142" s="145"/>
      <c r="P142" s="95" t="s">
        <v>490</v>
      </c>
      <c r="Q142" s="121" t="s">
        <v>491</v>
      </c>
      <c r="R142" s="73"/>
      <c r="S142" s="74"/>
      <c r="T142" s="75"/>
      <c r="U142" s="75"/>
      <c r="V142" s="75"/>
      <c r="W142" s="75"/>
      <c r="X142" s="75"/>
      <c r="Y142" s="75"/>
      <c r="Z142" s="75"/>
      <c r="AB142" s="76"/>
      <c r="AC142" s="76"/>
      <c r="AD142" s="76"/>
      <c r="AE142" s="76"/>
      <c r="AF142" s="77"/>
      <c r="AG142" s="77"/>
      <c r="AH142" s="77"/>
      <c r="AI142" s="77"/>
    </row>
    <row r="143" spans="1:781" s="22" customFormat="1" ht="15.6" x14ac:dyDescent="0.3">
      <c r="A143" s="83">
        <v>2</v>
      </c>
      <c r="B143" s="140" t="s">
        <v>492</v>
      </c>
      <c r="C143" s="141" t="s">
        <v>216</v>
      </c>
      <c r="D143" s="142"/>
      <c r="E143" s="142"/>
      <c r="F143" s="142"/>
      <c r="G143" s="91"/>
      <c r="H143" s="142">
        <v>1</v>
      </c>
      <c r="I143" s="142" t="s">
        <v>49</v>
      </c>
      <c r="J143" s="142" t="s">
        <v>160</v>
      </c>
      <c r="K143" s="143">
        <v>1996</v>
      </c>
      <c r="L143" s="107">
        <v>35306</v>
      </c>
      <c r="M143" s="144">
        <v>166000</v>
      </c>
      <c r="N143" s="145">
        <v>300</v>
      </c>
      <c r="O143" s="145"/>
      <c r="P143" s="95" t="s">
        <v>442</v>
      </c>
      <c r="Q143" s="121" t="s">
        <v>493</v>
      </c>
      <c r="R143" s="73" t="s">
        <v>341</v>
      </c>
      <c r="S143" s="74" t="str">
        <f t="shared" ref="S143:S206" si="41">C143</f>
        <v>Pb Zn</v>
      </c>
      <c r="T143" s="75"/>
      <c r="U143" s="75"/>
      <c r="V143" s="75"/>
      <c r="W143" s="75"/>
      <c r="X143" s="75"/>
      <c r="Y143" s="75"/>
      <c r="Z143" s="75"/>
      <c r="AB143" s="76">
        <f t="shared" ref="AB143:AB194" si="42">M143/1896653</f>
        <v>8.7522599020485037E-2</v>
      </c>
      <c r="AC143" s="76">
        <f t="shared" ref="AC143:AC206" si="43">N143/39</f>
        <v>7.6923076923076925</v>
      </c>
      <c r="AD143" s="76">
        <f t="shared" ref="AD143:AD206" si="44">O143/14</f>
        <v>0</v>
      </c>
      <c r="AE143" s="76">
        <f t="shared" ref="AE143:AE206" si="45">SUM(AB143:AD143)</f>
        <v>7.7798302913281772</v>
      </c>
      <c r="AF143" s="77"/>
      <c r="AG143" s="77">
        <f t="shared" ref="AG143:AG168" si="46">IF(A143=1,AE143,0)</f>
        <v>0</v>
      </c>
      <c r="AH143" s="77">
        <f t="shared" ref="AH143:AH168" si="47">IF(A143=2,AE143,0)</f>
        <v>7.7798302913281772</v>
      </c>
      <c r="AI143" s="77">
        <f t="shared" ref="AI143:AI168" si="48">IF(A143=3,AE143,0)</f>
        <v>0</v>
      </c>
    </row>
    <row r="144" spans="1:781" s="22" customFormat="1" ht="15.6" x14ac:dyDescent="0.3">
      <c r="A144" s="83">
        <v>2</v>
      </c>
      <c r="B144" s="140" t="s">
        <v>494</v>
      </c>
      <c r="C144" s="141" t="s">
        <v>216</v>
      </c>
      <c r="D144" s="142" t="s">
        <v>129</v>
      </c>
      <c r="E144" s="142" t="s">
        <v>146</v>
      </c>
      <c r="F144" s="142">
        <v>45</v>
      </c>
      <c r="G144" s="91">
        <v>1520000</v>
      </c>
      <c r="H144" s="142">
        <v>1</v>
      </c>
      <c r="I144" s="142" t="s">
        <v>49</v>
      </c>
      <c r="J144" s="142" t="s">
        <v>50</v>
      </c>
      <c r="K144" s="143">
        <v>1996</v>
      </c>
      <c r="L144" s="150">
        <v>35186</v>
      </c>
      <c r="M144" s="144">
        <v>220000</v>
      </c>
      <c r="N144" s="145">
        <v>6</v>
      </c>
      <c r="O144" s="145"/>
      <c r="P144" s="95" t="s">
        <v>495</v>
      </c>
      <c r="Q144" s="121"/>
      <c r="R144" s="73"/>
      <c r="S144" s="74" t="str">
        <f t="shared" si="41"/>
        <v>Pb Zn</v>
      </c>
      <c r="T144" s="75"/>
      <c r="U144" s="75"/>
      <c r="V144" s="75"/>
      <c r="W144" s="75"/>
      <c r="X144" s="75"/>
      <c r="Y144" s="75"/>
      <c r="Z144" s="75"/>
      <c r="AB144" s="76">
        <f>M144/1896653</f>
        <v>0.11599380593076329</v>
      </c>
      <c r="AC144" s="76">
        <f>N144/39</f>
        <v>0.15384615384615385</v>
      </c>
      <c r="AD144" s="76">
        <f>O144/14</f>
        <v>0</v>
      </c>
      <c r="AE144" s="76">
        <f>SUM(AB144:AD144)</f>
        <v>0.26983995977691716</v>
      </c>
      <c r="AF144" s="77"/>
      <c r="AG144" s="77">
        <f t="shared" si="46"/>
        <v>0</v>
      </c>
      <c r="AH144" s="77">
        <f t="shared" si="47"/>
        <v>0.26983995977691716</v>
      </c>
      <c r="AI144" s="77">
        <f t="shared" si="48"/>
        <v>0</v>
      </c>
    </row>
    <row r="145" spans="1:35" s="22" customFormat="1" ht="28.8" x14ac:dyDescent="0.3">
      <c r="A145" s="99">
        <v>1</v>
      </c>
      <c r="B145" s="140" t="s">
        <v>496</v>
      </c>
      <c r="C145" s="141" t="s">
        <v>111</v>
      </c>
      <c r="D145" s="142" t="s">
        <v>497</v>
      </c>
      <c r="E145" s="142"/>
      <c r="F145" s="142"/>
      <c r="G145" s="91">
        <v>15000000</v>
      </c>
      <c r="H145" s="142">
        <v>1</v>
      </c>
      <c r="I145" s="142" t="s">
        <v>96</v>
      </c>
      <c r="J145" s="142" t="s">
        <v>54</v>
      </c>
      <c r="K145" s="143">
        <v>1996</v>
      </c>
      <c r="L145" s="107">
        <v>35148</v>
      </c>
      <c r="M145" s="144">
        <v>1600000</v>
      </c>
      <c r="N145" s="145">
        <v>26</v>
      </c>
      <c r="O145" s="145"/>
      <c r="P145" s="95" t="s">
        <v>498</v>
      </c>
      <c r="Q145" s="121" t="s">
        <v>499</v>
      </c>
      <c r="R145" s="73" t="s">
        <v>243</v>
      </c>
      <c r="S145" s="74" t="str">
        <f t="shared" si="41"/>
        <v>Cu</v>
      </c>
      <c r="T145" s="75">
        <v>372</v>
      </c>
      <c r="U145" s="75">
        <v>0.55000000000000004</v>
      </c>
      <c r="V145" s="75">
        <v>0.11</v>
      </c>
      <c r="W145" s="75">
        <v>0.63823028986031427</v>
      </c>
      <c r="X145" s="75">
        <v>1969</v>
      </c>
      <c r="Y145" s="75">
        <v>55</v>
      </c>
      <c r="Z145" s="75" t="s">
        <v>244</v>
      </c>
      <c r="AB145" s="76">
        <f t="shared" si="42"/>
        <v>0.84359131586009672</v>
      </c>
      <c r="AC145" s="76">
        <f t="shared" si="43"/>
        <v>0.66666666666666663</v>
      </c>
      <c r="AD145" s="76">
        <f t="shared" si="44"/>
        <v>0</v>
      </c>
      <c r="AE145" s="76">
        <f t="shared" si="45"/>
        <v>1.5102579825267632</v>
      </c>
      <c r="AF145" s="77"/>
      <c r="AG145" s="77">
        <f t="shared" si="46"/>
        <v>1.5102579825267632</v>
      </c>
      <c r="AH145" s="77">
        <f t="shared" si="47"/>
        <v>0</v>
      </c>
      <c r="AI145" s="77">
        <f t="shared" si="48"/>
        <v>0</v>
      </c>
    </row>
    <row r="146" spans="1:35" s="22" customFormat="1" ht="28.8" x14ac:dyDescent="0.3">
      <c r="A146" s="81">
        <v>3</v>
      </c>
      <c r="B146" s="140" t="s">
        <v>500</v>
      </c>
      <c r="C146" s="141" t="s">
        <v>501</v>
      </c>
      <c r="D146" s="142" t="s">
        <v>502</v>
      </c>
      <c r="E146" s="141" t="s">
        <v>503</v>
      </c>
      <c r="F146" s="142">
        <v>40</v>
      </c>
      <c r="G146" s="91">
        <v>20000000</v>
      </c>
      <c r="H146" s="142">
        <v>1</v>
      </c>
      <c r="I146" s="142" t="s">
        <v>49</v>
      </c>
      <c r="J146" s="142" t="s">
        <v>198</v>
      </c>
      <c r="K146" s="143">
        <v>1996</v>
      </c>
      <c r="L146" s="151">
        <v>1996</v>
      </c>
      <c r="M146" s="152">
        <v>0</v>
      </c>
      <c r="N146" s="145"/>
      <c r="O146" s="145"/>
      <c r="P146" s="121" t="s">
        <v>504</v>
      </c>
      <c r="Q146" s="121" t="s">
        <v>505</v>
      </c>
      <c r="R146" s="73"/>
      <c r="S146" s="74" t="str">
        <f t="shared" si="41"/>
        <v>Pb,Zn, Ag</v>
      </c>
      <c r="T146" s="75"/>
      <c r="U146" s="75"/>
      <c r="V146" s="75"/>
      <c r="W146" s="75"/>
      <c r="X146" s="75"/>
      <c r="Y146" s="75"/>
      <c r="Z146" s="75"/>
      <c r="AB146" s="76">
        <f t="shared" si="42"/>
        <v>0</v>
      </c>
      <c r="AC146" s="76">
        <f t="shared" si="43"/>
        <v>0</v>
      </c>
      <c r="AD146" s="76">
        <f t="shared" si="44"/>
        <v>0</v>
      </c>
      <c r="AE146" s="76">
        <f t="shared" si="45"/>
        <v>0</v>
      </c>
      <c r="AF146" s="77"/>
      <c r="AG146" s="77">
        <f t="shared" si="46"/>
        <v>0</v>
      </c>
      <c r="AH146" s="77">
        <f t="shared" si="47"/>
        <v>0</v>
      </c>
      <c r="AI146" s="77">
        <f t="shared" si="48"/>
        <v>0</v>
      </c>
    </row>
    <row r="147" spans="1:35" s="22" customFormat="1" ht="36" x14ac:dyDescent="0.3">
      <c r="A147" s="81">
        <v>3</v>
      </c>
      <c r="B147" s="140" t="s">
        <v>506</v>
      </c>
      <c r="C147" s="141" t="s">
        <v>86</v>
      </c>
      <c r="D147" s="142"/>
      <c r="E147" s="142"/>
      <c r="F147" s="142"/>
      <c r="G147" s="91"/>
      <c r="H147" s="142">
        <v>1</v>
      </c>
      <c r="I147" s="142" t="s">
        <v>49</v>
      </c>
      <c r="J147" s="142" t="s">
        <v>160</v>
      </c>
      <c r="K147" s="143">
        <v>1995</v>
      </c>
      <c r="L147" s="107">
        <v>35041</v>
      </c>
      <c r="M147" s="144"/>
      <c r="N147" s="145"/>
      <c r="O147" s="145"/>
      <c r="P147" s="95" t="s">
        <v>453</v>
      </c>
      <c r="Q147" s="121" t="s">
        <v>507</v>
      </c>
      <c r="R147" s="73"/>
      <c r="S147" s="74" t="str">
        <f t="shared" si="41"/>
        <v>Au</v>
      </c>
      <c r="T147" s="75"/>
      <c r="U147" s="75"/>
      <c r="V147" s="75"/>
      <c r="W147" s="75"/>
      <c r="X147" s="75">
        <v>1957</v>
      </c>
      <c r="Y147" s="75"/>
      <c r="Z147" s="75"/>
      <c r="AB147" s="76">
        <f t="shared" si="42"/>
        <v>0</v>
      </c>
      <c r="AC147" s="76">
        <f t="shared" si="43"/>
        <v>0</v>
      </c>
      <c r="AD147" s="76">
        <f t="shared" si="44"/>
        <v>0</v>
      </c>
      <c r="AE147" s="76">
        <f t="shared" si="45"/>
        <v>0</v>
      </c>
      <c r="AF147" s="77"/>
      <c r="AG147" s="77">
        <f t="shared" si="46"/>
        <v>0</v>
      </c>
      <c r="AH147" s="77">
        <f t="shared" si="47"/>
        <v>0</v>
      </c>
      <c r="AI147" s="77">
        <f t="shared" si="48"/>
        <v>0</v>
      </c>
    </row>
    <row r="148" spans="1:35" s="22" customFormat="1" ht="15.6" x14ac:dyDescent="0.3">
      <c r="A148" s="81">
        <v>3</v>
      </c>
      <c r="B148" s="140" t="s">
        <v>508</v>
      </c>
      <c r="C148" s="141" t="s">
        <v>86</v>
      </c>
      <c r="D148" s="142"/>
      <c r="E148" s="142" t="s">
        <v>509</v>
      </c>
      <c r="F148" s="142" t="s">
        <v>510</v>
      </c>
      <c r="G148" s="91">
        <v>3000000</v>
      </c>
      <c r="H148" s="142">
        <v>1</v>
      </c>
      <c r="I148" s="142" t="s">
        <v>49</v>
      </c>
      <c r="J148" s="142" t="s">
        <v>170</v>
      </c>
      <c r="K148" s="143">
        <v>1995</v>
      </c>
      <c r="L148" s="102">
        <v>35034</v>
      </c>
      <c r="M148" s="144"/>
      <c r="N148" s="145"/>
      <c r="O148" s="145"/>
      <c r="P148" s="95" t="s">
        <v>511</v>
      </c>
      <c r="Q148" s="121" t="s">
        <v>512</v>
      </c>
      <c r="R148" s="73"/>
      <c r="S148" s="74" t="str">
        <f t="shared" si="41"/>
        <v>Au</v>
      </c>
      <c r="T148" s="75"/>
      <c r="U148" s="75"/>
      <c r="V148" s="75"/>
      <c r="W148" s="75"/>
      <c r="X148" s="75"/>
      <c r="Y148" s="75"/>
      <c r="Z148" s="75"/>
      <c r="AB148" s="76">
        <f t="shared" si="42"/>
        <v>0</v>
      </c>
      <c r="AC148" s="76">
        <f t="shared" si="43"/>
        <v>0</v>
      </c>
      <c r="AD148" s="76">
        <f t="shared" si="44"/>
        <v>0</v>
      </c>
      <c r="AE148" s="76">
        <f t="shared" si="45"/>
        <v>0</v>
      </c>
      <c r="AF148" s="77"/>
      <c r="AG148" s="77">
        <f t="shared" si="46"/>
        <v>0</v>
      </c>
      <c r="AH148" s="77">
        <f t="shared" si="47"/>
        <v>0</v>
      </c>
      <c r="AI148" s="77">
        <f t="shared" si="48"/>
        <v>0</v>
      </c>
    </row>
    <row r="149" spans="1:35" s="22" customFormat="1" ht="15.6" x14ac:dyDescent="0.3">
      <c r="A149" s="83">
        <v>2</v>
      </c>
      <c r="B149" s="140" t="s">
        <v>513</v>
      </c>
      <c r="C149" s="141" t="s">
        <v>86</v>
      </c>
      <c r="D149" s="142" t="s">
        <v>349</v>
      </c>
      <c r="E149" s="142" t="s">
        <v>278</v>
      </c>
      <c r="F149" s="142">
        <v>17</v>
      </c>
      <c r="G149" s="91"/>
      <c r="H149" s="142">
        <v>1</v>
      </c>
      <c r="I149" s="142" t="s">
        <v>96</v>
      </c>
      <c r="J149" s="142" t="s">
        <v>170</v>
      </c>
      <c r="K149" s="143">
        <v>1995</v>
      </c>
      <c r="L149" s="107">
        <v>34944</v>
      </c>
      <c r="M149" s="144">
        <v>50000</v>
      </c>
      <c r="N149" s="145"/>
      <c r="O149" s="145">
        <v>12</v>
      </c>
      <c r="P149" s="95" t="s">
        <v>442</v>
      </c>
      <c r="Q149" s="121" t="s">
        <v>514</v>
      </c>
      <c r="R149" s="73" t="s">
        <v>462</v>
      </c>
      <c r="S149" s="74" t="str">
        <f t="shared" si="41"/>
        <v>Au</v>
      </c>
      <c r="T149" s="75"/>
      <c r="U149" s="75"/>
      <c r="V149" s="75"/>
      <c r="W149" s="75"/>
      <c r="X149" s="75"/>
      <c r="Y149" s="75"/>
      <c r="Z149" s="75"/>
      <c r="AB149" s="76">
        <f t="shared" si="42"/>
        <v>2.6362228620628023E-2</v>
      </c>
      <c r="AC149" s="76">
        <f t="shared" si="43"/>
        <v>0</v>
      </c>
      <c r="AD149" s="76">
        <f t="shared" si="44"/>
        <v>0.8571428571428571</v>
      </c>
      <c r="AE149" s="76">
        <f t="shared" si="45"/>
        <v>0.88350508576348508</v>
      </c>
      <c r="AF149" s="77"/>
      <c r="AG149" s="77">
        <f t="shared" si="46"/>
        <v>0</v>
      </c>
      <c r="AH149" s="77">
        <f t="shared" si="47"/>
        <v>0.88350508576348508</v>
      </c>
      <c r="AI149" s="77">
        <f t="shared" si="48"/>
        <v>0</v>
      </c>
    </row>
    <row r="150" spans="1:35" s="22" customFormat="1" ht="24" x14ac:dyDescent="0.3">
      <c r="A150" s="99">
        <v>1</v>
      </c>
      <c r="B150" s="140" t="s">
        <v>515</v>
      </c>
      <c r="C150" s="141" t="s">
        <v>86</v>
      </c>
      <c r="D150" s="142" t="s">
        <v>349</v>
      </c>
      <c r="E150" s="142" t="s">
        <v>509</v>
      </c>
      <c r="F150" s="142">
        <v>44</v>
      </c>
      <c r="G150" s="91">
        <v>5250000</v>
      </c>
      <c r="H150" s="142">
        <v>1</v>
      </c>
      <c r="I150" s="142" t="s">
        <v>49</v>
      </c>
      <c r="J150" s="142" t="s">
        <v>198</v>
      </c>
      <c r="K150" s="143">
        <v>1995</v>
      </c>
      <c r="L150" s="107">
        <v>34930</v>
      </c>
      <c r="M150" s="144">
        <v>4200000</v>
      </c>
      <c r="N150" s="145">
        <v>80</v>
      </c>
      <c r="O150" s="145"/>
      <c r="P150" s="95" t="s">
        <v>448</v>
      </c>
      <c r="Q150" s="121" t="s">
        <v>516</v>
      </c>
      <c r="R150" s="73" t="s">
        <v>341</v>
      </c>
      <c r="S150" s="74" t="str">
        <f t="shared" si="41"/>
        <v>Au</v>
      </c>
      <c r="T150" s="75">
        <v>43</v>
      </c>
      <c r="U150" s="75"/>
      <c r="V150" s="75">
        <v>1.51</v>
      </c>
      <c r="W150" s="75">
        <v>1.2111612517188581</v>
      </c>
      <c r="X150" s="75">
        <v>1993</v>
      </c>
      <c r="Y150" s="75">
        <v>8</v>
      </c>
      <c r="Z150" s="75" t="s">
        <v>244</v>
      </c>
      <c r="AB150" s="76">
        <f t="shared" si="42"/>
        <v>2.214427204132754</v>
      </c>
      <c r="AC150" s="76">
        <f t="shared" si="43"/>
        <v>2.0512820512820511</v>
      </c>
      <c r="AD150" s="76">
        <f t="shared" si="44"/>
        <v>0</v>
      </c>
      <c r="AE150" s="76">
        <f t="shared" si="45"/>
        <v>4.2657092554148051</v>
      </c>
      <c r="AF150" s="77"/>
      <c r="AG150" s="77">
        <f t="shared" si="46"/>
        <v>4.2657092554148051</v>
      </c>
      <c r="AH150" s="77">
        <f t="shared" si="47"/>
        <v>0</v>
      </c>
      <c r="AI150" s="77">
        <f t="shared" si="48"/>
        <v>0</v>
      </c>
    </row>
    <row r="151" spans="1:35" s="22" customFormat="1" ht="15.6" x14ac:dyDescent="0.3">
      <c r="A151" s="81">
        <v>3</v>
      </c>
      <c r="B151" s="140" t="s">
        <v>517</v>
      </c>
      <c r="C151" s="141" t="s">
        <v>86</v>
      </c>
      <c r="D151" s="142" t="s">
        <v>295</v>
      </c>
      <c r="E151" s="142" t="s">
        <v>278</v>
      </c>
      <c r="F151" s="142">
        <v>4</v>
      </c>
      <c r="G151" s="91">
        <v>25000</v>
      </c>
      <c r="H151" s="142">
        <v>1</v>
      </c>
      <c r="I151" s="142" t="s">
        <v>49</v>
      </c>
      <c r="J151" s="142" t="s">
        <v>67</v>
      </c>
      <c r="K151" s="143">
        <v>1995</v>
      </c>
      <c r="L151" s="107">
        <v>34875</v>
      </c>
      <c r="M151" s="144">
        <v>5000</v>
      </c>
      <c r="N151" s="145"/>
      <c r="O151" s="145"/>
      <c r="P151" s="95" t="s">
        <v>511</v>
      </c>
      <c r="Q151" s="121"/>
      <c r="R151" s="73"/>
      <c r="S151" s="74" t="str">
        <f t="shared" si="41"/>
        <v>Au</v>
      </c>
      <c r="T151" s="75"/>
      <c r="U151" s="75"/>
      <c r="V151" s="75"/>
      <c r="W151" s="75"/>
      <c r="X151" s="75"/>
      <c r="Y151" s="75"/>
      <c r="Z151" s="75"/>
      <c r="AB151" s="76">
        <f t="shared" si="42"/>
        <v>2.6362228620628024E-3</v>
      </c>
      <c r="AC151" s="76">
        <f t="shared" si="43"/>
        <v>0</v>
      </c>
      <c r="AD151" s="76">
        <f t="shared" si="44"/>
        <v>0</v>
      </c>
      <c r="AE151" s="76">
        <f t="shared" si="45"/>
        <v>2.6362228620628024E-3</v>
      </c>
      <c r="AF151" s="77"/>
      <c r="AG151" s="77">
        <f t="shared" si="46"/>
        <v>0</v>
      </c>
      <c r="AH151" s="77">
        <f t="shared" si="47"/>
        <v>0</v>
      </c>
      <c r="AI151" s="77">
        <f t="shared" si="48"/>
        <v>2.6362228620628024E-3</v>
      </c>
    </row>
    <row r="152" spans="1:35" s="22" customFormat="1" ht="15.6" x14ac:dyDescent="0.3">
      <c r="A152" s="81">
        <v>3</v>
      </c>
      <c r="B152" s="140" t="s">
        <v>518</v>
      </c>
      <c r="C152" s="141" t="s">
        <v>86</v>
      </c>
      <c r="D152" s="142" t="s">
        <v>295</v>
      </c>
      <c r="E152" s="142" t="s">
        <v>278</v>
      </c>
      <c r="F152" s="142">
        <v>7</v>
      </c>
      <c r="G152" s="91">
        <v>120000</v>
      </c>
      <c r="H152" s="142">
        <v>2</v>
      </c>
      <c r="I152" s="142" t="s">
        <v>49</v>
      </c>
      <c r="J152" s="142" t="s">
        <v>282</v>
      </c>
      <c r="K152" s="143">
        <v>1995</v>
      </c>
      <c r="L152" s="102">
        <v>34851</v>
      </c>
      <c r="M152" s="144">
        <v>40000</v>
      </c>
      <c r="N152" s="145"/>
      <c r="O152" s="145"/>
      <c r="P152" s="95" t="s">
        <v>511</v>
      </c>
      <c r="Q152" s="121"/>
      <c r="R152" s="73"/>
      <c r="S152" s="74" t="str">
        <f t="shared" si="41"/>
        <v>Au</v>
      </c>
      <c r="T152" s="75"/>
      <c r="U152" s="75"/>
      <c r="V152" s="75"/>
      <c r="W152" s="75"/>
      <c r="X152" s="75"/>
      <c r="Y152" s="75"/>
      <c r="Z152" s="75"/>
      <c r="AB152" s="76">
        <f t="shared" si="42"/>
        <v>2.1089782896502419E-2</v>
      </c>
      <c r="AC152" s="76">
        <f t="shared" si="43"/>
        <v>0</v>
      </c>
      <c r="AD152" s="76">
        <f t="shared" si="44"/>
        <v>0</v>
      </c>
      <c r="AE152" s="76">
        <f t="shared" si="45"/>
        <v>2.1089782896502419E-2</v>
      </c>
      <c r="AF152" s="77"/>
      <c r="AG152" s="77">
        <f t="shared" si="46"/>
        <v>0</v>
      </c>
      <c r="AH152" s="77">
        <f t="shared" si="47"/>
        <v>0</v>
      </c>
      <c r="AI152" s="77">
        <f t="shared" si="48"/>
        <v>2.1089782896502419E-2</v>
      </c>
    </row>
    <row r="153" spans="1:35" s="22" customFormat="1" ht="15.6" x14ac:dyDescent="0.3">
      <c r="A153" s="99">
        <v>1</v>
      </c>
      <c r="B153" s="140" t="s">
        <v>519</v>
      </c>
      <c r="C153" s="141" t="s">
        <v>191</v>
      </c>
      <c r="D153" s="142"/>
      <c r="E153" s="142"/>
      <c r="F153" s="142"/>
      <c r="G153" s="91"/>
      <c r="H153" s="142">
        <v>1</v>
      </c>
      <c r="I153" s="142" t="s">
        <v>49</v>
      </c>
      <c r="J153" s="142" t="s">
        <v>160</v>
      </c>
      <c r="K153" s="143">
        <v>1994</v>
      </c>
      <c r="L153" s="107">
        <v>34657</v>
      </c>
      <c r="M153" s="144">
        <v>1900000</v>
      </c>
      <c r="N153" s="145"/>
      <c r="O153" s="145"/>
      <c r="P153" s="95" t="s">
        <v>59</v>
      </c>
      <c r="Q153" s="121" t="s">
        <v>520</v>
      </c>
      <c r="R153" s="73" t="s">
        <v>347</v>
      </c>
      <c r="S153" s="74" t="str">
        <f t="shared" si="41"/>
        <v>P</v>
      </c>
      <c r="T153" s="75"/>
      <c r="U153" s="75"/>
      <c r="V153" s="75"/>
      <c r="W153" s="75"/>
      <c r="X153" s="75"/>
      <c r="Y153" s="75"/>
      <c r="Z153" s="75"/>
      <c r="AB153" s="76">
        <f t="shared" si="42"/>
        <v>1.0017646875838648</v>
      </c>
      <c r="AC153" s="76">
        <f t="shared" si="43"/>
        <v>0</v>
      </c>
      <c r="AD153" s="76">
        <f t="shared" si="44"/>
        <v>0</v>
      </c>
      <c r="AE153" s="76">
        <f t="shared" si="45"/>
        <v>1.0017646875838648</v>
      </c>
      <c r="AF153" s="77"/>
      <c r="AG153" s="77">
        <f t="shared" si="46"/>
        <v>1.0017646875838648</v>
      </c>
      <c r="AH153" s="77">
        <f t="shared" si="47"/>
        <v>0</v>
      </c>
      <c r="AI153" s="77">
        <f t="shared" si="48"/>
        <v>0</v>
      </c>
    </row>
    <row r="154" spans="1:35" s="22" customFormat="1" ht="15.6" x14ac:dyDescent="0.3">
      <c r="A154" s="99">
        <v>1</v>
      </c>
      <c r="B154" s="140" t="s">
        <v>521</v>
      </c>
      <c r="C154" s="141" t="s">
        <v>191</v>
      </c>
      <c r="D154" s="142"/>
      <c r="E154" s="142"/>
      <c r="F154" s="142"/>
      <c r="G154" s="91"/>
      <c r="H154" s="142">
        <v>1</v>
      </c>
      <c r="I154" s="142" t="s">
        <v>49</v>
      </c>
      <c r="J154" s="142" t="s">
        <v>160</v>
      </c>
      <c r="K154" s="143">
        <v>1994</v>
      </c>
      <c r="L154" s="107">
        <v>34609</v>
      </c>
      <c r="M154" s="144">
        <v>6800000</v>
      </c>
      <c r="N154" s="145"/>
      <c r="O154" s="145"/>
      <c r="P154" s="95" t="s">
        <v>59</v>
      </c>
      <c r="Q154" s="121" t="s">
        <v>522</v>
      </c>
      <c r="R154" s="73" t="s">
        <v>347</v>
      </c>
      <c r="S154" s="74" t="str">
        <f t="shared" si="41"/>
        <v>P</v>
      </c>
      <c r="T154" s="75"/>
      <c r="U154" s="75"/>
      <c r="V154" s="75"/>
      <c r="W154" s="75"/>
      <c r="X154" s="75"/>
      <c r="Y154" s="75"/>
      <c r="Z154" s="75"/>
      <c r="AB154" s="76">
        <f t="shared" si="42"/>
        <v>3.5852630924054112</v>
      </c>
      <c r="AC154" s="76">
        <f t="shared" si="43"/>
        <v>0</v>
      </c>
      <c r="AD154" s="76">
        <f t="shared" si="44"/>
        <v>0</v>
      </c>
      <c r="AE154" s="76">
        <f t="shared" si="45"/>
        <v>3.5852630924054112</v>
      </c>
      <c r="AF154" s="77"/>
      <c r="AG154" s="77">
        <f t="shared" si="46"/>
        <v>3.5852630924054112</v>
      </c>
      <c r="AH154" s="77">
        <f t="shared" si="47"/>
        <v>0</v>
      </c>
      <c r="AI154" s="77">
        <f t="shared" si="48"/>
        <v>0</v>
      </c>
    </row>
    <row r="155" spans="1:35" s="22" customFormat="1" ht="15.6" x14ac:dyDescent="0.3">
      <c r="A155" s="81">
        <v>3</v>
      </c>
      <c r="B155" s="140" t="s">
        <v>523</v>
      </c>
      <c r="C155" s="141" t="s">
        <v>191</v>
      </c>
      <c r="D155" s="142"/>
      <c r="E155" s="142"/>
      <c r="F155" s="142"/>
      <c r="G155" s="91"/>
      <c r="H155" s="142">
        <v>2</v>
      </c>
      <c r="I155" s="142" t="s">
        <v>49</v>
      </c>
      <c r="J155" s="142" t="s">
        <v>282</v>
      </c>
      <c r="K155" s="143">
        <v>1994</v>
      </c>
      <c r="L155" s="102">
        <v>34608</v>
      </c>
      <c r="M155" s="144">
        <v>76000</v>
      </c>
      <c r="N155" s="145"/>
      <c r="O155" s="145"/>
      <c r="P155" s="95" t="s">
        <v>59</v>
      </c>
      <c r="Q155" s="121" t="s">
        <v>524</v>
      </c>
      <c r="R155" s="73" t="s">
        <v>347</v>
      </c>
      <c r="S155" s="74" t="str">
        <f t="shared" si="41"/>
        <v>P</v>
      </c>
      <c r="T155" s="75"/>
      <c r="U155" s="75"/>
      <c r="V155" s="75"/>
      <c r="W155" s="75"/>
      <c r="X155" s="75"/>
      <c r="Y155" s="75"/>
      <c r="Z155" s="75"/>
      <c r="AB155" s="76">
        <f t="shared" si="42"/>
        <v>4.0070587503354592E-2</v>
      </c>
      <c r="AC155" s="76">
        <f t="shared" si="43"/>
        <v>0</v>
      </c>
      <c r="AD155" s="76">
        <f t="shared" si="44"/>
        <v>0</v>
      </c>
      <c r="AE155" s="76">
        <f t="shared" si="45"/>
        <v>4.0070587503354592E-2</v>
      </c>
      <c r="AF155" s="77"/>
      <c r="AG155" s="77">
        <f t="shared" si="46"/>
        <v>0</v>
      </c>
      <c r="AH155" s="77">
        <f t="shared" si="47"/>
        <v>0</v>
      </c>
      <c r="AI155" s="77">
        <f t="shared" si="48"/>
        <v>4.0070587503354592E-2</v>
      </c>
    </row>
    <row r="156" spans="1:35" s="22" customFormat="1" ht="15.6" x14ac:dyDescent="0.3">
      <c r="A156" s="84">
        <v>4</v>
      </c>
      <c r="B156" s="140" t="s">
        <v>525</v>
      </c>
      <c r="C156" s="141" t="s">
        <v>191</v>
      </c>
      <c r="D156" s="142"/>
      <c r="E156" s="142"/>
      <c r="F156" s="142"/>
      <c r="G156" s="91"/>
      <c r="H156" s="142">
        <v>2</v>
      </c>
      <c r="I156" s="142" t="s">
        <v>49</v>
      </c>
      <c r="J156" s="142" t="s">
        <v>421</v>
      </c>
      <c r="K156" s="143">
        <v>1994</v>
      </c>
      <c r="L156" s="102">
        <v>34486</v>
      </c>
      <c r="M156" s="144"/>
      <c r="N156" s="145"/>
      <c r="O156" s="145"/>
      <c r="P156" s="95" t="s">
        <v>59</v>
      </c>
      <c r="Q156" s="121" t="s">
        <v>526</v>
      </c>
      <c r="R156" s="73" t="s">
        <v>347</v>
      </c>
      <c r="S156" s="74" t="str">
        <f t="shared" si="41"/>
        <v>P</v>
      </c>
      <c r="T156" s="75"/>
      <c r="U156" s="75"/>
      <c r="V156" s="75"/>
      <c r="W156" s="75"/>
      <c r="X156" s="75"/>
      <c r="Y156" s="75"/>
      <c r="Z156" s="75"/>
      <c r="AB156" s="76">
        <f t="shared" si="42"/>
        <v>0</v>
      </c>
      <c r="AC156" s="76">
        <f t="shared" si="43"/>
        <v>0</v>
      </c>
      <c r="AD156" s="76">
        <f t="shared" si="44"/>
        <v>0</v>
      </c>
      <c r="AE156" s="76">
        <f t="shared" si="45"/>
        <v>0</v>
      </c>
      <c r="AF156" s="77"/>
      <c r="AG156" s="77">
        <f t="shared" si="46"/>
        <v>0</v>
      </c>
      <c r="AH156" s="77">
        <f t="shared" si="47"/>
        <v>0</v>
      </c>
      <c r="AI156" s="77">
        <f t="shared" si="48"/>
        <v>0</v>
      </c>
    </row>
    <row r="157" spans="1:35" s="22" customFormat="1" ht="28.8" x14ac:dyDescent="0.3">
      <c r="A157" s="99">
        <v>1</v>
      </c>
      <c r="B157" s="140" t="s">
        <v>527</v>
      </c>
      <c r="C157" s="141" t="s">
        <v>86</v>
      </c>
      <c r="D157" s="142" t="s">
        <v>528</v>
      </c>
      <c r="E157" s="142" t="s">
        <v>146</v>
      </c>
      <c r="F157" s="142">
        <v>31</v>
      </c>
      <c r="G157" s="91">
        <v>7040000</v>
      </c>
      <c r="H157" s="142">
        <v>1</v>
      </c>
      <c r="I157" s="142" t="s">
        <v>96</v>
      </c>
      <c r="J157" s="142" t="s">
        <v>67</v>
      </c>
      <c r="K157" s="143">
        <v>1994</v>
      </c>
      <c r="L157" s="107">
        <v>34387</v>
      </c>
      <c r="M157" s="144">
        <v>600000</v>
      </c>
      <c r="N157" s="145">
        <v>4</v>
      </c>
      <c r="O157" s="145">
        <v>17</v>
      </c>
      <c r="P157" s="95" t="s">
        <v>448</v>
      </c>
      <c r="Q157" s="121" t="s">
        <v>529</v>
      </c>
      <c r="R157" s="73" t="s">
        <v>530</v>
      </c>
      <c r="S157" s="74" t="str">
        <f t="shared" si="41"/>
        <v>Au</v>
      </c>
      <c r="T157" s="75"/>
      <c r="U157" s="75"/>
      <c r="V157" s="75"/>
      <c r="W157" s="75"/>
      <c r="X157" s="75">
        <v>1950</v>
      </c>
      <c r="Y157" s="75"/>
      <c r="Z157" s="75" t="s">
        <v>244</v>
      </c>
      <c r="AB157" s="76">
        <f t="shared" si="42"/>
        <v>0.31634674344753627</v>
      </c>
      <c r="AC157" s="76">
        <f t="shared" si="43"/>
        <v>0.10256410256410256</v>
      </c>
      <c r="AD157" s="76">
        <f t="shared" si="44"/>
        <v>1.2142857142857142</v>
      </c>
      <c r="AE157" s="76">
        <f t="shared" si="45"/>
        <v>1.6331965602973531</v>
      </c>
      <c r="AF157" s="77"/>
      <c r="AG157" s="77">
        <f t="shared" si="46"/>
        <v>1.6331965602973531</v>
      </c>
      <c r="AH157" s="77">
        <f t="shared" si="47"/>
        <v>0</v>
      </c>
      <c r="AI157" s="77">
        <f t="shared" si="48"/>
        <v>0</v>
      </c>
    </row>
    <row r="158" spans="1:35" s="22" customFormat="1" ht="24" x14ac:dyDescent="0.3">
      <c r="A158" s="84">
        <v>4</v>
      </c>
      <c r="B158" s="140" t="s">
        <v>531</v>
      </c>
      <c r="C158" s="141" t="s">
        <v>532</v>
      </c>
      <c r="D158" s="142"/>
      <c r="E158" s="142"/>
      <c r="F158" s="142"/>
      <c r="G158" s="91"/>
      <c r="H158" s="142">
        <v>3</v>
      </c>
      <c r="I158" s="142" t="s">
        <v>160</v>
      </c>
      <c r="J158" s="142" t="s">
        <v>160</v>
      </c>
      <c r="K158" s="143">
        <v>1994</v>
      </c>
      <c r="L158" s="107">
        <v>34379</v>
      </c>
      <c r="M158" s="144">
        <v>5000000</v>
      </c>
      <c r="N158" s="145"/>
      <c r="O158" s="145"/>
      <c r="P158" s="95" t="s">
        <v>59</v>
      </c>
      <c r="Q158" s="121" t="s">
        <v>533</v>
      </c>
      <c r="R158" s="73"/>
      <c r="S158" s="74" t="str">
        <f t="shared" si="41"/>
        <v>Cu U</v>
      </c>
      <c r="T158" s="75">
        <v>4800</v>
      </c>
      <c r="U158" s="75">
        <v>1.4</v>
      </c>
      <c r="V158" s="75">
        <v>0.6</v>
      </c>
      <c r="W158" s="75">
        <v>3.3212561265108045</v>
      </c>
      <c r="X158" s="75">
        <v>1988</v>
      </c>
      <c r="Y158" s="75">
        <v>10</v>
      </c>
      <c r="Z158" s="75" t="s">
        <v>244</v>
      </c>
      <c r="AB158" s="76">
        <f t="shared" si="42"/>
        <v>2.6362228620628021</v>
      </c>
      <c r="AC158" s="76">
        <f t="shared" si="43"/>
        <v>0</v>
      </c>
      <c r="AD158" s="76">
        <f t="shared" si="44"/>
        <v>0</v>
      </c>
      <c r="AE158" s="76">
        <f t="shared" si="45"/>
        <v>2.6362228620628021</v>
      </c>
      <c r="AF158" s="77"/>
      <c r="AG158" s="77">
        <f t="shared" si="46"/>
        <v>0</v>
      </c>
      <c r="AH158" s="77">
        <f t="shared" si="47"/>
        <v>0</v>
      </c>
      <c r="AI158" s="77">
        <f t="shared" si="48"/>
        <v>0</v>
      </c>
    </row>
    <row r="159" spans="1:35" s="22" customFormat="1" ht="24" x14ac:dyDescent="0.3">
      <c r="A159" s="81">
        <v>3</v>
      </c>
      <c r="B159" s="140" t="s">
        <v>534</v>
      </c>
      <c r="C159" s="141" t="s">
        <v>86</v>
      </c>
      <c r="D159" s="142" t="s">
        <v>447</v>
      </c>
      <c r="E159" s="142" t="s">
        <v>326</v>
      </c>
      <c r="F159" s="142">
        <v>41</v>
      </c>
      <c r="G159" s="91">
        <v>2250000</v>
      </c>
      <c r="H159" s="142">
        <v>2</v>
      </c>
      <c r="I159" s="142" t="s">
        <v>49</v>
      </c>
      <c r="J159" s="142" t="s">
        <v>50</v>
      </c>
      <c r="K159" s="143">
        <v>1994</v>
      </c>
      <c r="L159" s="102">
        <v>34366</v>
      </c>
      <c r="M159" s="152">
        <v>0</v>
      </c>
      <c r="N159" s="145"/>
      <c r="O159" s="145"/>
      <c r="P159" s="95" t="s">
        <v>511</v>
      </c>
      <c r="Q159" s="121" t="s">
        <v>535</v>
      </c>
      <c r="R159" s="73"/>
      <c r="S159" s="74" t="str">
        <f t="shared" si="41"/>
        <v>Au</v>
      </c>
      <c r="T159" s="75"/>
      <c r="U159" s="75"/>
      <c r="V159" s="75"/>
      <c r="W159" s="75"/>
      <c r="X159" s="75"/>
      <c r="Y159" s="75"/>
      <c r="Z159" s="75"/>
      <c r="AB159" s="76">
        <f t="shared" si="42"/>
        <v>0</v>
      </c>
      <c r="AC159" s="76">
        <f t="shared" si="43"/>
        <v>0</v>
      </c>
      <c r="AD159" s="76">
        <f t="shared" si="44"/>
        <v>0</v>
      </c>
      <c r="AE159" s="76">
        <f t="shared" si="45"/>
        <v>0</v>
      </c>
      <c r="AF159" s="77"/>
      <c r="AG159" s="77">
        <f t="shared" si="46"/>
        <v>0</v>
      </c>
      <c r="AH159" s="77">
        <f t="shared" si="47"/>
        <v>0</v>
      </c>
      <c r="AI159" s="77">
        <f t="shared" si="48"/>
        <v>0</v>
      </c>
    </row>
    <row r="160" spans="1:35" s="22" customFormat="1" ht="36" x14ac:dyDescent="0.3">
      <c r="A160" s="83">
        <v>2</v>
      </c>
      <c r="B160" s="140" t="s">
        <v>536</v>
      </c>
      <c r="C160" s="141" t="s">
        <v>537</v>
      </c>
      <c r="D160" s="142" t="s">
        <v>129</v>
      </c>
      <c r="E160" s="142" t="s">
        <v>146</v>
      </c>
      <c r="F160" s="142">
        <v>24</v>
      </c>
      <c r="G160" s="91"/>
      <c r="H160" s="142">
        <v>2</v>
      </c>
      <c r="I160" s="142" t="s">
        <v>49</v>
      </c>
      <c r="J160" s="142" t="s">
        <v>309</v>
      </c>
      <c r="K160" s="143">
        <v>1994</v>
      </c>
      <c r="L160" s="107">
        <v>34351</v>
      </c>
      <c r="M160" s="144">
        <v>135000</v>
      </c>
      <c r="N160" s="153">
        <v>0.18</v>
      </c>
      <c r="O160" s="145"/>
      <c r="P160" s="154" t="s">
        <v>538</v>
      </c>
      <c r="Q160" s="121" t="s">
        <v>539</v>
      </c>
      <c r="R160" s="73"/>
      <c r="S160" s="74" t="str">
        <f t="shared" si="41"/>
        <v>Aggregate</v>
      </c>
      <c r="T160" s="75"/>
      <c r="U160" s="75"/>
      <c r="V160" s="75"/>
      <c r="W160" s="75"/>
      <c r="X160" s="75"/>
      <c r="Y160" s="75"/>
      <c r="Z160" s="75"/>
      <c r="AA160" s="106"/>
      <c r="AB160" s="76">
        <f t="shared" si="42"/>
        <v>7.1178017275695657E-2</v>
      </c>
      <c r="AC160" s="76">
        <f t="shared" si="43"/>
        <v>4.6153846153846149E-3</v>
      </c>
      <c r="AD160" s="76">
        <f t="shared" si="44"/>
        <v>0</v>
      </c>
      <c r="AE160" s="76">
        <f t="shared" si="45"/>
        <v>7.5793401891080275E-2</v>
      </c>
      <c r="AF160" s="77"/>
      <c r="AG160" s="77">
        <f t="shared" si="46"/>
        <v>0</v>
      </c>
      <c r="AH160" s="77">
        <f t="shared" si="47"/>
        <v>7.5793401891080275E-2</v>
      </c>
      <c r="AI160" s="77">
        <f t="shared" si="48"/>
        <v>0</v>
      </c>
    </row>
    <row r="161" spans="1:781" s="22" customFormat="1" ht="15.6" x14ac:dyDescent="0.3">
      <c r="A161" s="81">
        <v>3</v>
      </c>
      <c r="B161" s="140" t="s">
        <v>540</v>
      </c>
      <c r="C161" s="141" t="s">
        <v>191</v>
      </c>
      <c r="D161" s="142"/>
      <c r="E161" s="142"/>
      <c r="F161" s="142"/>
      <c r="G161" s="91"/>
      <c r="H161" s="142">
        <v>1</v>
      </c>
      <c r="I161" s="142" t="s">
        <v>49</v>
      </c>
      <c r="J161" s="142" t="s">
        <v>160</v>
      </c>
      <c r="K161" s="143">
        <v>1994</v>
      </c>
      <c r="L161" s="102">
        <v>34336</v>
      </c>
      <c r="M161" s="144">
        <v>76000</v>
      </c>
      <c r="N161" s="145"/>
      <c r="O161" s="145"/>
      <c r="P161" s="95" t="s">
        <v>59</v>
      </c>
      <c r="Q161" s="121"/>
      <c r="R161" s="73"/>
      <c r="S161" s="74" t="str">
        <f t="shared" si="41"/>
        <v>P</v>
      </c>
      <c r="T161" s="75"/>
      <c r="U161" s="75"/>
      <c r="V161" s="75"/>
      <c r="W161" s="75"/>
      <c r="X161" s="75"/>
      <c r="Y161" s="75"/>
      <c r="Z161" s="75"/>
      <c r="AB161" s="76">
        <f t="shared" si="42"/>
        <v>4.0070587503354592E-2</v>
      </c>
      <c r="AC161" s="76">
        <f t="shared" si="43"/>
        <v>0</v>
      </c>
      <c r="AD161" s="76">
        <f t="shared" si="44"/>
        <v>0</v>
      </c>
      <c r="AE161" s="76">
        <f t="shared" si="45"/>
        <v>4.0070587503354592E-2</v>
      </c>
      <c r="AF161" s="77"/>
      <c r="AG161" s="77">
        <f t="shared" si="46"/>
        <v>0</v>
      </c>
      <c r="AH161" s="77">
        <f t="shared" si="47"/>
        <v>0</v>
      </c>
      <c r="AI161" s="77">
        <f t="shared" si="48"/>
        <v>4.0070587503354592E-2</v>
      </c>
    </row>
    <row r="162" spans="1:781" s="22" customFormat="1" ht="15.6" x14ac:dyDescent="0.3">
      <c r="A162" s="99">
        <v>1</v>
      </c>
      <c r="B162" s="140" t="s">
        <v>541</v>
      </c>
      <c r="C162" s="141" t="s">
        <v>71</v>
      </c>
      <c r="D162" s="142"/>
      <c r="E162" s="142"/>
      <c r="F162" s="142"/>
      <c r="G162" s="91"/>
      <c r="H162" s="142">
        <v>1</v>
      </c>
      <c r="I162" s="142" t="s">
        <v>49</v>
      </c>
      <c r="J162" s="142" t="s">
        <v>160</v>
      </c>
      <c r="K162" s="143">
        <v>1994</v>
      </c>
      <c r="L162" s="102">
        <v>34335</v>
      </c>
      <c r="M162" s="144"/>
      <c r="N162" s="145"/>
      <c r="O162" s="145">
        <v>31</v>
      </c>
      <c r="P162" s="95" t="s">
        <v>542</v>
      </c>
      <c r="Q162" s="121"/>
      <c r="R162" s="73"/>
      <c r="S162" s="74" t="str">
        <f t="shared" si="41"/>
        <v>Fe</v>
      </c>
      <c r="T162" s="75"/>
      <c r="U162" s="75"/>
      <c r="V162" s="75"/>
      <c r="W162" s="75"/>
      <c r="X162" s="75"/>
      <c r="Y162" s="75"/>
      <c r="Z162" s="75"/>
      <c r="AB162" s="76">
        <f t="shared" si="42"/>
        <v>0</v>
      </c>
      <c r="AC162" s="76">
        <f t="shared" si="43"/>
        <v>0</v>
      </c>
      <c r="AD162" s="76">
        <f t="shared" si="44"/>
        <v>2.2142857142857144</v>
      </c>
      <c r="AE162" s="76">
        <f t="shared" si="45"/>
        <v>2.2142857142857144</v>
      </c>
      <c r="AF162" s="77"/>
      <c r="AG162" s="77">
        <f t="shared" si="46"/>
        <v>2.2142857142857144</v>
      </c>
      <c r="AH162" s="77">
        <f t="shared" si="47"/>
        <v>0</v>
      </c>
      <c r="AI162" s="77">
        <f t="shared" si="48"/>
        <v>0</v>
      </c>
    </row>
    <row r="163" spans="1:781" s="22" customFormat="1" ht="28.8" x14ac:dyDescent="0.3">
      <c r="A163" s="83">
        <v>2</v>
      </c>
      <c r="B163" s="140" t="s">
        <v>543</v>
      </c>
      <c r="C163" s="141" t="s">
        <v>111</v>
      </c>
      <c r="D163" s="142"/>
      <c r="E163" s="142"/>
      <c r="F163" s="142"/>
      <c r="G163" s="91"/>
      <c r="H163" s="142">
        <v>1</v>
      </c>
      <c r="I163" s="142" t="s">
        <v>49</v>
      </c>
      <c r="J163" s="142" t="s">
        <v>160</v>
      </c>
      <c r="K163" s="143">
        <v>1993</v>
      </c>
      <c r="L163" s="107">
        <v>34309</v>
      </c>
      <c r="M163" s="144"/>
      <c r="N163" s="145"/>
      <c r="O163" s="145">
        <v>2</v>
      </c>
      <c r="P163" s="95" t="s">
        <v>453</v>
      </c>
      <c r="Q163" s="121" t="s">
        <v>544</v>
      </c>
      <c r="R163" s="73"/>
      <c r="S163" s="74" t="str">
        <f t="shared" si="41"/>
        <v>Cu</v>
      </c>
      <c r="T163" s="75"/>
      <c r="U163" s="75"/>
      <c r="V163" s="75"/>
      <c r="W163" s="75"/>
      <c r="X163" s="75"/>
      <c r="Y163" s="75"/>
      <c r="Z163" s="75"/>
      <c r="AB163" s="76">
        <f t="shared" si="42"/>
        <v>0</v>
      </c>
      <c r="AC163" s="76">
        <f t="shared" si="43"/>
        <v>0</v>
      </c>
      <c r="AD163" s="76">
        <f t="shared" si="44"/>
        <v>0.14285714285714285</v>
      </c>
      <c r="AE163" s="76">
        <f t="shared" si="45"/>
        <v>0.14285714285714285</v>
      </c>
      <c r="AF163" s="77"/>
      <c r="AG163" s="77">
        <f t="shared" si="46"/>
        <v>0</v>
      </c>
      <c r="AH163" s="77">
        <f t="shared" si="47"/>
        <v>0.14285714285714285</v>
      </c>
      <c r="AI163" s="77">
        <f t="shared" si="48"/>
        <v>0</v>
      </c>
    </row>
    <row r="164" spans="1:781" s="22" customFormat="1" ht="15.6" x14ac:dyDescent="0.3">
      <c r="A164" s="81">
        <v>3</v>
      </c>
      <c r="B164" s="140" t="s">
        <v>545</v>
      </c>
      <c r="C164" s="141" t="s">
        <v>191</v>
      </c>
      <c r="D164" s="142"/>
      <c r="E164" s="142"/>
      <c r="F164" s="142"/>
      <c r="G164" s="91"/>
      <c r="H164" s="142">
        <v>2</v>
      </c>
      <c r="I164" s="142" t="s">
        <v>49</v>
      </c>
      <c r="J164" s="142" t="s">
        <v>160</v>
      </c>
      <c r="K164" s="143">
        <v>1993</v>
      </c>
      <c r="L164" s="102">
        <v>34243</v>
      </c>
      <c r="M164" s="144"/>
      <c r="N164" s="145"/>
      <c r="O164" s="145"/>
      <c r="P164" s="95" t="s">
        <v>59</v>
      </c>
      <c r="Q164" s="121" t="s">
        <v>546</v>
      </c>
      <c r="R164" s="73" t="s">
        <v>347</v>
      </c>
      <c r="S164" s="74" t="str">
        <f t="shared" si="41"/>
        <v>P</v>
      </c>
      <c r="T164" s="75"/>
      <c r="U164" s="75"/>
      <c r="V164" s="75"/>
      <c r="W164" s="75"/>
      <c r="X164" s="75"/>
      <c r="Y164" s="75"/>
      <c r="Z164" s="75"/>
      <c r="AB164" s="76">
        <f t="shared" si="42"/>
        <v>0</v>
      </c>
      <c r="AC164" s="76">
        <f t="shared" si="43"/>
        <v>0</v>
      </c>
      <c r="AD164" s="76">
        <f t="shared" si="44"/>
        <v>0</v>
      </c>
      <c r="AE164" s="76">
        <f t="shared" si="45"/>
        <v>0</v>
      </c>
      <c r="AF164" s="77"/>
      <c r="AG164" s="77">
        <f t="shared" si="46"/>
        <v>0</v>
      </c>
      <c r="AH164" s="77">
        <f t="shared" si="47"/>
        <v>0</v>
      </c>
      <c r="AI164" s="77">
        <f t="shared" si="48"/>
        <v>0</v>
      </c>
    </row>
    <row r="165" spans="1:781" s="22" customFormat="1" ht="15.6" x14ac:dyDescent="0.3">
      <c r="A165" s="81">
        <v>3</v>
      </c>
      <c r="B165" s="140" t="s">
        <v>547</v>
      </c>
      <c r="C165" s="141" t="s">
        <v>111</v>
      </c>
      <c r="D165" s="142" t="s">
        <v>129</v>
      </c>
      <c r="E165" s="142" t="s">
        <v>548</v>
      </c>
      <c r="F165" s="142">
        <v>5</v>
      </c>
      <c r="G165" s="91"/>
      <c r="H165" s="142">
        <v>1</v>
      </c>
      <c r="I165" s="142" t="s">
        <v>49</v>
      </c>
      <c r="J165" s="142" t="s">
        <v>67</v>
      </c>
      <c r="K165" s="143">
        <v>1993</v>
      </c>
      <c r="L165" s="107">
        <v>34182</v>
      </c>
      <c r="M165" s="144">
        <v>42</v>
      </c>
      <c r="N165" s="145"/>
      <c r="O165" s="145"/>
      <c r="P165" s="95" t="s">
        <v>511</v>
      </c>
      <c r="Q165" s="121"/>
      <c r="R165" s="73"/>
      <c r="S165" s="74" t="str">
        <f t="shared" si="41"/>
        <v>Cu</v>
      </c>
      <c r="T165" s="75"/>
      <c r="U165" s="75"/>
      <c r="V165" s="75"/>
      <c r="W165" s="75"/>
      <c r="X165" s="75"/>
      <c r="Y165" s="75"/>
      <c r="Z165" s="75"/>
      <c r="AB165" s="76">
        <f t="shared" si="42"/>
        <v>2.2144272041327538E-5</v>
      </c>
      <c r="AC165" s="76">
        <f t="shared" si="43"/>
        <v>0</v>
      </c>
      <c r="AD165" s="76">
        <f t="shared" si="44"/>
        <v>0</v>
      </c>
      <c r="AE165" s="76">
        <f t="shared" si="45"/>
        <v>2.2144272041327538E-5</v>
      </c>
      <c r="AF165" s="77"/>
      <c r="AG165" s="77">
        <f t="shared" si="46"/>
        <v>0</v>
      </c>
      <c r="AH165" s="77">
        <f t="shared" si="47"/>
        <v>0</v>
      </c>
      <c r="AI165" s="77">
        <f t="shared" si="48"/>
        <v>2.2144272041327538E-5</v>
      </c>
    </row>
    <row r="166" spans="1:781" s="22" customFormat="1" ht="36" x14ac:dyDescent="0.3">
      <c r="A166" s="81">
        <v>3</v>
      </c>
      <c r="B166" s="140" t="s">
        <v>549</v>
      </c>
      <c r="C166" s="141" t="s">
        <v>156</v>
      </c>
      <c r="D166" s="142"/>
      <c r="E166" s="142"/>
      <c r="F166" s="142"/>
      <c r="G166" s="91"/>
      <c r="H166" s="142">
        <v>1</v>
      </c>
      <c r="I166" s="142" t="s">
        <v>49</v>
      </c>
      <c r="J166" s="142" t="s">
        <v>67</v>
      </c>
      <c r="K166" s="143">
        <v>1993</v>
      </c>
      <c r="L166" s="107">
        <v>34146</v>
      </c>
      <c r="M166" s="144"/>
      <c r="N166" s="145"/>
      <c r="O166" s="145"/>
      <c r="P166" s="95" t="s">
        <v>460</v>
      </c>
      <c r="Q166" s="121" t="s">
        <v>550</v>
      </c>
      <c r="R166" s="73" t="s">
        <v>341</v>
      </c>
      <c r="S166" s="74" t="str">
        <f t="shared" si="41"/>
        <v>Au Ag</v>
      </c>
      <c r="T166" s="75" t="s">
        <v>551</v>
      </c>
      <c r="U166" s="75">
        <v>2.5</v>
      </c>
      <c r="V166" s="75">
        <v>6</v>
      </c>
      <c r="W166" s="75">
        <v>7.3125612651080454</v>
      </c>
      <c r="X166" s="75">
        <v>1931</v>
      </c>
      <c r="Y166" s="75">
        <v>37</v>
      </c>
      <c r="Z166" s="75" t="s">
        <v>244</v>
      </c>
      <c r="AB166" s="76">
        <f t="shared" si="42"/>
        <v>0</v>
      </c>
      <c r="AC166" s="76">
        <f t="shared" si="43"/>
        <v>0</v>
      </c>
      <c r="AD166" s="76">
        <f t="shared" si="44"/>
        <v>0</v>
      </c>
      <c r="AE166" s="76">
        <f t="shared" si="45"/>
        <v>0</v>
      </c>
      <c r="AF166" s="77"/>
      <c r="AG166" s="77">
        <f t="shared" si="46"/>
        <v>0</v>
      </c>
      <c r="AH166" s="77">
        <f t="shared" si="47"/>
        <v>0</v>
      </c>
      <c r="AI166" s="77">
        <f t="shared" si="48"/>
        <v>0</v>
      </c>
    </row>
    <row r="167" spans="1:781" s="22" customFormat="1" ht="36" x14ac:dyDescent="0.3">
      <c r="A167" s="81">
        <v>3</v>
      </c>
      <c r="B167" s="140" t="s">
        <v>552</v>
      </c>
      <c r="C167" s="141" t="s">
        <v>86</v>
      </c>
      <c r="D167" s="142" t="s">
        <v>129</v>
      </c>
      <c r="E167" s="142" t="s">
        <v>326</v>
      </c>
      <c r="F167" s="142">
        <v>28</v>
      </c>
      <c r="G167" s="91"/>
      <c r="H167" s="142">
        <v>1</v>
      </c>
      <c r="I167" s="142" t="s">
        <v>49</v>
      </c>
      <c r="J167" s="142" t="s">
        <v>50</v>
      </c>
      <c r="K167" s="143">
        <v>1993</v>
      </c>
      <c r="L167" s="107">
        <v>34050</v>
      </c>
      <c r="M167" s="144">
        <v>100</v>
      </c>
      <c r="N167" s="145"/>
      <c r="O167" s="145"/>
      <c r="P167" s="95" t="s">
        <v>553</v>
      </c>
      <c r="Q167" s="121" t="s">
        <v>554</v>
      </c>
      <c r="R167" s="73" t="s">
        <v>555</v>
      </c>
      <c r="S167" s="74" t="str">
        <f t="shared" si="41"/>
        <v>Au</v>
      </c>
      <c r="T167" s="75"/>
      <c r="U167" s="75"/>
      <c r="V167" s="75"/>
      <c r="W167" s="75"/>
      <c r="X167" s="75"/>
      <c r="Y167" s="75"/>
      <c r="Z167" s="75"/>
      <c r="AB167" s="76">
        <f t="shared" si="42"/>
        <v>5.2724457241256046E-5</v>
      </c>
      <c r="AC167" s="76">
        <f t="shared" si="43"/>
        <v>0</v>
      </c>
      <c r="AD167" s="76">
        <f t="shared" si="44"/>
        <v>0</v>
      </c>
      <c r="AE167" s="76">
        <f t="shared" si="45"/>
        <v>5.2724457241256046E-5</v>
      </c>
      <c r="AF167" s="77"/>
      <c r="AG167" s="77">
        <f t="shared" si="46"/>
        <v>0</v>
      </c>
      <c r="AH167" s="77">
        <f t="shared" si="47"/>
        <v>0</v>
      </c>
      <c r="AI167" s="77">
        <f t="shared" si="48"/>
        <v>5.2724457241256046E-5</v>
      </c>
    </row>
    <row r="168" spans="1:781" s="22" customFormat="1" ht="36" x14ac:dyDescent="0.3">
      <c r="A168" s="81">
        <v>3</v>
      </c>
      <c r="B168" s="140" t="s">
        <v>556</v>
      </c>
      <c r="C168" s="141" t="s">
        <v>86</v>
      </c>
      <c r="D168" s="142" t="s">
        <v>129</v>
      </c>
      <c r="E168" s="142" t="s">
        <v>326</v>
      </c>
      <c r="F168" s="142">
        <v>28</v>
      </c>
      <c r="G168" s="91"/>
      <c r="H168" s="142">
        <v>1</v>
      </c>
      <c r="I168" s="142" t="s">
        <v>49</v>
      </c>
      <c r="J168" s="142" t="s">
        <v>50</v>
      </c>
      <c r="K168" s="143">
        <v>1993</v>
      </c>
      <c r="L168" s="107">
        <v>34046</v>
      </c>
      <c r="M168" s="144">
        <v>100</v>
      </c>
      <c r="N168" s="145"/>
      <c r="O168" s="145"/>
      <c r="P168" s="95" t="s">
        <v>553</v>
      </c>
      <c r="Q168" s="121" t="s">
        <v>554</v>
      </c>
      <c r="R168" s="73" t="s">
        <v>555</v>
      </c>
      <c r="S168" s="74" t="str">
        <f t="shared" si="41"/>
        <v>Au</v>
      </c>
      <c r="T168" s="75"/>
      <c r="U168" s="75"/>
      <c r="V168" s="75"/>
      <c r="W168" s="75"/>
      <c r="X168" s="75"/>
      <c r="Y168" s="75"/>
      <c r="Z168" s="75"/>
      <c r="AB168" s="76">
        <f t="shared" si="42"/>
        <v>5.2724457241256046E-5</v>
      </c>
      <c r="AC168" s="76">
        <f t="shared" si="43"/>
        <v>0</v>
      </c>
      <c r="AD168" s="76">
        <f t="shared" si="44"/>
        <v>0</v>
      </c>
      <c r="AE168" s="76">
        <f t="shared" si="45"/>
        <v>5.2724457241256046E-5</v>
      </c>
      <c r="AF168" s="77"/>
      <c r="AG168" s="77">
        <f t="shared" si="46"/>
        <v>0</v>
      </c>
      <c r="AH168" s="77">
        <f t="shared" si="47"/>
        <v>0</v>
      </c>
      <c r="AI168" s="77">
        <f t="shared" si="48"/>
        <v>5.2724457241256046E-5</v>
      </c>
    </row>
    <row r="169" spans="1:781" s="22" customFormat="1" ht="36" x14ac:dyDescent="0.3">
      <c r="A169" s="81">
        <v>3</v>
      </c>
      <c r="B169" s="140" t="s">
        <v>557</v>
      </c>
      <c r="C169" s="141" t="s">
        <v>558</v>
      </c>
      <c r="D169" s="142"/>
      <c r="E169" s="142"/>
      <c r="F169" s="142"/>
      <c r="G169" s="91"/>
      <c r="H169" s="142">
        <v>1</v>
      </c>
      <c r="I169" s="142" t="s">
        <v>49</v>
      </c>
      <c r="J169" s="142" t="s">
        <v>67</v>
      </c>
      <c r="K169" s="143">
        <v>1993</v>
      </c>
      <c r="L169" s="107" t="s">
        <v>559</v>
      </c>
      <c r="M169" s="144">
        <v>90000</v>
      </c>
      <c r="N169" s="145"/>
      <c r="O169" s="145"/>
      <c r="P169" s="95" t="s">
        <v>560</v>
      </c>
      <c r="Q169" s="121" t="s">
        <v>561</v>
      </c>
      <c r="R169" s="73"/>
      <c r="S169" s="74" t="str">
        <f t="shared" si="41"/>
        <v>cu</v>
      </c>
      <c r="T169" s="75"/>
      <c r="U169" s="75"/>
      <c r="V169" s="75"/>
      <c r="W169" s="75"/>
      <c r="X169" s="75"/>
      <c r="Y169" s="75"/>
      <c r="Z169" s="75"/>
      <c r="AB169" s="76">
        <f>M169/1896653</f>
        <v>4.7452011517130438E-2</v>
      </c>
      <c r="AC169" s="76"/>
      <c r="AD169" s="76"/>
      <c r="AE169" s="76"/>
      <c r="AF169" s="77"/>
      <c r="AG169" s="77"/>
      <c r="AH169" s="77"/>
      <c r="AI169" s="77"/>
    </row>
    <row r="170" spans="1:781" s="22" customFormat="1" ht="50.4" customHeight="1" x14ac:dyDescent="0.3">
      <c r="A170" s="83">
        <v>2</v>
      </c>
      <c r="B170" s="140" t="s">
        <v>562</v>
      </c>
      <c r="C170" s="141" t="s">
        <v>111</v>
      </c>
      <c r="D170" s="142" t="s">
        <v>129</v>
      </c>
      <c r="E170" s="142"/>
      <c r="F170" s="142">
        <v>46</v>
      </c>
      <c r="G170" s="91"/>
      <c r="H170" s="142">
        <v>1</v>
      </c>
      <c r="I170" s="142" t="s">
        <v>49</v>
      </c>
      <c r="J170" s="142" t="s">
        <v>67</v>
      </c>
      <c r="K170" s="143">
        <v>1993</v>
      </c>
      <c r="L170" s="107">
        <v>33978</v>
      </c>
      <c r="M170" s="144">
        <v>216000</v>
      </c>
      <c r="N170" s="145">
        <v>18</v>
      </c>
      <c r="O170" s="145"/>
      <c r="P170" s="95" t="s">
        <v>563</v>
      </c>
      <c r="Q170" s="121" t="s">
        <v>564</v>
      </c>
      <c r="R170" s="73"/>
      <c r="S170" s="74" t="str">
        <f t="shared" si="41"/>
        <v>Cu</v>
      </c>
      <c r="T170" s="75"/>
      <c r="U170" s="75"/>
      <c r="V170" s="75"/>
      <c r="W170" s="75"/>
      <c r="X170" s="75"/>
      <c r="Y170" s="75"/>
      <c r="Z170" s="75"/>
      <c r="AB170" s="76">
        <f t="shared" si="42"/>
        <v>0.11388482764111306</v>
      </c>
      <c r="AC170" s="76">
        <f t="shared" si="43"/>
        <v>0.46153846153846156</v>
      </c>
      <c r="AD170" s="76">
        <f t="shared" si="44"/>
        <v>0</v>
      </c>
      <c r="AE170" s="76">
        <f t="shared" si="45"/>
        <v>0.57542328917957464</v>
      </c>
      <c r="AF170" s="77"/>
      <c r="AG170" s="77">
        <f t="shared" ref="AG170:AG206" si="49">IF(A170=1,AE170,0)</f>
        <v>0</v>
      </c>
      <c r="AH170" s="77">
        <f t="shared" ref="AH170:AH206" si="50">IF(A170=2,AE170,0)</f>
        <v>0.57542328917957464</v>
      </c>
      <c r="AI170" s="77">
        <f t="shared" ref="AI170:AI206" si="51">IF(A170=3,AE170,0)</f>
        <v>0</v>
      </c>
    </row>
    <row r="171" spans="1:781" s="22" customFormat="1" ht="15.6" x14ac:dyDescent="0.3">
      <c r="A171" s="83">
        <v>2</v>
      </c>
      <c r="B171" s="140" t="s">
        <v>565</v>
      </c>
      <c r="C171" s="141" t="s">
        <v>86</v>
      </c>
      <c r="D171" s="142"/>
      <c r="E171" s="142"/>
      <c r="F171" s="142"/>
      <c r="G171" s="91"/>
      <c r="H171" s="142">
        <v>1</v>
      </c>
      <c r="I171" s="142" t="s">
        <v>49</v>
      </c>
      <c r="J171" s="142" t="s">
        <v>67</v>
      </c>
      <c r="K171" s="143">
        <v>1993</v>
      </c>
      <c r="L171" s="151">
        <v>1993</v>
      </c>
      <c r="M171" s="144"/>
      <c r="N171" s="145"/>
      <c r="O171" s="145">
        <v>6</v>
      </c>
      <c r="P171" s="95" t="s">
        <v>412</v>
      </c>
      <c r="Q171" s="121" t="s">
        <v>566</v>
      </c>
      <c r="R171" s="73" t="s">
        <v>341</v>
      </c>
      <c r="S171" s="74" t="str">
        <f t="shared" si="41"/>
        <v>Au</v>
      </c>
      <c r="T171" s="75"/>
      <c r="U171" s="75"/>
      <c r="V171" s="75"/>
      <c r="W171" s="75"/>
      <c r="X171" s="75"/>
      <c r="Y171" s="75"/>
      <c r="Z171" s="75"/>
      <c r="AB171" s="76">
        <f t="shared" si="42"/>
        <v>0</v>
      </c>
      <c r="AC171" s="76">
        <f t="shared" si="43"/>
        <v>0</v>
      </c>
      <c r="AD171" s="76">
        <f t="shared" si="44"/>
        <v>0.42857142857142855</v>
      </c>
      <c r="AE171" s="76">
        <f t="shared" si="45"/>
        <v>0.42857142857142855</v>
      </c>
      <c r="AF171" s="77"/>
      <c r="AG171" s="77">
        <f t="shared" si="49"/>
        <v>0</v>
      </c>
      <c r="AH171" s="77">
        <f t="shared" si="50"/>
        <v>0.42857142857142855</v>
      </c>
      <c r="AI171" s="77">
        <f t="shared" si="51"/>
        <v>0</v>
      </c>
    </row>
    <row r="172" spans="1:781" s="22" customFormat="1" ht="15.6" x14ac:dyDescent="0.3">
      <c r="A172" s="81">
        <v>3</v>
      </c>
      <c r="B172" s="140" t="s">
        <v>567</v>
      </c>
      <c r="C172" s="141" t="s">
        <v>216</v>
      </c>
      <c r="D172" s="142" t="s">
        <v>349</v>
      </c>
      <c r="E172" s="142" t="s">
        <v>278</v>
      </c>
      <c r="F172" s="142"/>
      <c r="G172" s="91">
        <v>3500000</v>
      </c>
      <c r="H172" s="142">
        <v>2</v>
      </c>
      <c r="I172" s="142" t="s">
        <v>96</v>
      </c>
      <c r="J172" s="142" t="s">
        <v>198</v>
      </c>
      <c r="K172" s="143">
        <v>1992</v>
      </c>
      <c r="L172" s="102">
        <v>33909</v>
      </c>
      <c r="M172" s="144">
        <v>0</v>
      </c>
      <c r="N172" s="145"/>
      <c r="O172" s="145"/>
      <c r="P172" s="95" t="s">
        <v>511</v>
      </c>
      <c r="Q172" s="121"/>
      <c r="R172" s="73"/>
      <c r="S172" s="74" t="str">
        <f t="shared" si="41"/>
        <v>Pb Zn</v>
      </c>
      <c r="T172" s="75"/>
      <c r="U172" s="75"/>
      <c r="V172" s="75"/>
      <c r="W172" s="75"/>
      <c r="X172" s="75"/>
      <c r="Y172" s="75"/>
      <c r="Z172" s="75"/>
      <c r="AB172" s="76">
        <f t="shared" si="42"/>
        <v>0</v>
      </c>
      <c r="AC172" s="76">
        <f t="shared" si="43"/>
        <v>0</v>
      </c>
      <c r="AD172" s="76">
        <f t="shared" si="44"/>
        <v>0</v>
      </c>
      <c r="AE172" s="76">
        <f t="shared" si="45"/>
        <v>0</v>
      </c>
      <c r="AF172" s="77"/>
      <c r="AG172" s="77">
        <f t="shared" si="49"/>
        <v>0</v>
      </c>
      <c r="AH172" s="77">
        <f t="shared" si="50"/>
        <v>0</v>
      </c>
      <c r="AI172" s="77">
        <f t="shared" si="51"/>
        <v>0</v>
      </c>
    </row>
    <row r="173" spans="1:781" s="22" customFormat="1" ht="15.6" x14ac:dyDescent="0.3">
      <c r="A173" s="83">
        <v>2</v>
      </c>
      <c r="B173" s="140" t="s">
        <v>568</v>
      </c>
      <c r="C173" s="141" t="s">
        <v>82</v>
      </c>
      <c r="D173" s="142"/>
      <c r="E173" s="142" t="s">
        <v>124</v>
      </c>
      <c r="F173" s="142">
        <v>15</v>
      </c>
      <c r="G173" s="91">
        <v>52000000</v>
      </c>
      <c r="H173" s="142">
        <v>1</v>
      </c>
      <c r="I173" s="142" t="s">
        <v>49</v>
      </c>
      <c r="J173" s="142" t="s">
        <v>198</v>
      </c>
      <c r="K173" s="143">
        <v>1992</v>
      </c>
      <c r="L173" s="107">
        <v>33664</v>
      </c>
      <c r="M173" s="144">
        <v>500000</v>
      </c>
      <c r="N173" s="145"/>
      <c r="O173" s="145"/>
      <c r="P173" s="95" t="s">
        <v>442</v>
      </c>
      <c r="Q173" s="121" t="s">
        <v>569</v>
      </c>
      <c r="R173" s="73" t="s">
        <v>347</v>
      </c>
      <c r="S173" s="74" t="str">
        <f t="shared" si="41"/>
        <v>Coal</v>
      </c>
      <c r="T173" s="75"/>
      <c r="U173" s="75"/>
      <c r="V173" s="75"/>
      <c r="W173" s="75"/>
      <c r="X173" s="75"/>
      <c r="Y173" s="75"/>
      <c r="Z173" s="75"/>
      <c r="AB173" s="76">
        <f t="shared" si="42"/>
        <v>0.2636222862062802</v>
      </c>
      <c r="AC173" s="76">
        <f t="shared" si="43"/>
        <v>0</v>
      </c>
      <c r="AD173" s="76">
        <f t="shared" si="44"/>
        <v>0</v>
      </c>
      <c r="AE173" s="76">
        <f t="shared" si="45"/>
        <v>0.2636222862062802</v>
      </c>
      <c r="AF173" s="77"/>
      <c r="AG173" s="77">
        <f t="shared" si="49"/>
        <v>0</v>
      </c>
      <c r="AH173" s="77">
        <f t="shared" si="50"/>
        <v>0.2636222862062802</v>
      </c>
      <c r="AI173" s="77">
        <f t="shared" si="51"/>
        <v>0</v>
      </c>
    </row>
    <row r="174" spans="1:781" s="22" customFormat="1" ht="48" x14ac:dyDescent="0.3">
      <c r="A174" s="99">
        <v>1</v>
      </c>
      <c r="B174" s="140" t="s">
        <v>570</v>
      </c>
      <c r="C174" s="141" t="s">
        <v>111</v>
      </c>
      <c r="D174" s="142"/>
      <c r="E174" s="142"/>
      <c r="F174" s="142"/>
      <c r="G174" s="91">
        <v>102000000</v>
      </c>
      <c r="H174" s="142">
        <v>1</v>
      </c>
      <c r="I174" s="142" t="s">
        <v>49</v>
      </c>
      <c r="J174" s="142" t="s">
        <v>170</v>
      </c>
      <c r="K174" s="143">
        <v>1992</v>
      </c>
      <c r="L174" s="107">
        <v>33605</v>
      </c>
      <c r="M174" s="144">
        <v>32243000</v>
      </c>
      <c r="N174" s="145"/>
      <c r="O174" s="145"/>
      <c r="P174" s="95" t="s">
        <v>571</v>
      </c>
      <c r="Q174" s="121" t="s">
        <v>572</v>
      </c>
      <c r="R174" s="73" t="s">
        <v>243</v>
      </c>
      <c r="S174" s="74" t="str">
        <f t="shared" si="41"/>
        <v>Cu</v>
      </c>
      <c r="T174" s="75">
        <v>590</v>
      </c>
      <c r="U174" s="75">
        <v>0.3</v>
      </c>
      <c r="V174" s="75">
        <v>0.35</v>
      </c>
      <c r="W174" s="75">
        <v>0.58073274046463597</v>
      </c>
      <c r="X174" s="75">
        <v>1958</v>
      </c>
      <c r="Y174" s="75">
        <v>200</v>
      </c>
      <c r="Z174" s="75" t="s">
        <v>244</v>
      </c>
      <c r="AB174" s="76">
        <f t="shared" si="42"/>
        <v>16.999946748298186</v>
      </c>
      <c r="AC174" s="76">
        <f t="shared" si="43"/>
        <v>0</v>
      </c>
      <c r="AD174" s="76">
        <f t="shared" si="44"/>
        <v>0</v>
      </c>
      <c r="AE174" s="76">
        <f t="shared" si="45"/>
        <v>16.999946748298186</v>
      </c>
      <c r="AF174" s="77"/>
      <c r="AG174" s="77">
        <f t="shared" si="49"/>
        <v>16.999946748298186</v>
      </c>
      <c r="AH174" s="77">
        <f t="shared" si="50"/>
        <v>0</v>
      </c>
      <c r="AI174" s="77">
        <f t="shared" si="51"/>
        <v>0</v>
      </c>
    </row>
    <row r="175" spans="1:781" s="22" customFormat="1" ht="36" x14ac:dyDescent="0.3">
      <c r="A175" s="81">
        <v>3</v>
      </c>
      <c r="B175" s="89" t="s">
        <v>573</v>
      </c>
      <c r="C175" s="100" t="s">
        <v>62</v>
      </c>
      <c r="D175" s="100" t="s">
        <v>277</v>
      </c>
      <c r="E175" s="141" t="s">
        <v>312</v>
      </c>
      <c r="F175" s="155">
        <v>25</v>
      </c>
      <c r="G175" s="91">
        <v>4500000</v>
      </c>
      <c r="H175" s="142">
        <v>1</v>
      </c>
      <c r="I175" s="142" t="s">
        <v>49</v>
      </c>
      <c r="J175" s="142" t="s">
        <v>54</v>
      </c>
      <c r="K175" s="143">
        <v>1991</v>
      </c>
      <c r="L175" s="107">
        <v>33545</v>
      </c>
      <c r="M175" s="144">
        <v>43200</v>
      </c>
      <c r="N175" s="156"/>
      <c r="O175" s="157"/>
      <c r="P175" s="158" t="s">
        <v>574</v>
      </c>
      <c r="Q175" s="96" t="s">
        <v>575</v>
      </c>
      <c r="R175" s="73"/>
      <c r="S175" s="74" t="str">
        <f t="shared" si="41"/>
        <v>Al</v>
      </c>
      <c r="T175" s="75"/>
      <c r="U175" s="75"/>
      <c r="V175" s="75"/>
      <c r="W175" s="75"/>
      <c r="X175" s="75"/>
      <c r="Y175" s="75"/>
      <c r="Z175" s="75"/>
      <c r="AA175" s="97"/>
      <c r="AB175" s="76">
        <f t="shared" si="42"/>
        <v>2.2776965528222611E-2</v>
      </c>
      <c r="AC175" s="76">
        <f t="shared" si="43"/>
        <v>0</v>
      </c>
      <c r="AD175" s="76">
        <f t="shared" si="44"/>
        <v>0</v>
      </c>
      <c r="AE175" s="76">
        <f t="shared" si="45"/>
        <v>2.2776965528222611E-2</v>
      </c>
      <c r="AF175" s="77"/>
      <c r="AG175" s="77">
        <f t="shared" si="49"/>
        <v>0</v>
      </c>
      <c r="AH175" s="77">
        <f t="shared" si="50"/>
        <v>0</v>
      </c>
      <c r="AI175" s="77">
        <f t="shared" si="51"/>
        <v>2.2776965528222611E-2</v>
      </c>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c r="FI175" s="98"/>
      <c r="FJ175" s="98"/>
      <c r="FK175" s="98"/>
      <c r="FL175" s="98"/>
      <c r="FM175" s="98"/>
      <c r="FN175" s="98"/>
      <c r="FO175" s="98"/>
      <c r="FP175" s="98"/>
      <c r="FQ175" s="98"/>
      <c r="FR175" s="98"/>
      <c r="FS175" s="98"/>
      <c r="FT175" s="98"/>
      <c r="FU175" s="98"/>
      <c r="FV175" s="98"/>
      <c r="FW175" s="98"/>
      <c r="FX175" s="98"/>
      <c r="FY175" s="98"/>
      <c r="FZ175" s="98"/>
      <c r="GA175" s="98"/>
      <c r="GB175" s="98"/>
      <c r="GC175" s="98"/>
      <c r="GD175" s="98"/>
      <c r="GE175" s="98"/>
      <c r="GF175" s="98"/>
      <c r="GG175" s="98"/>
      <c r="GH175" s="98"/>
      <c r="GI175" s="98"/>
      <c r="GJ175" s="98"/>
      <c r="GK175" s="98"/>
      <c r="GL175" s="98"/>
      <c r="GM175" s="98"/>
      <c r="GN175" s="98"/>
      <c r="GO175" s="98"/>
      <c r="GP175" s="98"/>
      <c r="GQ175" s="98"/>
      <c r="GR175" s="98"/>
      <c r="GS175" s="98"/>
      <c r="GT175" s="98"/>
      <c r="GU175" s="98"/>
      <c r="GV175" s="98"/>
      <c r="GW175" s="98"/>
      <c r="GX175" s="98"/>
      <c r="GY175" s="98"/>
      <c r="GZ175" s="98"/>
      <c r="HA175" s="98"/>
      <c r="HB175" s="98"/>
      <c r="HC175" s="98"/>
      <c r="HD175" s="98"/>
      <c r="HE175" s="98"/>
      <c r="HF175" s="98"/>
      <c r="HG175" s="98"/>
      <c r="HH175" s="98"/>
      <c r="HI175" s="98"/>
      <c r="HJ175" s="98"/>
      <c r="HK175" s="98"/>
      <c r="HL175" s="98"/>
      <c r="HM175" s="98"/>
      <c r="HN175" s="98"/>
      <c r="HO175" s="98"/>
      <c r="HP175" s="98"/>
      <c r="HQ175" s="98"/>
      <c r="HR175" s="98"/>
      <c r="HS175" s="98"/>
      <c r="HT175" s="98"/>
      <c r="HU175" s="98"/>
      <c r="HV175" s="98"/>
      <c r="HW175" s="98"/>
      <c r="HX175" s="98"/>
      <c r="HY175" s="98"/>
      <c r="HZ175" s="98"/>
      <c r="IA175" s="98"/>
      <c r="IB175" s="98"/>
      <c r="IC175" s="98"/>
      <c r="ID175" s="98"/>
      <c r="IE175" s="98"/>
      <c r="IF175" s="98"/>
      <c r="IG175" s="98"/>
      <c r="IH175" s="98"/>
      <c r="II175" s="98"/>
      <c r="IJ175" s="98"/>
      <c r="IK175" s="98"/>
      <c r="IL175" s="98"/>
      <c r="IM175" s="98"/>
      <c r="IN175" s="98"/>
      <c r="IO175" s="98"/>
      <c r="IP175" s="98"/>
      <c r="IQ175" s="98"/>
      <c r="IR175" s="98"/>
      <c r="IS175" s="98"/>
      <c r="IT175" s="98"/>
      <c r="IU175" s="98"/>
      <c r="IV175" s="98"/>
      <c r="IW175" s="98"/>
      <c r="IX175" s="98"/>
      <c r="IY175" s="98"/>
      <c r="IZ175" s="98"/>
      <c r="JA175" s="98"/>
      <c r="JB175" s="98"/>
      <c r="JC175" s="98"/>
      <c r="JD175" s="98"/>
      <c r="JE175" s="98"/>
      <c r="JF175" s="98"/>
      <c r="JG175" s="98"/>
      <c r="JH175" s="98"/>
      <c r="JI175" s="98"/>
      <c r="JJ175" s="98"/>
      <c r="JK175" s="98"/>
      <c r="JL175" s="98"/>
      <c r="JM175" s="98"/>
      <c r="JN175" s="98"/>
      <c r="JO175" s="98"/>
      <c r="JP175" s="98"/>
      <c r="JQ175" s="98"/>
      <c r="JR175" s="98"/>
      <c r="JS175" s="98"/>
      <c r="JT175" s="98"/>
      <c r="JU175" s="98"/>
      <c r="JV175" s="98"/>
      <c r="JW175" s="98"/>
      <c r="JX175" s="98"/>
      <c r="JY175" s="98"/>
      <c r="JZ175" s="98"/>
      <c r="KA175" s="98"/>
      <c r="KB175" s="98"/>
      <c r="KC175" s="98"/>
      <c r="KD175" s="98"/>
      <c r="KE175" s="98"/>
      <c r="KF175" s="98"/>
      <c r="KG175" s="98"/>
      <c r="KH175" s="98"/>
      <c r="KI175" s="98"/>
      <c r="KJ175" s="98"/>
      <c r="KK175" s="98"/>
      <c r="KL175" s="98"/>
      <c r="KM175" s="98"/>
      <c r="KN175" s="98"/>
      <c r="KO175" s="98"/>
      <c r="KP175" s="98"/>
      <c r="KQ175" s="98"/>
      <c r="KR175" s="98"/>
      <c r="KS175" s="98"/>
      <c r="KT175" s="98"/>
      <c r="KU175" s="98"/>
      <c r="KV175" s="98"/>
      <c r="KW175" s="98"/>
      <c r="KX175" s="98"/>
      <c r="KY175" s="98"/>
      <c r="KZ175" s="98"/>
      <c r="LA175" s="98"/>
      <c r="LB175" s="98"/>
      <c r="LC175" s="98"/>
      <c r="LD175" s="98"/>
      <c r="LE175" s="98"/>
      <c r="LF175" s="98"/>
      <c r="LG175" s="98"/>
      <c r="LH175" s="98"/>
      <c r="LI175" s="98"/>
      <c r="LJ175" s="98"/>
      <c r="LK175" s="98"/>
      <c r="LL175" s="98"/>
      <c r="LM175" s="98"/>
      <c r="LN175" s="98"/>
      <c r="LO175" s="98"/>
      <c r="LP175" s="98"/>
      <c r="LQ175" s="98"/>
      <c r="LR175" s="98"/>
      <c r="LS175" s="98"/>
      <c r="LT175" s="98"/>
      <c r="LU175" s="98"/>
      <c r="LV175" s="98"/>
      <c r="LW175" s="98"/>
      <c r="LX175" s="98"/>
      <c r="LY175" s="98"/>
      <c r="LZ175" s="98"/>
      <c r="MA175" s="98"/>
      <c r="MB175" s="98"/>
      <c r="MC175" s="98"/>
      <c r="MD175" s="98"/>
      <c r="ME175" s="98"/>
      <c r="MF175" s="98"/>
      <c r="MG175" s="98"/>
      <c r="MH175" s="98"/>
      <c r="MI175" s="98"/>
      <c r="MJ175" s="98"/>
      <c r="MK175" s="98"/>
      <c r="ML175" s="98"/>
      <c r="MM175" s="98"/>
      <c r="MN175" s="98"/>
      <c r="MO175" s="98"/>
      <c r="MP175" s="98"/>
      <c r="MQ175" s="98"/>
      <c r="MR175" s="98"/>
      <c r="MS175" s="98"/>
      <c r="MT175" s="98"/>
      <c r="MU175" s="98"/>
      <c r="MV175" s="98"/>
      <c r="MW175" s="98"/>
      <c r="MX175" s="98"/>
      <c r="MY175" s="98"/>
      <c r="MZ175" s="98"/>
      <c r="NA175" s="98"/>
      <c r="NB175" s="98"/>
      <c r="NC175" s="98"/>
      <c r="ND175" s="98"/>
      <c r="NE175" s="98"/>
      <c r="NF175" s="98"/>
      <c r="NG175" s="98"/>
      <c r="NH175" s="98"/>
      <c r="NI175" s="98"/>
      <c r="NJ175" s="98"/>
      <c r="NK175" s="98"/>
      <c r="NL175" s="98"/>
      <c r="NM175" s="98"/>
      <c r="NN175" s="98"/>
      <c r="NO175" s="98"/>
      <c r="NP175" s="98"/>
      <c r="NQ175" s="98"/>
      <c r="NR175" s="98"/>
      <c r="NS175" s="98"/>
      <c r="NT175" s="98"/>
      <c r="NU175" s="98"/>
      <c r="NV175" s="98"/>
      <c r="NW175" s="98"/>
      <c r="NX175" s="98"/>
      <c r="NY175" s="98"/>
      <c r="NZ175" s="98"/>
      <c r="OA175" s="98"/>
      <c r="OB175" s="98"/>
      <c r="OC175" s="98"/>
      <c r="OD175" s="98"/>
      <c r="OE175" s="98"/>
      <c r="OF175" s="98"/>
      <c r="OG175" s="98"/>
      <c r="OH175" s="98"/>
      <c r="OI175" s="98"/>
      <c r="OJ175" s="98"/>
      <c r="OK175" s="98"/>
      <c r="OL175" s="98"/>
      <c r="OM175" s="98"/>
      <c r="ON175" s="98"/>
      <c r="OO175" s="98"/>
      <c r="OP175" s="98"/>
      <c r="OQ175" s="98"/>
      <c r="OR175" s="98"/>
      <c r="OS175" s="98"/>
      <c r="OT175" s="98"/>
      <c r="OU175" s="98"/>
      <c r="OV175" s="98"/>
      <c r="OW175" s="98"/>
      <c r="OX175" s="98"/>
      <c r="OY175" s="98"/>
      <c r="OZ175" s="98"/>
      <c r="PA175" s="98"/>
      <c r="PB175" s="98"/>
      <c r="PC175" s="98"/>
      <c r="PD175" s="98"/>
      <c r="PE175" s="98"/>
      <c r="PF175" s="98"/>
      <c r="PG175" s="98"/>
      <c r="PH175" s="98"/>
      <c r="PI175" s="98"/>
      <c r="PJ175" s="98"/>
      <c r="PK175" s="98"/>
      <c r="PL175" s="98"/>
      <c r="PM175" s="98"/>
      <c r="PN175" s="98"/>
      <c r="PO175" s="98"/>
      <c r="PP175" s="98"/>
      <c r="PQ175" s="98"/>
      <c r="PR175" s="98"/>
      <c r="PS175" s="98"/>
      <c r="PT175" s="98"/>
      <c r="PU175" s="98"/>
      <c r="PV175" s="98"/>
      <c r="PW175" s="98"/>
      <c r="PX175" s="98"/>
      <c r="PY175" s="98"/>
      <c r="PZ175" s="98"/>
      <c r="QA175" s="98"/>
      <c r="QB175" s="98"/>
      <c r="QC175" s="98"/>
      <c r="QD175" s="98"/>
      <c r="QE175" s="98"/>
      <c r="QF175" s="98"/>
      <c r="QG175" s="98"/>
      <c r="QH175" s="98"/>
      <c r="QI175" s="98"/>
      <c r="QJ175" s="98"/>
      <c r="QK175" s="98"/>
      <c r="QL175" s="98"/>
      <c r="QM175" s="98"/>
      <c r="QN175" s="98"/>
      <c r="QO175" s="98"/>
      <c r="QP175" s="98"/>
      <c r="QQ175" s="98"/>
      <c r="QR175" s="98"/>
      <c r="QS175" s="98"/>
      <c r="QT175" s="98"/>
      <c r="QU175" s="98"/>
      <c r="QV175" s="98"/>
      <c r="QW175" s="98"/>
      <c r="QX175" s="98"/>
      <c r="QY175" s="98"/>
      <c r="QZ175" s="98"/>
      <c r="RA175" s="98"/>
      <c r="RB175" s="98"/>
      <c r="RC175" s="98"/>
      <c r="RD175" s="98"/>
      <c r="RE175" s="98"/>
      <c r="RF175" s="98"/>
      <c r="RG175" s="98"/>
      <c r="RH175" s="98"/>
      <c r="RI175" s="98"/>
      <c r="RJ175" s="98"/>
      <c r="RK175" s="98"/>
      <c r="RL175" s="98"/>
      <c r="RM175" s="98"/>
      <c r="RN175" s="98"/>
      <c r="RO175" s="98"/>
      <c r="RP175" s="98"/>
      <c r="RQ175" s="98"/>
      <c r="RR175" s="98"/>
      <c r="RS175" s="98"/>
      <c r="RT175" s="98"/>
      <c r="RU175" s="98"/>
      <c r="RV175" s="98"/>
      <c r="RW175" s="98"/>
      <c r="RX175" s="98"/>
      <c r="RY175" s="98"/>
      <c r="RZ175" s="98"/>
      <c r="SA175" s="98"/>
      <c r="SB175" s="98"/>
      <c r="SC175" s="98"/>
      <c r="SD175" s="98"/>
      <c r="SE175" s="98"/>
      <c r="SF175" s="98"/>
      <c r="SG175" s="98"/>
      <c r="SH175" s="98"/>
      <c r="SI175" s="98"/>
      <c r="SJ175" s="98"/>
      <c r="SK175" s="98"/>
      <c r="SL175" s="98"/>
      <c r="SM175" s="98"/>
      <c r="SN175" s="98"/>
      <c r="SO175" s="98"/>
      <c r="SP175" s="98"/>
      <c r="SQ175" s="98"/>
      <c r="SR175" s="98"/>
      <c r="SS175" s="98"/>
      <c r="ST175" s="98"/>
      <c r="SU175" s="98"/>
      <c r="SV175" s="98"/>
      <c r="SW175" s="98"/>
      <c r="SX175" s="98"/>
      <c r="SY175" s="98"/>
      <c r="SZ175" s="98"/>
      <c r="TA175" s="98"/>
      <c r="TB175" s="98"/>
      <c r="TC175" s="98"/>
      <c r="TD175" s="98"/>
      <c r="TE175" s="98"/>
      <c r="TF175" s="98"/>
      <c r="TG175" s="98"/>
      <c r="TH175" s="98"/>
      <c r="TI175" s="98"/>
      <c r="TJ175" s="98"/>
      <c r="TK175" s="98"/>
      <c r="TL175" s="98"/>
      <c r="TM175" s="98"/>
      <c r="TN175" s="98"/>
      <c r="TO175" s="98"/>
      <c r="TP175" s="98"/>
      <c r="TQ175" s="98"/>
      <c r="TR175" s="98"/>
      <c r="TS175" s="98"/>
      <c r="TT175" s="98"/>
      <c r="TU175" s="98"/>
      <c r="TV175" s="98"/>
      <c r="TW175" s="98"/>
      <c r="TX175" s="98"/>
      <c r="TY175" s="98"/>
      <c r="TZ175" s="98"/>
      <c r="UA175" s="98"/>
      <c r="UB175" s="98"/>
      <c r="UC175" s="98"/>
      <c r="UD175" s="98"/>
      <c r="UE175" s="98"/>
      <c r="UF175" s="98"/>
      <c r="UG175" s="98"/>
      <c r="UH175" s="98"/>
      <c r="UI175" s="98"/>
      <c r="UJ175" s="98"/>
      <c r="UK175" s="98"/>
      <c r="UL175" s="98"/>
      <c r="UM175" s="98"/>
      <c r="UN175" s="98"/>
      <c r="UO175" s="98"/>
      <c r="UP175" s="98"/>
      <c r="UQ175" s="98"/>
      <c r="UR175" s="98"/>
      <c r="US175" s="98"/>
      <c r="UT175" s="98"/>
      <c r="UU175" s="98"/>
      <c r="UV175" s="98"/>
      <c r="UW175" s="98"/>
      <c r="UX175" s="98"/>
      <c r="UY175" s="98"/>
      <c r="UZ175" s="98"/>
      <c r="VA175" s="98"/>
      <c r="VB175" s="98"/>
      <c r="VC175" s="98"/>
      <c r="VD175" s="98"/>
      <c r="VE175" s="98"/>
      <c r="VF175" s="98"/>
      <c r="VG175" s="98"/>
      <c r="VH175" s="98"/>
      <c r="VI175" s="98"/>
      <c r="VJ175" s="98"/>
      <c r="VK175" s="98"/>
      <c r="VL175" s="98"/>
      <c r="VM175" s="98"/>
      <c r="VN175" s="98"/>
      <c r="VO175" s="98"/>
      <c r="VP175" s="98"/>
      <c r="VQ175" s="98"/>
      <c r="VR175" s="98"/>
      <c r="VS175" s="98"/>
      <c r="VT175" s="98"/>
      <c r="VU175" s="98"/>
      <c r="VV175" s="98"/>
      <c r="VW175" s="98"/>
      <c r="VX175" s="98"/>
      <c r="VY175" s="98"/>
      <c r="VZ175" s="98"/>
      <c r="WA175" s="98"/>
      <c r="WB175" s="98"/>
      <c r="WC175" s="98"/>
      <c r="WD175" s="98"/>
      <c r="WE175" s="98"/>
      <c r="WF175" s="98"/>
      <c r="WG175" s="98"/>
      <c r="WH175" s="98"/>
      <c r="WI175" s="98"/>
      <c r="WJ175" s="98"/>
      <c r="WK175" s="98"/>
      <c r="WL175" s="98"/>
      <c r="WM175" s="98"/>
      <c r="WN175" s="98"/>
      <c r="WO175" s="98"/>
      <c r="WP175" s="98"/>
      <c r="WQ175" s="98"/>
      <c r="WR175" s="98"/>
      <c r="WS175" s="98"/>
      <c r="WT175" s="98"/>
      <c r="WU175" s="98"/>
      <c r="WV175" s="98"/>
      <c r="WW175" s="98"/>
      <c r="WX175" s="98"/>
      <c r="WY175" s="98"/>
      <c r="WZ175" s="98"/>
      <c r="XA175" s="98"/>
      <c r="XB175" s="98"/>
      <c r="XC175" s="98"/>
      <c r="XD175" s="98"/>
      <c r="XE175" s="98"/>
      <c r="XF175" s="98"/>
      <c r="XG175" s="98"/>
      <c r="XH175" s="98"/>
      <c r="XI175" s="98"/>
      <c r="XJ175" s="98"/>
      <c r="XK175" s="98"/>
      <c r="XL175" s="98"/>
      <c r="XM175" s="98"/>
      <c r="XN175" s="98"/>
      <c r="XO175" s="98"/>
      <c r="XP175" s="98"/>
      <c r="XQ175" s="98"/>
      <c r="XR175" s="98"/>
      <c r="XS175" s="98"/>
      <c r="XT175" s="98"/>
      <c r="XU175" s="98"/>
      <c r="XV175" s="98"/>
      <c r="XW175" s="98"/>
      <c r="XX175" s="98"/>
      <c r="XY175" s="98"/>
      <c r="XZ175" s="98"/>
      <c r="YA175" s="98"/>
      <c r="YB175" s="98"/>
      <c r="YC175" s="98"/>
      <c r="YD175" s="98"/>
      <c r="YE175" s="98"/>
      <c r="YF175" s="98"/>
      <c r="YG175" s="98"/>
      <c r="YH175" s="98"/>
      <c r="YI175" s="98"/>
      <c r="YJ175" s="98"/>
      <c r="YK175" s="98"/>
      <c r="YL175" s="98"/>
      <c r="YM175" s="98"/>
      <c r="YN175" s="98"/>
      <c r="YO175" s="98"/>
      <c r="YP175" s="98"/>
      <c r="YQ175" s="98"/>
      <c r="YR175" s="98"/>
      <c r="YS175" s="98"/>
      <c r="YT175" s="98"/>
      <c r="YU175" s="98"/>
      <c r="YV175" s="98"/>
      <c r="YW175" s="98"/>
      <c r="YX175" s="98"/>
      <c r="YY175" s="98"/>
      <c r="YZ175" s="98"/>
      <c r="ZA175" s="98"/>
      <c r="ZB175" s="98"/>
      <c r="ZC175" s="98"/>
      <c r="ZD175" s="98"/>
      <c r="ZE175" s="98"/>
      <c r="ZF175" s="98"/>
      <c r="ZG175" s="98"/>
      <c r="ZH175" s="98"/>
      <c r="ZI175" s="98"/>
      <c r="ZJ175" s="98"/>
      <c r="ZK175" s="98"/>
      <c r="ZL175" s="98"/>
      <c r="ZM175" s="98"/>
      <c r="ZN175" s="98"/>
      <c r="ZO175" s="98"/>
      <c r="ZP175" s="98"/>
      <c r="ZQ175" s="98"/>
      <c r="ZR175" s="98"/>
      <c r="ZS175" s="98"/>
      <c r="ZT175" s="98"/>
      <c r="ZU175" s="98"/>
      <c r="ZV175" s="98"/>
      <c r="ZW175" s="98"/>
      <c r="ZX175" s="98"/>
      <c r="ZY175" s="98"/>
      <c r="ZZ175" s="98"/>
      <c r="AAA175" s="98"/>
      <c r="AAB175" s="98"/>
      <c r="AAC175" s="98"/>
      <c r="AAD175" s="98"/>
      <c r="AAE175" s="98"/>
      <c r="AAF175" s="98"/>
      <c r="AAG175" s="98"/>
      <c r="AAH175" s="98"/>
      <c r="AAI175" s="98"/>
      <c r="AAJ175" s="98"/>
      <c r="AAK175" s="98"/>
      <c r="AAL175" s="98"/>
      <c r="AAM175" s="98"/>
      <c r="AAN175" s="98"/>
      <c r="AAO175" s="98"/>
      <c r="AAP175" s="98"/>
      <c r="AAQ175" s="98"/>
      <c r="AAR175" s="98"/>
      <c r="AAS175" s="98"/>
      <c r="AAT175" s="98"/>
      <c r="AAU175" s="98"/>
      <c r="AAV175" s="98"/>
      <c r="AAW175" s="98"/>
      <c r="AAX175" s="98"/>
      <c r="AAY175" s="98"/>
      <c r="AAZ175" s="98"/>
      <c r="ABA175" s="98"/>
      <c r="ABB175" s="98"/>
      <c r="ABC175" s="98"/>
      <c r="ABD175" s="98"/>
      <c r="ABE175" s="98"/>
      <c r="ABF175" s="98"/>
      <c r="ABG175" s="98"/>
      <c r="ABH175" s="98"/>
      <c r="ABI175" s="98"/>
      <c r="ABJ175" s="98"/>
      <c r="ABK175" s="98"/>
      <c r="ABL175" s="98"/>
      <c r="ABM175" s="98"/>
      <c r="ABN175" s="98"/>
      <c r="ABO175" s="98"/>
      <c r="ABP175" s="98"/>
      <c r="ABQ175" s="98"/>
      <c r="ABR175" s="98"/>
      <c r="ABS175" s="98"/>
      <c r="ABT175" s="98"/>
      <c r="ABU175" s="98"/>
      <c r="ABV175" s="98"/>
      <c r="ABW175" s="98"/>
      <c r="ABX175" s="98"/>
      <c r="ABY175" s="98"/>
      <c r="ABZ175" s="98"/>
      <c r="ACA175" s="98"/>
      <c r="ACB175" s="98"/>
      <c r="ACC175" s="98"/>
      <c r="ACD175" s="98"/>
      <c r="ACE175" s="98"/>
      <c r="ACF175" s="98"/>
      <c r="ACG175" s="98"/>
      <c r="ACH175" s="98"/>
      <c r="ACI175" s="98"/>
      <c r="ACJ175" s="98"/>
      <c r="ACK175" s="98"/>
      <c r="ACL175" s="98"/>
      <c r="ACM175" s="98"/>
      <c r="ACN175" s="98"/>
      <c r="ACO175" s="98"/>
      <c r="ACP175" s="98"/>
      <c r="ACQ175" s="98"/>
      <c r="ACR175" s="98"/>
      <c r="ACS175" s="98"/>
      <c r="ACT175" s="98"/>
      <c r="ACU175" s="98"/>
      <c r="ACV175" s="98"/>
      <c r="ACW175" s="98"/>
      <c r="ACX175" s="98"/>
      <c r="ACY175" s="98"/>
      <c r="ACZ175" s="98"/>
      <c r="ADA175" s="98"/>
    </row>
    <row r="176" spans="1:781" s="98" customFormat="1" ht="24" x14ac:dyDescent="0.3">
      <c r="A176" s="81">
        <v>3</v>
      </c>
      <c r="B176" s="140" t="s">
        <v>576</v>
      </c>
      <c r="C176" s="141" t="s">
        <v>216</v>
      </c>
      <c r="D176" s="142" t="s">
        <v>129</v>
      </c>
      <c r="E176" s="142"/>
      <c r="F176" s="142">
        <v>21</v>
      </c>
      <c r="G176" s="91"/>
      <c r="H176" s="142">
        <v>1</v>
      </c>
      <c r="I176" s="142" t="s">
        <v>49</v>
      </c>
      <c r="J176" s="142" t="s">
        <v>50</v>
      </c>
      <c r="K176" s="143">
        <v>1991</v>
      </c>
      <c r="L176" s="107">
        <v>33473</v>
      </c>
      <c r="M176" s="144">
        <v>75000</v>
      </c>
      <c r="N176" s="145"/>
      <c r="O176" s="145"/>
      <c r="P176" s="95" t="s">
        <v>577</v>
      </c>
      <c r="Q176" s="121" t="s">
        <v>578</v>
      </c>
      <c r="R176" s="73" t="s">
        <v>424</v>
      </c>
      <c r="S176" s="74" t="str">
        <f t="shared" si="41"/>
        <v>Pb Zn</v>
      </c>
      <c r="T176" s="75">
        <v>170</v>
      </c>
      <c r="U176" s="75"/>
      <c r="V176" s="75"/>
      <c r="W176" s="75">
        <v>5.6930213810062691</v>
      </c>
      <c r="X176" s="75">
        <v>1909</v>
      </c>
      <c r="Y176" s="75">
        <v>130</v>
      </c>
      <c r="Z176" s="75" t="s">
        <v>469</v>
      </c>
      <c r="AA176" s="22"/>
      <c r="AB176" s="76">
        <f t="shared" si="42"/>
        <v>3.9543342930942034E-2</v>
      </c>
      <c r="AC176" s="76">
        <f t="shared" si="43"/>
        <v>0</v>
      </c>
      <c r="AD176" s="76">
        <f t="shared" si="44"/>
        <v>0</v>
      </c>
      <c r="AE176" s="76">
        <f t="shared" si="45"/>
        <v>3.9543342930942034E-2</v>
      </c>
      <c r="AF176" s="77"/>
      <c r="AG176" s="77">
        <f t="shared" si="49"/>
        <v>0</v>
      </c>
      <c r="AH176" s="77">
        <f t="shared" si="50"/>
        <v>0</v>
      </c>
      <c r="AI176" s="77">
        <f t="shared" si="51"/>
        <v>3.9543342930942034E-2</v>
      </c>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c r="IG176" s="22"/>
      <c r="IH176" s="22"/>
      <c r="II176" s="22"/>
      <c r="IJ176" s="22"/>
      <c r="IK176" s="22"/>
      <c r="IL176" s="22"/>
      <c r="IM176" s="22"/>
      <c r="IN176" s="22"/>
      <c r="IO176" s="22"/>
      <c r="IP176" s="22"/>
      <c r="IQ176" s="22"/>
      <c r="IR176" s="22"/>
      <c r="IS176" s="22"/>
      <c r="IT176" s="22"/>
      <c r="IU176" s="22"/>
      <c r="IV176" s="22"/>
      <c r="IW176" s="22"/>
      <c r="IX176" s="22"/>
      <c r="IY176" s="22"/>
      <c r="IZ176" s="22"/>
      <c r="JA176" s="22"/>
      <c r="JB176" s="22"/>
      <c r="JC176" s="22"/>
      <c r="JD176" s="22"/>
      <c r="JE176" s="22"/>
      <c r="JF176" s="22"/>
      <c r="JG176" s="22"/>
      <c r="JH176" s="22"/>
      <c r="JI176" s="22"/>
      <c r="JJ176" s="22"/>
      <c r="JK176" s="22"/>
      <c r="JL176" s="22"/>
      <c r="JM176" s="22"/>
      <c r="JN176" s="22"/>
      <c r="JO176" s="22"/>
      <c r="JP176" s="22"/>
      <c r="JQ176" s="22"/>
      <c r="JR176" s="22"/>
      <c r="JS176" s="22"/>
      <c r="JT176" s="22"/>
      <c r="JU176" s="22"/>
      <c r="JV176" s="22"/>
      <c r="JW176" s="22"/>
      <c r="JX176" s="22"/>
      <c r="JY176" s="22"/>
      <c r="JZ176" s="22"/>
      <c r="KA176" s="22"/>
      <c r="KB176" s="22"/>
      <c r="KC176" s="22"/>
      <c r="KD176" s="22"/>
      <c r="KE176" s="22"/>
      <c r="KF176" s="22"/>
      <c r="KG176" s="22"/>
      <c r="KH176" s="22"/>
      <c r="KI176" s="22"/>
      <c r="KJ176" s="22"/>
      <c r="KK176" s="22"/>
      <c r="KL176" s="22"/>
      <c r="KM176" s="22"/>
      <c r="KN176" s="22"/>
      <c r="KO176" s="22"/>
      <c r="KP176" s="22"/>
      <c r="KQ176" s="22"/>
      <c r="KR176" s="22"/>
      <c r="KS176" s="22"/>
      <c r="KT176" s="22"/>
      <c r="KU176" s="22"/>
      <c r="KV176" s="22"/>
      <c r="KW176" s="22"/>
      <c r="KX176" s="22"/>
      <c r="KY176" s="22"/>
      <c r="KZ176" s="22"/>
      <c r="LA176" s="22"/>
      <c r="LB176" s="22"/>
      <c r="LC176" s="22"/>
      <c r="LD176" s="22"/>
      <c r="LE176" s="22"/>
      <c r="LF176" s="22"/>
      <c r="LG176" s="22"/>
      <c r="LH176" s="22"/>
      <c r="LI176" s="22"/>
      <c r="LJ176" s="22"/>
      <c r="LK176" s="22"/>
      <c r="LL176" s="22"/>
      <c r="LM176" s="22"/>
      <c r="LN176" s="22"/>
      <c r="LO176" s="22"/>
      <c r="LP176" s="22"/>
      <c r="LQ176" s="22"/>
      <c r="LR176" s="22"/>
      <c r="LS176" s="22"/>
      <c r="LT176" s="22"/>
      <c r="LU176" s="22"/>
      <c r="LV176" s="22"/>
      <c r="LW176" s="22"/>
      <c r="LX176" s="22"/>
      <c r="LY176" s="22"/>
      <c r="LZ176" s="22"/>
      <c r="MA176" s="22"/>
      <c r="MB176" s="22"/>
      <c r="MC176" s="22"/>
      <c r="MD176" s="22"/>
      <c r="ME176" s="22"/>
      <c r="MF176" s="22"/>
      <c r="MG176" s="22"/>
      <c r="MH176" s="22"/>
      <c r="MI176" s="22"/>
      <c r="MJ176" s="22"/>
      <c r="MK176" s="22"/>
      <c r="ML176" s="22"/>
      <c r="MM176" s="22"/>
      <c r="MN176" s="22"/>
      <c r="MO176" s="22"/>
      <c r="MP176" s="22"/>
      <c r="MQ176" s="22"/>
      <c r="MR176" s="22"/>
      <c r="MS176" s="22"/>
      <c r="MT176" s="22"/>
      <c r="MU176" s="22"/>
      <c r="MV176" s="22"/>
      <c r="MW176" s="22"/>
      <c r="MX176" s="22"/>
      <c r="MY176" s="22"/>
      <c r="MZ176" s="22"/>
      <c r="NA176" s="22"/>
      <c r="NB176" s="22"/>
      <c r="NC176" s="22"/>
      <c r="ND176" s="22"/>
      <c r="NE176" s="22"/>
      <c r="NF176" s="22"/>
      <c r="NG176" s="22"/>
      <c r="NH176" s="22"/>
      <c r="NI176" s="22"/>
      <c r="NJ176" s="22"/>
      <c r="NK176" s="22"/>
      <c r="NL176" s="22"/>
      <c r="NM176" s="22"/>
      <c r="NN176" s="22"/>
      <c r="NO176" s="22"/>
      <c r="NP176" s="22"/>
      <c r="NQ176" s="22"/>
      <c r="NR176" s="22"/>
      <c r="NS176" s="22"/>
      <c r="NT176" s="22"/>
      <c r="NU176" s="22"/>
      <c r="NV176" s="22"/>
      <c r="NW176" s="22"/>
      <c r="NX176" s="22"/>
      <c r="NY176" s="22"/>
      <c r="NZ176" s="22"/>
      <c r="OA176" s="22"/>
      <c r="OB176" s="22"/>
      <c r="OC176" s="22"/>
      <c r="OD176" s="22"/>
      <c r="OE176" s="22"/>
      <c r="OF176" s="22"/>
      <c r="OG176" s="22"/>
      <c r="OH176" s="22"/>
      <c r="OI176" s="22"/>
      <c r="OJ176" s="22"/>
      <c r="OK176" s="22"/>
      <c r="OL176" s="22"/>
      <c r="OM176" s="22"/>
      <c r="ON176" s="22"/>
      <c r="OO176" s="22"/>
      <c r="OP176" s="22"/>
      <c r="OQ176" s="22"/>
      <c r="OR176" s="22"/>
      <c r="OS176" s="22"/>
      <c r="OT176" s="22"/>
      <c r="OU176" s="22"/>
      <c r="OV176" s="22"/>
      <c r="OW176" s="22"/>
      <c r="OX176" s="22"/>
      <c r="OY176" s="22"/>
      <c r="OZ176" s="22"/>
      <c r="PA176" s="22"/>
      <c r="PB176" s="22"/>
      <c r="PC176" s="22"/>
      <c r="PD176" s="22"/>
      <c r="PE176" s="22"/>
      <c r="PF176" s="22"/>
      <c r="PG176" s="22"/>
      <c r="PH176" s="22"/>
      <c r="PI176" s="22"/>
      <c r="PJ176" s="22"/>
      <c r="PK176" s="22"/>
      <c r="PL176" s="22"/>
      <c r="PM176" s="22"/>
      <c r="PN176" s="22"/>
      <c r="PO176" s="22"/>
      <c r="PP176" s="22"/>
      <c r="PQ176" s="22"/>
      <c r="PR176" s="22"/>
      <c r="PS176" s="22"/>
      <c r="PT176" s="22"/>
      <c r="PU176" s="22"/>
      <c r="PV176" s="22"/>
      <c r="PW176" s="22"/>
      <c r="PX176" s="22"/>
      <c r="PY176" s="22"/>
      <c r="PZ176" s="22"/>
      <c r="QA176" s="22"/>
      <c r="QB176" s="22"/>
      <c r="QC176" s="22"/>
      <c r="QD176" s="22"/>
      <c r="QE176" s="22"/>
      <c r="QF176" s="22"/>
      <c r="QG176" s="22"/>
      <c r="QH176" s="22"/>
      <c r="QI176" s="22"/>
      <c r="QJ176" s="22"/>
      <c r="QK176" s="22"/>
      <c r="QL176" s="22"/>
      <c r="QM176" s="22"/>
      <c r="QN176" s="22"/>
      <c r="QO176" s="22"/>
      <c r="QP176" s="22"/>
      <c r="QQ176" s="22"/>
      <c r="QR176" s="22"/>
      <c r="QS176" s="22"/>
      <c r="QT176" s="22"/>
      <c r="QU176" s="22"/>
      <c r="QV176" s="22"/>
      <c r="QW176" s="22"/>
      <c r="QX176" s="22"/>
      <c r="QY176" s="22"/>
      <c r="QZ176" s="22"/>
      <c r="RA176" s="22"/>
      <c r="RB176" s="22"/>
      <c r="RC176" s="22"/>
      <c r="RD176" s="22"/>
      <c r="RE176" s="22"/>
      <c r="RF176" s="22"/>
      <c r="RG176" s="22"/>
      <c r="RH176" s="22"/>
      <c r="RI176" s="22"/>
      <c r="RJ176" s="22"/>
      <c r="RK176" s="22"/>
      <c r="RL176" s="22"/>
      <c r="RM176" s="22"/>
      <c r="RN176" s="22"/>
      <c r="RO176" s="22"/>
      <c r="RP176" s="22"/>
      <c r="RQ176" s="22"/>
      <c r="RR176" s="22"/>
      <c r="RS176" s="22"/>
      <c r="RT176" s="22"/>
      <c r="RU176" s="22"/>
      <c r="RV176" s="22"/>
      <c r="RW176" s="22"/>
      <c r="RX176" s="22"/>
      <c r="RY176" s="22"/>
      <c r="RZ176" s="22"/>
      <c r="SA176" s="22"/>
      <c r="SB176" s="22"/>
      <c r="SC176" s="22"/>
      <c r="SD176" s="22"/>
      <c r="SE176" s="22"/>
      <c r="SF176" s="22"/>
      <c r="SG176" s="22"/>
      <c r="SH176" s="22"/>
      <c r="SI176" s="22"/>
      <c r="SJ176" s="22"/>
      <c r="SK176" s="22"/>
      <c r="SL176" s="22"/>
      <c r="SM176" s="22"/>
      <c r="SN176" s="22"/>
      <c r="SO176" s="22"/>
      <c r="SP176" s="22"/>
      <c r="SQ176" s="22"/>
      <c r="SR176" s="22"/>
      <c r="SS176" s="22"/>
      <c r="ST176" s="22"/>
      <c r="SU176" s="22"/>
      <c r="SV176" s="22"/>
      <c r="SW176" s="22"/>
      <c r="SX176" s="22"/>
      <c r="SY176" s="22"/>
      <c r="SZ176" s="22"/>
      <c r="TA176" s="22"/>
      <c r="TB176" s="22"/>
      <c r="TC176" s="22"/>
      <c r="TD176" s="22"/>
      <c r="TE176" s="22"/>
      <c r="TF176" s="22"/>
      <c r="TG176" s="22"/>
      <c r="TH176" s="22"/>
      <c r="TI176" s="22"/>
      <c r="TJ176" s="22"/>
      <c r="TK176" s="22"/>
      <c r="TL176" s="22"/>
      <c r="TM176" s="22"/>
      <c r="TN176" s="22"/>
      <c r="TO176" s="22"/>
      <c r="TP176" s="22"/>
      <c r="TQ176" s="22"/>
      <c r="TR176" s="22"/>
      <c r="TS176" s="22"/>
      <c r="TT176" s="22"/>
      <c r="TU176" s="22"/>
      <c r="TV176" s="22"/>
      <c r="TW176" s="22"/>
      <c r="TX176" s="22"/>
      <c r="TY176" s="22"/>
      <c r="TZ176" s="22"/>
      <c r="UA176" s="22"/>
      <c r="UB176" s="22"/>
      <c r="UC176" s="22"/>
      <c r="UD176" s="22"/>
      <c r="UE176" s="22"/>
      <c r="UF176" s="22"/>
      <c r="UG176" s="22"/>
      <c r="UH176" s="22"/>
      <c r="UI176" s="22"/>
      <c r="UJ176" s="22"/>
      <c r="UK176" s="22"/>
      <c r="UL176" s="22"/>
      <c r="UM176" s="22"/>
      <c r="UN176" s="22"/>
      <c r="UO176" s="22"/>
      <c r="UP176" s="22"/>
      <c r="UQ176" s="22"/>
      <c r="UR176" s="22"/>
      <c r="US176" s="22"/>
      <c r="UT176" s="22"/>
      <c r="UU176" s="22"/>
      <c r="UV176" s="22"/>
      <c r="UW176" s="22"/>
      <c r="UX176" s="22"/>
      <c r="UY176" s="22"/>
      <c r="UZ176" s="22"/>
      <c r="VA176" s="22"/>
      <c r="VB176" s="22"/>
      <c r="VC176" s="22"/>
      <c r="VD176" s="22"/>
      <c r="VE176" s="22"/>
      <c r="VF176" s="22"/>
      <c r="VG176" s="22"/>
      <c r="VH176" s="22"/>
      <c r="VI176" s="22"/>
      <c r="VJ176" s="22"/>
      <c r="VK176" s="22"/>
      <c r="VL176" s="22"/>
      <c r="VM176" s="22"/>
      <c r="VN176" s="22"/>
      <c r="VO176" s="22"/>
      <c r="VP176" s="22"/>
      <c r="VQ176" s="22"/>
      <c r="VR176" s="22"/>
      <c r="VS176" s="22"/>
      <c r="VT176" s="22"/>
      <c r="VU176" s="22"/>
      <c r="VV176" s="22"/>
      <c r="VW176" s="22"/>
      <c r="VX176" s="22"/>
      <c r="VY176" s="22"/>
      <c r="VZ176" s="22"/>
      <c r="WA176" s="22"/>
      <c r="WB176" s="22"/>
      <c r="WC176" s="22"/>
      <c r="WD176" s="22"/>
      <c r="WE176" s="22"/>
      <c r="WF176" s="22"/>
      <c r="WG176" s="22"/>
      <c r="WH176" s="22"/>
      <c r="WI176" s="22"/>
      <c r="WJ176" s="22"/>
      <c r="WK176" s="22"/>
      <c r="WL176" s="22"/>
      <c r="WM176" s="22"/>
      <c r="WN176" s="22"/>
      <c r="WO176" s="22"/>
      <c r="WP176" s="22"/>
      <c r="WQ176" s="22"/>
      <c r="WR176" s="22"/>
      <c r="WS176" s="22"/>
      <c r="WT176" s="22"/>
      <c r="WU176" s="22"/>
      <c r="WV176" s="22"/>
      <c r="WW176" s="22"/>
      <c r="WX176" s="22"/>
      <c r="WY176" s="22"/>
      <c r="WZ176" s="22"/>
      <c r="XA176" s="22"/>
      <c r="XB176" s="22"/>
      <c r="XC176" s="22"/>
      <c r="XD176" s="22"/>
      <c r="XE176" s="22"/>
      <c r="XF176" s="22"/>
      <c r="XG176" s="22"/>
      <c r="XH176" s="22"/>
      <c r="XI176" s="22"/>
      <c r="XJ176" s="22"/>
      <c r="XK176" s="22"/>
      <c r="XL176" s="22"/>
      <c r="XM176" s="22"/>
      <c r="XN176" s="22"/>
      <c r="XO176" s="22"/>
      <c r="XP176" s="22"/>
      <c r="XQ176" s="22"/>
      <c r="XR176" s="22"/>
      <c r="XS176" s="22"/>
      <c r="XT176" s="22"/>
      <c r="XU176" s="22"/>
      <c r="XV176" s="22"/>
      <c r="XW176" s="22"/>
      <c r="XX176" s="22"/>
      <c r="XY176" s="22"/>
      <c r="XZ176" s="22"/>
      <c r="YA176" s="22"/>
      <c r="YB176" s="22"/>
      <c r="YC176" s="22"/>
      <c r="YD176" s="22"/>
      <c r="YE176" s="22"/>
      <c r="YF176" s="22"/>
      <c r="YG176" s="22"/>
      <c r="YH176" s="22"/>
      <c r="YI176" s="22"/>
      <c r="YJ176" s="22"/>
      <c r="YK176" s="22"/>
      <c r="YL176" s="22"/>
      <c r="YM176" s="22"/>
      <c r="YN176" s="22"/>
      <c r="YO176" s="22"/>
      <c r="YP176" s="22"/>
      <c r="YQ176" s="22"/>
      <c r="YR176" s="22"/>
      <c r="YS176" s="22"/>
      <c r="YT176" s="22"/>
      <c r="YU176" s="22"/>
      <c r="YV176" s="22"/>
      <c r="YW176" s="22"/>
      <c r="YX176" s="22"/>
      <c r="YY176" s="22"/>
      <c r="YZ176" s="22"/>
      <c r="ZA176" s="22"/>
      <c r="ZB176" s="22"/>
      <c r="ZC176" s="22"/>
      <c r="ZD176" s="22"/>
      <c r="ZE176" s="22"/>
      <c r="ZF176" s="22"/>
      <c r="ZG176" s="22"/>
      <c r="ZH176" s="22"/>
      <c r="ZI176" s="22"/>
      <c r="ZJ176" s="22"/>
      <c r="ZK176" s="22"/>
      <c r="ZL176" s="22"/>
      <c r="ZM176" s="22"/>
      <c r="ZN176" s="22"/>
      <c r="ZO176" s="22"/>
      <c r="ZP176" s="22"/>
      <c r="ZQ176" s="22"/>
      <c r="ZR176" s="22"/>
      <c r="ZS176" s="22"/>
      <c r="ZT176" s="22"/>
      <c r="ZU176" s="22"/>
      <c r="ZV176" s="22"/>
      <c r="ZW176" s="22"/>
      <c r="ZX176" s="22"/>
      <c r="ZY176" s="22"/>
      <c r="ZZ176" s="22"/>
      <c r="AAA176" s="22"/>
      <c r="AAB176" s="22"/>
      <c r="AAC176" s="22"/>
      <c r="AAD176" s="22"/>
      <c r="AAE176" s="22"/>
      <c r="AAF176" s="22"/>
      <c r="AAG176" s="22"/>
      <c r="AAH176" s="22"/>
      <c r="AAI176" s="22"/>
      <c r="AAJ176" s="22"/>
      <c r="AAK176" s="22"/>
      <c r="AAL176" s="22"/>
      <c r="AAM176" s="22"/>
      <c r="AAN176" s="22"/>
      <c r="AAO176" s="22"/>
      <c r="AAP176" s="22"/>
      <c r="AAQ176" s="22"/>
      <c r="AAR176" s="22"/>
      <c r="AAS176" s="22"/>
      <c r="AAT176" s="22"/>
      <c r="AAU176" s="22"/>
      <c r="AAV176" s="22"/>
      <c r="AAW176" s="22"/>
      <c r="AAX176" s="22"/>
      <c r="AAY176" s="22"/>
      <c r="AAZ176" s="22"/>
      <c r="ABA176" s="22"/>
      <c r="ABB176" s="22"/>
      <c r="ABC176" s="22"/>
      <c r="ABD176" s="22"/>
      <c r="ABE176" s="22"/>
      <c r="ABF176" s="22"/>
      <c r="ABG176" s="22"/>
      <c r="ABH176" s="22"/>
      <c r="ABI176" s="22"/>
      <c r="ABJ176" s="22"/>
      <c r="ABK176" s="22"/>
      <c r="ABL176" s="22"/>
      <c r="ABM176" s="22"/>
      <c r="ABN176" s="22"/>
      <c r="ABO176" s="22"/>
      <c r="ABP176" s="22"/>
      <c r="ABQ176" s="22"/>
      <c r="ABR176" s="22"/>
      <c r="ABS176" s="22"/>
      <c r="ABT176" s="22"/>
      <c r="ABU176" s="22"/>
      <c r="ABV176" s="22"/>
      <c r="ABW176" s="22"/>
      <c r="ABX176" s="22"/>
      <c r="ABY176" s="22"/>
      <c r="ABZ176" s="22"/>
      <c r="ACA176" s="22"/>
      <c r="ACB176" s="22"/>
      <c r="ACC176" s="22"/>
      <c r="ACD176" s="22"/>
      <c r="ACE176" s="22"/>
      <c r="ACF176" s="22"/>
      <c r="ACG176" s="22"/>
      <c r="ACH176" s="22"/>
      <c r="ACI176" s="22"/>
      <c r="ACJ176" s="22"/>
      <c r="ACK176" s="22"/>
      <c r="ACL176" s="22"/>
      <c r="ACM176" s="22"/>
      <c r="ACN176" s="22"/>
      <c r="ACO176" s="22"/>
      <c r="ACP176" s="22"/>
      <c r="ACQ176" s="22"/>
      <c r="ACR176" s="22"/>
      <c r="ACS176" s="22"/>
      <c r="ACT176" s="22"/>
      <c r="ACU176" s="22"/>
      <c r="ACV176" s="22"/>
      <c r="ACW176" s="22"/>
      <c r="ACX176" s="22"/>
      <c r="ACY176" s="22"/>
      <c r="ACZ176" s="22"/>
      <c r="ADA176" s="22"/>
    </row>
    <row r="177" spans="1:781" s="98" customFormat="1" ht="36" x14ac:dyDescent="0.3">
      <c r="A177" s="81">
        <v>3</v>
      </c>
      <c r="B177" s="140" t="s">
        <v>579</v>
      </c>
      <c r="C177" s="141" t="s">
        <v>111</v>
      </c>
      <c r="D177" s="142" t="s">
        <v>129</v>
      </c>
      <c r="E177" s="142"/>
      <c r="F177" s="142"/>
      <c r="G177" s="91"/>
      <c r="H177" s="142">
        <v>1</v>
      </c>
      <c r="I177" s="142" t="s">
        <v>49</v>
      </c>
      <c r="J177" s="142" t="s">
        <v>50</v>
      </c>
      <c r="K177" s="143">
        <v>1991</v>
      </c>
      <c r="L177" s="107">
        <v>33242</v>
      </c>
      <c r="M177" s="144">
        <v>8000</v>
      </c>
      <c r="N177" s="145"/>
      <c r="O177" s="145"/>
      <c r="P177" s="95" t="s">
        <v>563</v>
      </c>
      <c r="Q177" s="121" t="s">
        <v>580</v>
      </c>
      <c r="R177" s="73"/>
      <c r="S177" s="74" t="str">
        <f t="shared" si="41"/>
        <v>Cu</v>
      </c>
      <c r="T177" s="75"/>
      <c r="U177" s="75"/>
      <c r="V177" s="75"/>
      <c r="W177" s="75"/>
      <c r="X177" s="75"/>
      <c r="Y177" s="75"/>
      <c r="Z177" s="75"/>
      <c r="AA177" s="22"/>
      <c r="AB177" s="76">
        <f t="shared" si="42"/>
        <v>4.2179565793004836E-3</v>
      </c>
      <c r="AC177" s="76">
        <f t="shared" si="43"/>
        <v>0</v>
      </c>
      <c r="AD177" s="76">
        <f t="shared" si="44"/>
        <v>0</v>
      </c>
      <c r="AE177" s="76">
        <f t="shared" si="45"/>
        <v>4.2179565793004836E-3</v>
      </c>
      <c r="AF177" s="77"/>
      <c r="AG177" s="77">
        <f t="shared" si="49"/>
        <v>0</v>
      </c>
      <c r="AH177" s="77">
        <f t="shared" si="50"/>
        <v>0</v>
      </c>
      <c r="AI177" s="77">
        <f t="shared" si="51"/>
        <v>4.2179565793004836E-3</v>
      </c>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c r="HH177" s="22"/>
      <c r="HI177" s="22"/>
      <c r="HJ177" s="22"/>
      <c r="HK177" s="22"/>
      <c r="HL177" s="22"/>
      <c r="HM177" s="22"/>
      <c r="HN177" s="22"/>
      <c r="HO177" s="22"/>
      <c r="HP177" s="22"/>
      <c r="HQ177" s="22"/>
      <c r="HR177" s="22"/>
      <c r="HS177" s="22"/>
      <c r="HT177" s="22"/>
      <c r="HU177" s="22"/>
      <c r="HV177" s="22"/>
      <c r="HW177" s="22"/>
      <c r="HX177" s="22"/>
      <c r="HY177" s="22"/>
      <c r="HZ177" s="22"/>
      <c r="IA177" s="22"/>
      <c r="IB177" s="22"/>
      <c r="IC177" s="22"/>
      <c r="ID177" s="22"/>
      <c r="IE177" s="22"/>
      <c r="IF177" s="22"/>
      <c r="IG177" s="22"/>
      <c r="IH177" s="22"/>
      <c r="II177" s="22"/>
      <c r="IJ177" s="22"/>
      <c r="IK177" s="22"/>
      <c r="IL177" s="22"/>
      <c r="IM177" s="22"/>
      <c r="IN177" s="22"/>
      <c r="IO177" s="22"/>
      <c r="IP177" s="22"/>
      <c r="IQ177" s="22"/>
      <c r="IR177" s="22"/>
      <c r="IS177" s="22"/>
      <c r="IT177" s="22"/>
      <c r="IU177" s="22"/>
      <c r="IV177" s="22"/>
      <c r="IW177" s="22"/>
      <c r="IX177" s="22"/>
      <c r="IY177" s="22"/>
      <c r="IZ177" s="22"/>
      <c r="JA177" s="22"/>
      <c r="JB177" s="22"/>
      <c r="JC177" s="22"/>
      <c r="JD177" s="22"/>
      <c r="JE177" s="22"/>
      <c r="JF177" s="22"/>
      <c r="JG177" s="22"/>
      <c r="JH177" s="22"/>
      <c r="JI177" s="22"/>
      <c r="JJ177" s="22"/>
      <c r="JK177" s="22"/>
      <c r="JL177" s="22"/>
      <c r="JM177" s="22"/>
      <c r="JN177" s="22"/>
      <c r="JO177" s="22"/>
      <c r="JP177" s="22"/>
      <c r="JQ177" s="22"/>
      <c r="JR177" s="22"/>
      <c r="JS177" s="22"/>
      <c r="JT177" s="22"/>
      <c r="JU177" s="22"/>
      <c r="JV177" s="22"/>
      <c r="JW177" s="22"/>
      <c r="JX177" s="22"/>
      <c r="JY177" s="22"/>
      <c r="JZ177" s="22"/>
      <c r="KA177" s="22"/>
      <c r="KB177" s="22"/>
      <c r="KC177" s="22"/>
      <c r="KD177" s="22"/>
      <c r="KE177" s="22"/>
      <c r="KF177" s="22"/>
      <c r="KG177" s="22"/>
      <c r="KH177" s="22"/>
      <c r="KI177" s="22"/>
      <c r="KJ177" s="22"/>
      <c r="KK177" s="22"/>
      <c r="KL177" s="22"/>
      <c r="KM177" s="22"/>
      <c r="KN177" s="22"/>
      <c r="KO177" s="22"/>
      <c r="KP177" s="22"/>
      <c r="KQ177" s="22"/>
      <c r="KR177" s="22"/>
      <c r="KS177" s="22"/>
      <c r="KT177" s="22"/>
      <c r="KU177" s="22"/>
      <c r="KV177" s="22"/>
      <c r="KW177" s="22"/>
      <c r="KX177" s="22"/>
      <c r="KY177" s="22"/>
      <c r="KZ177" s="22"/>
      <c r="LA177" s="22"/>
      <c r="LB177" s="22"/>
      <c r="LC177" s="22"/>
      <c r="LD177" s="22"/>
      <c r="LE177" s="22"/>
      <c r="LF177" s="22"/>
      <c r="LG177" s="22"/>
      <c r="LH177" s="22"/>
      <c r="LI177" s="22"/>
      <c r="LJ177" s="22"/>
      <c r="LK177" s="22"/>
      <c r="LL177" s="22"/>
      <c r="LM177" s="22"/>
      <c r="LN177" s="22"/>
      <c r="LO177" s="22"/>
      <c r="LP177" s="22"/>
      <c r="LQ177" s="22"/>
      <c r="LR177" s="22"/>
      <c r="LS177" s="22"/>
      <c r="LT177" s="22"/>
      <c r="LU177" s="22"/>
      <c r="LV177" s="22"/>
      <c r="LW177" s="22"/>
      <c r="LX177" s="22"/>
      <c r="LY177" s="22"/>
      <c r="LZ177" s="22"/>
      <c r="MA177" s="22"/>
      <c r="MB177" s="22"/>
      <c r="MC177" s="22"/>
      <c r="MD177" s="22"/>
      <c r="ME177" s="22"/>
      <c r="MF177" s="22"/>
      <c r="MG177" s="22"/>
      <c r="MH177" s="22"/>
      <c r="MI177" s="22"/>
      <c r="MJ177" s="22"/>
      <c r="MK177" s="22"/>
      <c r="ML177" s="22"/>
      <c r="MM177" s="22"/>
      <c r="MN177" s="22"/>
      <c r="MO177" s="22"/>
      <c r="MP177" s="22"/>
      <c r="MQ177" s="22"/>
      <c r="MR177" s="22"/>
      <c r="MS177" s="22"/>
      <c r="MT177" s="22"/>
      <c r="MU177" s="22"/>
      <c r="MV177" s="22"/>
      <c r="MW177" s="22"/>
      <c r="MX177" s="22"/>
      <c r="MY177" s="22"/>
      <c r="MZ177" s="22"/>
      <c r="NA177" s="22"/>
      <c r="NB177" s="22"/>
      <c r="NC177" s="22"/>
      <c r="ND177" s="22"/>
      <c r="NE177" s="22"/>
      <c r="NF177" s="22"/>
      <c r="NG177" s="22"/>
      <c r="NH177" s="22"/>
      <c r="NI177" s="22"/>
      <c r="NJ177" s="22"/>
      <c r="NK177" s="22"/>
      <c r="NL177" s="22"/>
      <c r="NM177" s="22"/>
      <c r="NN177" s="22"/>
      <c r="NO177" s="22"/>
      <c r="NP177" s="22"/>
      <c r="NQ177" s="22"/>
      <c r="NR177" s="22"/>
      <c r="NS177" s="22"/>
      <c r="NT177" s="22"/>
      <c r="NU177" s="22"/>
      <c r="NV177" s="22"/>
      <c r="NW177" s="22"/>
      <c r="NX177" s="22"/>
      <c r="NY177" s="22"/>
      <c r="NZ177" s="22"/>
      <c r="OA177" s="22"/>
      <c r="OB177" s="22"/>
      <c r="OC177" s="22"/>
      <c r="OD177" s="22"/>
      <c r="OE177" s="22"/>
      <c r="OF177" s="22"/>
      <c r="OG177" s="22"/>
      <c r="OH177" s="22"/>
      <c r="OI177" s="22"/>
      <c r="OJ177" s="22"/>
      <c r="OK177" s="22"/>
      <c r="OL177" s="22"/>
      <c r="OM177" s="22"/>
      <c r="ON177" s="22"/>
      <c r="OO177" s="22"/>
      <c r="OP177" s="22"/>
      <c r="OQ177" s="22"/>
      <c r="OR177" s="22"/>
      <c r="OS177" s="22"/>
      <c r="OT177" s="22"/>
      <c r="OU177" s="22"/>
      <c r="OV177" s="22"/>
      <c r="OW177" s="22"/>
      <c r="OX177" s="22"/>
      <c r="OY177" s="22"/>
      <c r="OZ177" s="22"/>
      <c r="PA177" s="22"/>
      <c r="PB177" s="22"/>
      <c r="PC177" s="22"/>
      <c r="PD177" s="22"/>
      <c r="PE177" s="22"/>
      <c r="PF177" s="22"/>
      <c r="PG177" s="22"/>
      <c r="PH177" s="22"/>
      <c r="PI177" s="22"/>
      <c r="PJ177" s="22"/>
      <c r="PK177" s="22"/>
      <c r="PL177" s="22"/>
      <c r="PM177" s="22"/>
      <c r="PN177" s="22"/>
      <c r="PO177" s="22"/>
      <c r="PP177" s="22"/>
      <c r="PQ177" s="22"/>
      <c r="PR177" s="22"/>
      <c r="PS177" s="22"/>
      <c r="PT177" s="22"/>
      <c r="PU177" s="22"/>
      <c r="PV177" s="22"/>
      <c r="PW177" s="22"/>
      <c r="PX177" s="22"/>
      <c r="PY177" s="22"/>
      <c r="PZ177" s="22"/>
      <c r="QA177" s="22"/>
      <c r="QB177" s="22"/>
      <c r="QC177" s="22"/>
      <c r="QD177" s="22"/>
      <c r="QE177" s="22"/>
      <c r="QF177" s="22"/>
      <c r="QG177" s="22"/>
      <c r="QH177" s="22"/>
      <c r="QI177" s="22"/>
      <c r="QJ177" s="22"/>
      <c r="QK177" s="22"/>
      <c r="QL177" s="22"/>
      <c r="QM177" s="22"/>
      <c r="QN177" s="22"/>
      <c r="QO177" s="22"/>
      <c r="QP177" s="22"/>
      <c r="QQ177" s="22"/>
      <c r="QR177" s="22"/>
      <c r="QS177" s="22"/>
      <c r="QT177" s="22"/>
      <c r="QU177" s="22"/>
      <c r="QV177" s="22"/>
      <c r="QW177" s="22"/>
      <c r="QX177" s="22"/>
      <c r="QY177" s="22"/>
      <c r="QZ177" s="22"/>
      <c r="RA177" s="22"/>
      <c r="RB177" s="22"/>
      <c r="RC177" s="22"/>
      <c r="RD177" s="22"/>
      <c r="RE177" s="22"/>
      <c r="RF177" s="22"/>
      <c r="RG177" s="22"/>
      <c r="RH177" s="22"/>
      <c r="RI177" s="22"/>
      <c r="RJ177" s="22"/>
      <c r="RK177" s="22"/>
      <c r="RL177" s="22"/>
      <c r="RM177" s="22"/>
      <c r="RN177" s="22"/>
      <c r="RO177" s="22"/>
      <c r="RP177" s="22"/>
      <c r="RQ177" s="22"/>
      <c r="RR177" s="22"/>
      <c r="RS177" s="22"/>
      <c r="RT177" s="22"/>
      <c r="RU177" s="22"/>
      <c r="RV177" s="22"/>
      <c r="RW177" s="22"/>
      <c r="RX177" s="22"/>
      <c r="RY177" s="22"/>
      <c r="RZ177" s="22"/>
      <c r="SA177" s="22"/>
      <c r="SB177" s="22"/>
      <c r="SC177" s="22"/>
      <c r="SD177" s="22"/>
      <c r="SE177" s="22"/>
      <c r="SF177" s="22"/>
      <c r="SG177" s="22"/>
      <c r="SH177" s="22"/>
      <c r="SI177" s="22"/>
      <c r="SJ177" s="22"/>
      <c r="SK177" s="22"/>
      <c r="SL177" s="22"/>
      <c r="SM177" s="22"/>
      <c r="SN177" s="22"/>
      <c r="SO177" s="22"/>
      <c r="SP177" s="22"/>
      <c r="SQ177" s="22"/>
      <c r="SR177" s="22"/>
      <c r="SS177" s="22"/>
      <c r="ST177" s="22"/>
      <c r="SU177" s="22"/>
      <c r="SV177" s="22"/>
      <c r="SW177" s="22"/>
      <c r="SX177" s="22"/>
      <c r="SY177" s="22"/>
      <c r="SZ177" s="22"/>
      <c r="TA177" s="22"/>
      <c r="TB177" s="22"/>
      <c r="TC177" s="22"/>
      <c r="TD177" s="22"/>
      <c r="TE177" s="22"/>
      <c r="TF177" s="22"/>
      <c r="TG177" s="22"/>
      <c r="TH177" s="22"/>
      <c r="TI177" s="22"/>
      <c r="TJ177" s="22"/>
      <c r="TK177" s="22"/>
      <c r="TL177" s="22"/>
      <c r="TM177" s="22"/>
      <c r="TN177" s="22"/>
      <c r="TO177" s="22"/>
      <c r="TP177" s="22"/>
      <c r="TQ177" s="22"/>
      <c r="TR177" s="22"/>
      <c r="TS177" s="22"/>
      <c r="TT177" s="22"/>
      <c r="TU177" s="22"/>
      <c r="TV177" s="22"/>
      <c r="TW177" s="22"/>
      <c r="TX177" s="22"/>
      <c r="TY177" s="22"/>
      <c r="TZ177" s="22"/>
      <c r="UA177" s="22"/>
      <c r="UB177" s="22"/>
      <c r="UC177" s="22"/>
      <c r="UD177" s="22"/>
      <c r="UE177" s="22"/>
      <c r="UF177" s="22"/>
      <c r="UG177" s="22"/>
      <c r="UH177" s="22"/>
      <c r="UI177" s="22"/>
      <c r="UJ177" s="22"/>
      <c r="UK177" s="22"/>
      <c r="UL177" s="22"/>
      <c r="UM177" s="22"/>
      <c r="UN177" s="22"/>
      <c r="UO177" s="22"/>
      <c r="UP177" s="22"/>
      <c r="UQ177" s="22"/>
      <c r="UR177" s="22"/>
      <c r="US177" s="22"/>
      <c r="UT177" s="22"/>
      <c r="UU177" s="22"/>
      <c r="UV177" s="22"/>
      <c r="UW177" s="22"/>
      <c r="UX177" s="22"/>
      <c r="UY177" s="22"/>
      <c r="UZ177" s="22"/>
      <c r="VA177" s="22"/>
      <c r="VB177" s="22"/>
      <c r="VC177" s="22"/>
      <c r="VD177" s="22"/>
      <c r="VE177" s="22"/>
      <c r="VF177" s="22"/>
      <c r="VG177" s="22"/>
      <c r="VH177" s="22"/>
      <c r="VI177" s="22"/>
      <c r="VJ177" s="22"/>
      <c r="VK177" s="22"/>
      <c r="VL177" s="22"/>
      <c r="VM177" s="22"/>
      <c r="VN177" s="22"/>
      <c r="VO177" s="22"/>
      <c r="VP177" s="22"/>
      <c r="VQ177" s="22"/>
      <c r="VR177" s="22"/>
      <c r="VS177" s="22"/>
      <c r="VT177" s="22"/>
      <c r="VU177" s="22"/>
      <c r="VV177" s="22"/>
      <c r="VW177" s="22"/>
      <c r="VX177" s="22"/>
      <c r="VY177" s="22"/>
      <c r="VZ177" s="22"/>
      <c r="WA177" s="22"/>
      <c r="WB177" s="22"/>
      <c r="WC177" s="22"/>
      <c r="WD177" s="22"/>
      <c r="WE177" s="22"/>
      <c r="WF177" s="22"/>
      <c r="WG177" s="22"/>
      <c r="WH177" s="22"/>
      <c r="WI177" s="22"/>
      <c r="WJ177" s="22"/>
      <c r="WK177" s="22"/>
      <c r="WL177" s="22"/>
      <c r="WM177" s="22"/>
      <c r="WN177" s="22"/>
      <c r="WO177" s="22"/>
      <c r="WP177" s="22"/>
      <c r="WQ177" s="22"/>
      <c r="WR177" s="22"/>
      <c r="WS177" s="22"/>
      <c r="WT177" s="22"/>
      <c r="WU177" s="22"/>
      <c r="WV177" s="22"/>
      <c r="WW177" s="22"/>
      <c r="WX177" s="22"/>
      <c r="WY177" s="22"/>
      <c r="WZ177" s="22"/>
      <c r="XA177" s="22"/>
      <c r="XB177" s="22"/>
      <c r="XC177" s="22"/>
      <c r="XD177" s="22"/>
      <c r="XE177" s="22"/>
      <c r="XF177" s="22"/>
      <c r="XG177" s="22"/>
      <c r="XH177" s="22"/>
      <c r="XI177" s="22"/>
      <c r="XJ177" s="22"/>
      <c r="XK177" s="22"/>
      <c r="XL177" s="22"/>
      <c r="XM177" s="22"/>
      <c r="XN177" s="22"/>
      <c r="XO177" s="22"/>
      <c r="XP177" s="22"/>
      <c r="XQ177" s="22"/>
      <c r="XR177" s="22"/>
      <c r="XS177" s="22"/>
      <c r="XT177" s="22"/>
      <c r="XU177" s="22"/>
      <c r="XV177" s="22"/>
      <c r="XW177" s="22"/>
      <c r="XX177" s="22"/>
      <c r="XY177" s="22"/>
      <c r="XZ177" s="22"/>
      <c r="YA177" s="22"/>
      <c r="YB177" s="22"/>
      <c r="YC177" s="22"/>
      <c r="YD177" s="22"/>
      <c r="YE177" s="22"/>
      <c r="YF177" s="22"/>
      <c r="YG177" s="22"/>
      <c r="YH177" s="22"/>
      <c r="YI177" s="22"/>
      <c r="YJ177" s="22"/>
      <c r="YK177" s="22"/>
      <c r="YL177" s="22"/>
      <c r="YM177" s="22"/>
      <c r="YN177" s="22"/>
      <c r="YO177" s="22"/>
      <c r="YP177" s="22"/>
      <c r="YQ177" s="22"/>
      <c r="YR177" s="22"/>
      <c r="YS177" s="22"/>
      <c r="YT177" s="22"/>
      <c r="YU177" s="22"/>
      <c r="YV177" s="22"/>
      <c r="YW177" s="22"/>
      <c r="YX177" s="22"/>
      <c r="YY177" s="22"/>
      <c r="YZ177" s="22"/>
      <c r="ZA177" s="22"/>
      <c r="ZB177" s="22"/>
      <c r="ZC177" s="22"/>
      <c r="ZD177" s="22"/>
      <c r="ZE177" s="22"/>
      <c r="ZF177" s="22"/>
      <c r="ZG177" s="22"/>
      <c r="ZH177" s="22"/>
      <c r="ZI177" s="22"/>
      <c r="ZJ177" s="22"/>
      <c r="ZK177" s="22"/>
      <c r="ZL177" s="22"/>
      <c r="ZM177" s="22"/>
      <c r="ZN177" s="22"/>
      <c r="ZO177" s="22"/>
      <c r="ZP177" s="22"/>
      <c r="ZQ177" s="22"/>
      <c r="ZR177" s="22"/>
      <c r="ZS177" s="22"/>
      <c r="ZT177" s="22"/>
      <c r="ZU177" s="22"/>
      <c r="ZV177" s="22"/>
      <c r="ZW177" s="22"/>
      <c r="ZX177" s="22"/>
      <c r="ZY177" s="22"/>
      <c r="ZZ177" s="22"/>
      <c r="AAA177" s="22"/>
      <c r="AAB177" s="22"/>
      <c r="AAC177" s="22"/>
      <c r="AAD177" s="22"/>
      <c r="AAE177" s="22"/>
      <c r="AAF177" s="22"/>
      <c r="AAG177" s="22"/>
      <c r="AAH177" s="22"/>
      <c r="AAI177" s="22"/>
      <c r="AAJ177" s="22"/>
      <c r="AAK177" s="22"/>
      <c r="AAL177" s="22"/>
      <c r="AAM177" s="22"/>
      <c r="AAN177" s="22"/>
      <c r="AAO177" s="22"/>
      <c r="AAP177" s="22"/>
      <c r="AAQ177" s="22"/>
      <c r="AAR177" s="22"/>
      <c r="AAS177" s="22"/>
      <c r="AAT177" s="22"/>
      <c r="AAU177" s="22"/>
      <c r="AAV177" s="22"/>
      <c r="AAW177" s="22"/>
      <c r="AAX177" s="22"/>
      <c r="AAY177" s="22"/>
      <c r="AAZ177" s="22"/>
      <c r="ABA177" s="22"/>
      <c r="ABB177" s="22"/>
      <c r="ABC177" s="22"/>
      <c r="ABD177" s="22"/>
      <c r="ABE177" s="22"/>
      <c r="ABF177" s="22"/>
      <c r="ABG177" s="22"/>
      <c r="ABH177" s="22"/>
      <c r="ABI177" s="22"/>
      <c r="ABJ177" s="22"/>
      <c r="ABK177" s="22"/>
      <c r="ABL177" s="22"/>
      <c r="ABM177" s="22"/>
      <c r="ABN177" s="22"/>
      <c r="ABO177" s="22"/>
      <c r="ABP177" s="22"/>
      <c r="ABQ177" s="22"/>
      <c r="ABR177" s="22"/>
      <c r="ABS177" s="22"/>
      <c r="ABT177" s="22"/>
      <c r="ABU177" s="22"/>
      <c r="ABV177" s="22"/>
      <c r="ABW177" s="22"/>
      <c r="ABX177" s="22"/>
      <c r="ABY177" s="22"/>
      <c r="ABZ177" s="22"/>
      <c r="ACA177" s="22"/>
      <c r="ACB177" s="22"/>
      <c r="ACC177" s="22"/>
      <c r="ACD177" s="22"/>
      <c r="ACE177" s="22"/>
      <c r="ACF177" s="22"/>
      <c r="ACG177" s="22"/>
      <c r="ACH177" s="22"/>
      <c r="ACI177" s="22"/>
      <c r="ACJ177" s="22"/>
      <c r="ACK177" s="22"/>
      <c r="ACL177" s="22"/>
      <c r="ACM177" s="22"/>
      <c r="ACN177" s="22"/>
      <c r="ACO177" s="22"/>
      <c r="ACP177" s="22"/>
      <c r="ACQ177" s="22"/>
      <c r="ACR177" s="22"/>
      <c r="ACS177" s="22"/>
      <c r="ACT177" s="22"/>
      <c r="ACU177" s="22"/>
      <c r="ACV177" s="22"/>
      <c r="ACW177" s="22"/>
      <c r="ACX177" s="22"/>
      <c r="ACY177" s="22"/>
      <c r="ACZ177" s="22"/>
      <c r="ADA177" s="22"/>
    </row>
    <row r="178" spans="1:781" s="22" customFormat="1" ht="24" x14ac:dyDescent="0.3">
      <c r="A178" s="83">
        <v>2</v>
      </c>
      <c r="B178" s="140" t="s">
        <v>581</v>
      </c>
      <c r="C178" s="141" t="s">
        <v>86</v>
      </c>
      <c r="D178" s="142"/>
      <c r="E178" s="142"/>
      <c r="F178" s="142"/>
      <c r="G178" s="91"/>
      <c r="H178" s="142">
        <v>1</v>
      </c>
      <c r="I178" s="142" t="s">
        <v>49</v>
      </c>
      <c r="J178" s="142" t="s">
        <v>160</v>
      </c>
      <c r="K178" s="143">
        <v>1990</v>
      </c>
      <c r="L178" s="107">
        <v>33178</v>
      </c>
      <c r="M178" s="144">
        <v>41639.51</v>
      </c>
      <c r="N178" s="145">
        <v>80</v>
      </c>
      <c r="O178" s="145"/>
      <c r="P178" s="95" t="s">
        <v>582</v>
      </c>
      <c r="Q178" s="121" t="s">
        <v>583</v>
      </c>
      <c r="R178" s="73"/>
      <c r="S178" s="74" t="str">
        <f t="shared" si="41"/>
        <v>Au</v>
      </c>
      <c r="T178" s="75"/>
      <c r="U178" s="75"/>
      <c r="V178" s="75"/>
      <c r="W178" s="75"/>
      <c r="X178" s="75"/>
      <c r="Y178" s="75"/>
      <c r="Z178" s="75"/>
      <c r="AB178" s="76">
        <f t="shared" si="42"/>
        <v>2.1954205645418536E-2</v>
      </c>
      <c r="AC178" s="76">
        <f t="shared" si="43"/>
        <v>2.0512820512820511</v>
      </c>
      <c r="AD178" s="76">
        <f t="shared" si="44"/>
        <v>0</v>
      </c>
      <c r="AE178" s="76">
        <f t="shared" si="45"/>
        <v>2.0732362569274696</v>
      </c>
      <c r="AF178" s="77"/>
      <c r="AG178" s="77">
        <f t="shared" si="49"/>
        <v>0</v>
      </c>
      <c r="AH178" s="77">
        <f t="shared" si="50"/>
        <v>2.0732362569274696</v>
      </c>
      <c r="AI178" s="77">
        <f t="shared" si="51"/>
        <v>0</v>
      </c>
    </row>
    <row r="179" spans="1:781" s="22" customFormat="1" ht="48" x14ac:dyDescent="0.3">
      <c r="A179" s="83">
        <v>2</v>
      </c>
      <c r="B179" s="140" t="s">
        <v>584</v>
      </c>
      <c r="C179" s="141" t="s">
        <v>585</v>
      </c>
      <c r="D179" s="142"/>
      <c r="E179" s="142"/>
      <c r="F179" s="142"/>
      <c r="G179" s="91"/>
      <c r="H179" s="142">
        <v>1</v>
      </c>
      <c r="I179" s="142" t="s">
        <v>49</v>
      </c>
      <c r="J179" s="142" t="s">
        <v>160</v>
      </c>
      <c r="K179" s="143">
        <v>1990</v>
      </c>
      <c r="L179" s="107">
        <v>33163</v>
      </c>
      <c r="M179" s="144">
        <v>190000</v>
      </c>
      <c r="N179" s="145">
        <v>168</v>
      </c>
      <c r="O179" s="145"/>
      <c r="P179" s="95" t="s">
        <v>586</v>
      </c>
      <c r="Q179" s="121" t="s">
        <v>587</v>
      </c>
      <c r="R179" s="73"/>
      <c r="S179" s="74" t="str">
        <f t="shared" si="41"/>
        <v>Pb</v>
      </c>
      <c r="T179" s="75"/>
      <c r="U179" s="75"/>
      <c r="V179" s="75"/>
      <c r="W179" s="75"/>
      <c r="X179" s="75"/>
      <c r="Y179" s="75"/>
      <c r="Z179" s="75"/>
      <c r="AB179" s="76">
        <f t="shared" si="42"/>
        <v>0.10017646875838648</v>
      </c>
      <c r="AC179" s="76">
        <f t="shared" si="43"/>
        <v>4.3076923076923075</v>
      </c>
      <c r="AD179" s="76">
        <f t="shared" si="44"/>
        <v>0</v>
      </c>
      <c r="AE179" s="76">
        <f t="shared" si="45"/>
        <v>4.4078687764506936</v>
      </c>
      <c r="AF179" s="77"/>
      <c r="AG179" s="77">
        <f t="shared" si="49"/>
        <v>0</v>
      </c>
      <c r="AH179" s="77">
        <f t="shared" si="50"/>
        <v>4.4078687764506936</v>
      </c>
      <c r="AI179" s="77">
        <f t="shared" si="51"/>
        <v>0</v>
      </c>
    </row>
    <row r="180" spans="1:781" s="22" customFormat="1" ht="15.6" x14ac:dyDescent="0.3">
      <c r="A180" s="81">
        <v>3</v>
      </c>
      <c r="B180" s="87" t="s">
        <v>588</v>
      </c>
      <c r="C180" s="64" t="s">
        <v>589</v>
      </c>
      <c r="D180" s="65" t="s">
        <v>129</v>
      </c>
      <c r="E180" s="65" t="s">
        <v>278</v>
      </c>
      <c r="F180" s="65">
        <v>3</v>
      </c>
      <c r="G180" s="122"/>
      <c r="H180" s="65">
        <v>2</v>
      </c>
      <c r="I180" s="65" t="s">
        <v>49</v>
      </c>
      <c r="J180" s="65" t="s">
        <v>309</v>
      </c>
      <c r="K180" s="67">
        <v>1989</v>
      </c>
      <c r="L180" s="68">
        <v>32798</v>
      </c>
      <c r="M180" s="69"/>
      <c r="N180" s="70"/>
      <c r="O180" s="70"/>
      <c r="P180" s="71" t="s">
        <v>511</v>
      </c>
      <c r="Q180" s="72"/>
      <c r="R180" s="73" t="s">
        <v>347</v>
      </c>
      <c r="S180" s="74" t="str">
        <f t="shared" si="41"/>
        <v>Na</v>
      </c>
      <c r="T180" s="75"/>
      <c r="U180" s="75"/>
      <c r="V180" s="75"/>
      <c r="W180" s="75"/>
      <c r="X180" s="75"/>
      <c r="Y180" s="75"/>
      <c r="Z180" s="75"/>
      <c r="AB180" s="76">
        <f t="shared" si="42"/>
        <v>0</v>
      </c>
      <c r="AC180" s="76">
        <f t="shared" si="43"/>
        <v>0</v>
      </c>
      <c r="AD180" s="76">
        <f t="shared" si="44"/>
        <v>0</v>
      </c>
      <c r="AE180" s="76">
        <f t="shared" si="45"/>
        <v>0</v>
      </c>
      <c r="AF180" s="77"/>
      <c r="AG180" s="77">
        <f t="shared" si="49"/>
        <v>0</v>
      </c>
      <c r="AH180" s="77">
        <f t="shared" si="50"/>
        <v>0</v>
      </c>
      <c r="AI180" s="77">
        <f t="shared" si="51"/>
        <v>0</v>
      </c>
    </row>
    <row r="181" spans="1:781" s="22" customFormat="1" ht="15.6" x14ac:dyDescent="0.3">
      <c r="A181" s="81">
        <v>3</v>
      </c>
      <c r="B181" s="87" t="s">
        <v>590</v>
      </c>
      <c r="C181" s="64" t="s">
        <v>48</v>
      </c>
      <c r="D181" s="65" t="s">
        <v>129</v>
      </c>
      <c r="E181" s="65" t="s">
        <v>278</v>
      </c>
      <c r="F181" s="65">
        <v>9</v>
      </c>
      <c r="G181" s="122">
        <v>74000</v>
      </c>
      <c r="H181" s="65">
        <v>1</v>
      </c>
      <c r="I181" s="65" t="s">
        <v>49</v>
      </c>
      <c r="J181" s="65" t="s">
        <v>50</v>
      </c>
      <c r="K181" s="67">
        <v>1989</v>
      </c>
      <c r="L181" s="139">
        <v>32745</v>
      </c>
      <c r="M181" s="69">
        <v>38000</v>
      </c>
      <c r="N181" s="70">
        <v>0.1</v>
      </c>
      <c r="O181" s="70"/>
      <c r="P181" s="71" t="s">
        <v>591</v>
      </c>
      <c r="Q181" s="72"/>
      <c r="R181" s="73" t="s">
        <v>347</v>
      </c>
      <c r="S181" s="74" t="str">
        <f t="shared" si="41"/>
        <v>Sand</v>
      </c>
      <c r="T181" s="75"/>
      <c r="U181" s="75"/>
      <c r="V181" s="75"/>
      <c r="W181" s="75"/>
      <c r="X181" s="75"/>
      <c r="Y181" s="75"/>
      <c r="Z181" s="75"/>
      <c r="AB181" s="76">
        <f>M181/1896653</f>
        <v>2.0035293751677296E-2</v>
      </c>
      <c r="AC181" s="76">
        <f>N181/39</f>
        <v>2.5641025641025641E-3</v>
      </c>
      <c r="AD181" s="76">
        <f>O181/14</f>
        <v>0</v>
      </c>
      <c r="AE181" s="76">
        <f>SUM(AB181:AD181)</f>
        <v>2.2599396315779861E-2</v>
      </c>
      <c r="AF181" s="77"/>
      <c r="AG181" s="77">
        <f t="shared" si="49"/>
        <v>0</v>
      </c>
      <c r="AH181" s="77">
        <f t="shared" si="50"/>
        <v>0</v>
      </c>
      <c r="AI181" s="77">
        <f t="shared" si="51"/>
        <v>2.2599396315779861E-2</v>
      </c>
    </row>
    <row r="182" spans="1:781" s="22" customFormat="1" ht="15.6" x14ac:dyDescent="0.3">
      <c r="A182" s="81">
        <v>3</v>
      </c>
      <c r="B182" s="87" t="s">
        <v>592</v>
      </c>
      <c r="C182" s="64" t="s">
        <v>593</v>
      </c>
      <c r="D182" s="65" t="s">
        <v>277</v>
      </c>
      <c r="E182" s="65" t="s">
        <v>278</v>
      </c>
      <c r="F182" s="65">
        <v>9</v>
      </c>
      <c r="G182" s="122">
        <v>37000</v>
      </c>
      <c r="H182" s="65">
        <v>2</v>
      </c>
      <c r="I182" s="65" t="s">
        <v>49</v>
      </c>
      <c r="J182" s="65" t="s">
        <v>67</v>
      </c>
      <c r="K182" s="67">
        <v>1989</v>
      </c>
      <c r="L182" s="68">
        <v>32725</v>
      </c>
      <c r="M182" s="69">
        <v>100</v>
      </c>
      <c r="N182" s="70"/>
      <c r="O182" s="70"/>
      <c r="P182" s="71" t="s">
        <v>511</v>
      </c>
      <c r="Q182" s="72"/>
      <c r="R182" s="73"/>
      <c r="S182" s="74" t="str">
        <f t="shared" si="41"/>
        <v>Ag Pb</v>
      </c>
      <c r="T182" s="75"/>
      <c r="U182" s="75"/>
      <c r="V182" s="75"/>
      <c r="W182" s="75"/>
      <c r="X182" s="75"/>
      <c r="Y182" s="75"/>
      <c r="Z182" s="75"/>
      <c r="AB182" s="76">
        <f t="shared" si="42"/>
        <v>5.2724457241256046E-5</v>
      </c>
      <c r="AC182" s="76">
        <f t="shared" si="43"/>
        <v>0</v>
      </c>
      <c r="AD182" s="76">
        <f t="shared" si="44"/>
        <v>0</v>
      </c>
      <c r="AE182" s="76">
        <f t="shared" si="45"/>
        <v>5.2724457241256046E-5</v>
      </c>
      <c r="AF182" s="77"/>
      <c r="AG182" s="77">
        <f t="shared" si="49"/>
        <v>0</v>
      </c>
      <c r="AH182" s="77">
        <f t="shared" si="50"/>
        <v>0</v>
      </c>
      <c r="AI182" s="77">
        <f t="shared" si="51"/>
        <v>5.2724457241256046E-5</v>
      </c>
    </row>
    <row r="183" spans="1:781" s="22" customFormat="1" ht="15.6" x14ac:dyDescent="0.3">
      <c r="A183" s="81">
        <v>3</v>
      </c>
      <c r="B183" s="87" t="s">
        <v>594</v>
      </c>
      <c r="C183" s="64" t="s">
        <v>595</v>
      </c>
      <c r="D183" s="65" t="s">
        <v>349</v>
      </c>
      <c r="E183" s="65" t="s">
        <v>278</v>
      </c>
      <c r="F183" s="65">
        <v>5</v>
      </c>
      <c r="G183" s="122"/>
      <c r="H183" s="65">
        <v>1</v>
      </c>
      <c r="I183" s="65" t="s">
        <v>49</v>
      </c>
      <c r="J183" s="65" t="s">
        <v>282</v>
      </c>
      <c r="K183" s="67">
        <v>1989</v>
      </c>
      <c r="L183" s="139">
        <v>32698</v>
      </c>
      <c r="M183" s="69">
        <v>300</v>
      </c>
      <c r="N183" s="70"/>
      <c r="O183" s="70"/>
      <c r="P183" s="71" t="s">
        <v>511</v>
      </c>
      <c r="Q183" s="72"/>
      <c r="R183" s="73" t="s">
        <v>347</v>
      </c>
      <c r="S183" s="74" t="str">
        <f t="shared" si="41"/>
        <v>Clay</v>
      </c>
      <c r="T183" s="75"/>
      <c r="U183" s="75"/>
      <c r="V183" s="75"/>
      <c r="W183" s="75"/>
      <c r="X183" s="75"/>
      <c r="Y183" s="75"/>
      <c r="Z183" s="75"/>
      <c r="AB183" s="76">
        <f>M183/1896653</f>
        <v>1.5817337172376815E-4</v>
      </c>
      <c r="AC183" s="76">
        <f>N183/39</f>
        <v>0</v>
      </c>
      <c r="AD183" s="76">
        <f>O183/14</f>
        <v>0</v>
      </c>
      <c r="AE183" s="76">
        <f>SUM(AB183:AD183)</f>
        <v>1.5817337172376815E-4</v>
      </c>
      <c r="AF183" s="77"/>
      <c r="AG183" s="77">
        <f t="shared" si="49"/>
        <v>0</v>
      </c>
      <c r="AH183" s="77">
        <f t="shared" si="50"/>
        <v>0</v>
      </c>
      <c r="AI183" s="77">
        <f t="shared" si="51"/>
        <v>1.5817337172376815E-4</v>
      </c>
    </row>
    <row r="184" spans="1:781" s="22" customFormat="1" ht="60" x14ac:dyDescent="0.3">
      <c r="A184" s="83">
        <v>2</v>
      </c>
      <c r="B184" s="87" t="s">
        <v>596</v>
      </c>
      <c r="C184" s="64" t="s">
        <v>111</v>
      </c>
      <c r="D184" s="65"/>
      <c r="E184" s="65"/>
      <c r="F184" s="65"/>
      <c r="G184" s="122">
        <v>1250000</v>
      </c>
      <c r="H184" s="65">
        <v>2</v>
      </c>
      <c r="I184" s="65" t="s">
        <v>49</v>
      </c>
      <c r="J184" s="65"/>
      <c r="K184" s="67">
        <v>1989</v>
      </c>
      <c r="L184" s="135">
        <v>1989</v>
      </c>
      <c r="M184" s="69">
        <v>500000</v>
      </c>
      <c r="N184" s="70"/>
      <c r="O184" s="70"/>
      <c r="P184" s="71" t="s">
        <v>597</v>
      </c>
      <c r="Q184" s="72" t="s">
        <v>598</v>
      </c>
      <c r="R184" s="73"/>
      <c r="S184" s="74" t="str">
        <f t="shared" si="41"/>
        <v>Cu</v>
      </c>
      <c r="T184" s="75"/>
      <c r="U184" s="75"/>
      <c r="V184" s="75"/>
      <c r="W184" s="75"/>
      <c r="X184" s="75"/>
      <c r="Y184" s="75"/>
      <c r="Z184" s="75"/>
      <c r="AB184" s="76">
        <f t="shared" si="42"/>
        <v>0.2636222862062802</v>
      </c>
      <c r="AC184" s="76">
        <f t="shared" si="43"/>
        <v>0</v>
      </c>
      <c r="AD184" s="76">
        <f t="shared" si="44"/>
        <v>0</v>
      </c>
      <c r="AE184" s="76">
        <f t="shared" si="45"/>
        <v>0.2636222862062802</v>
      </c>
      <c r="AF184" s="77"/>
      <c r="AG184" s="77">
        <f t="shared" si="49"/>
        <v>0</v>
      </c>
      <c r="AH184" s="77">
        <f t="shared" si="50"/>
        <v>0.2636222862062802</v>
      </c>
      <c r="AI184" s="77">
        <f t="shared" si="51"/>
        <v>0</v>
      </c>
    </row>
    <row r="185" spans="1:781" s="22" customFormat="1" ht="15.6" x14ac:dyDescent="0.3">
      <c r="A185" s="81">
        <v>3</v>
      </c>
      <c r="B185" s="87" t="s">
        <v>599</v>
      </c>
      <c r="C185" s="64" t="s">
        <v>191</v>
      </c>
      <c r="D185" s="65" t="s">
        <v>295</v>
      </c>
      <c r="E185" s="65" t="s">
        <v>278</v>
      </c>
      <c r="F185" s="65"/>
      <c r="G185" s="122"/>
      <c r="H185" s="65">
        <v>2</v>
      </c>
      <c r="I185" s="65" t="s">
        <v>49</v>
      </c>
      <c r="J185" s="65" t="s">
        <v>170</v>
      </c>
      <c r="K185" s="67">
        <v>1989</v>
      </c>
      <c r="L185" s="135">
        <v>1989</v>
      </c>
      <c r="M185" s="69"/>
      <c r="N185" s="70"/>
      <c r="O185" s="70"/>
      <c r="P185" s="71" t="s">
        <v>511</v>
      </c>
      <c r="Q185" s="72"/>
      <c r="R185" s="73" t="s">
        <v>347</v>
      </c>
      <c r="S185" s="74" t="str">
        <f t="shared" si="41"/>
        <v>P</v>
      </c>
      <c r="T185" s="75"/>
      <c r="U185" s="75"/>
      <c r="V185" s="75"/>
      <c r="W185" s="75"/>
      <c r="X185" s="75"/>
      <c r="Y185" s="75"/>
      <c r="Z185" s="75"/>
      <c r="AB185" s="76">
        <f t="shared" si="42"/>
        <v>0</v>
      </c>
      <c r="AC185" s="76">
        <f t="shared" si="43"/>
        <v>0</v>
      </c>
      <c r="AD185" s="76">
        <f t="shared" si="44"/>
        <v>0</v>
      </c>
      <c r="AE185" s="76">
        <f t="shared" si="45"/>
        <v>0</v>
      </c>
      <c r="AF185" s="77"/>
      <c r="AG185" s="77">
        <f t="shared" si="49"/>
        <v>0</v>
      </c>
      <c r="AH185" s="77">
        <f t="shared" si="50"/>
        <v>0</v>
      </c>
      <c r="AI185" s="77">
        <f t="shared" si="51"/>
        <v>0</v>
      </c>
    </row>
    <row r="186" spans="1:781" s="22" customFormat="1" ht="15.6" x14ac:dyDescent="0.3">
      <c r="A186" s="81">
        <v>3</v>
      </c>
      <c r="B186" s="87" t="s">
        <v>600</v>
      </c>
      <c r="C186" s="64" t="s">
        <v>128</v>
      </c>
      <c r="D186" s="65" t="s">
        <v>295</v>
      </c>
      <c r="E186" s="65" t="s">
        <v>326</v>
      </c>
      <c r="F186" s="65">
        <v>146</v>
      </c>
      <c r="G186" s="122">
        <v>27000000</v>
      </c>
      <c r="H186" s="65">
        <v>2</v>
      </c>
      <c r="I186" s="65" t="s">
        <v>49</v>
      </c>
      <c r="J186" s="65" t="s">
        <v>282</v>
      </c>
      <c r="K186" s="67">
        <v>1989</v>
      </c>
      <c r="L186" s="135">
        <v>1989</v>
      </c>
      <c r="M186" s="69"/>
      <c r="N186" s="70"/>
      <c r="O186" s="70"/>
      <c r="P186" s="71" t="s">
        <v>511</v>
      </c>
      <c r="Q186" s="72"/>
      <c r="R186" s="73"/>
      <c r="S186" s="74" t="str">
        <f t="shared" si="41"/>
        <v>Mo</v>
      </c>
      <c r="T186" s="75"/>
      <c r="U186" s="75"/>
      <c r="V186" s="75"/>
      <c r="W186" s="75"/>
      <c r="X186" s="75"/>
      <c r="Y186" s="75"/>
      <c r="Z186" s="75"/>
      <c r="AB186" s="76">
        <f t="shared" si="42"/>
        <v>0</v>
      </c>
      <c r="AC186" s="76">
        <f t="shared" si="43"/>
        <v>0</v>
      </c>
      <c r="AD186" s="76">
        <f t="shared" si="44"/>
        <v>0</v>
      </c>
      <c r="AE186" s="76">
        <f t="shared" si="45"/>
        <v>0</v>
      </c>
      <c r="AF186" s="77"/>
      <c r="AG186" s="77">
        <f t="shared" si="49"/>
        <v>0</v>
      </c>
      <c r="AH186" s="77">
        <f t="shared" si="50"/>
        <v>0</v>
      </c>
      <c r="AI186" s="77">
        <f t="shared" si="51"/>
        <v>0</v>
      </c>
    </row>
    <row r="187" spans="1:781" s="22" customFormat="1" ht="15.6" x14ac:dyDescent="0.3">
      <c r="A187" s="81">
        <v>3</v>
      </c>
      <c r="B187" s="87" t="s">
        <v>601</v>
      </c>
      <c r="C187" s="64" t="s">
        <v>356</v>
      </c>
      <c r="D187" s="65" t="s">
        <v>129</v>
      </c>
      <c r="E187" s="65" t="s">
        <v>278</v>
      </c>
      <c r="F187" s="65">
        <v>12</v>
      </c>
      <c r="G187" s="122">
        <v>3300000</v>
      </c>
      <c r="H187" s="65">
        <v>1</v>
      </c>
      <c r="I187" s="65" t="s">
        <v>49</v>
      </c>
      <c r="J187" s="65" t="s">
        <v>67</v>
      </c>
      <c r="K187" s="67">
        <v>1988</v>
      </c>
      <c r="L187" s="131">
        <v>32387</v>
      </c>
      <c r="M187" s="69">
        <v>4600</v>
      </c>
      <c r="N187" s="70"/>
      <c r="O187" s="70"/>
      <c r="P187" s="71" t="s">
        <v>511</v>
      </c>
      <c r="Q187" s="72"/>
      <c r="R187" s="73" t="s">
        <v>347</v>
      </c>
      <c r="S187" s="74" t="str">
        <f t="shared" si="41"/>
        <v>Limestone</v>
      </c>
      <c r="T187" s="75"/>
      <c r="U187" s="75"/>
      <c r="V187" s="75"/>
      <c r="W187" s="75"/>
      <c r="X187" s="75"/>
      <c r="Y187" s="75"/>
      <c r="Z187" s="75"/>
      <c r="AB187" s="76">
        <f t="shared" si="42"/>
        <v>2.4253250330977779E-3</v>
      </c>
      <c r="AC187" s="76">
        <f t="shared" si="43"/>
        <v>0</v>
      </c>
      <c r="AD187" s="76">
        <f t="shared" si="44"/>
        <v>0</v>
      </c>
      <c r="AE187" s="76">
        <f t="shared" si="45"/>
        <v>2.4253250330977779E-3</v>
      </c>
      <c r="AF187" s="77"/>
      <c r="AG187" s="77">
        <f t="shared" si="49"/>
        <v>0</v>
      </c>
      <c r="AH187" s="77">
        <f t="shared" si="50"/>
        <v>0</v>
      </c>
      <c r="AI187" s="77">
        <f t="shared" si="51"/>
        <v>2.4253250330977779E-3</v>
      </c>
    </row>
    <row r="188" spans="1:781" s="22" customFormat="1" ht="15.6" x14ac:dyDescent="0.3">
      <c r="A188" s="99">
        <v>1</v>
      </c>
      <c r="B188" s="87" t="s">
        <v>602</v>
      </c>
      <c r="C188" s="64" t="s">
        <v>128</v>
      </c>
      <c r="D188" s="65" t="s">
        <v>129</v>
      </c>
      <c r="E188" s="65"/>
      <c r="F188" s="65">
        <v>40</v>
      </c>
      <c r="G188" s="122"/>
      <c r="H188" s="65">
        <v>1</v>
      </c>
      <c r="I188" s="65" t="s">
        <v>49</v>
      </c>
      <c r="J188" s="65" t="s">
        <v>67</v>
      </c>
      <c r="K188" s="67">
        <v>1988</v>
      </c>
      <c r="L188" s="68">
        <v>32263</v>
      </c>
      <c r="M188" s="69">
        <v>700000</v>
      </c>
      <c r="N188" s="70"/>
      <c r="O188" s="70">
        <v>20</v>
      </c>
      <c r="P188" s="71" t="s">
        <v>442</v>
      </c>
      <c r="Q188" s="72"/>
      <c r="R188" s="73"/>
      <c r="S188" s="74" t="str">
        <f t="shared" si="41"/>
        <v>Mo</v>
      </c>
      <c r="T188" s="75"/>
      <c r="U188" s="75"/>
      <c r="V188" s="75"/>
      <c r="W188" s="75"/>
      <c r="X188" s="75"/>
      <c r="Y188" s="75"/>
      <c r="Z188" s="75"/>
      <c r="AB188" s="76">
        <f t="shared" si="42"/>
        <v>0.36907120068879229</v>
      </c>
      <c r="AC188" s="76">
        <f t="shared" si="43"/>
        <v>0</v>
      </c>
      <c r="AD188" s="76">
        <f t="shared" si="44"/>
        <v>1.4285714285714286</v>
      </c>
      <c r="AE188" s="76">
        <f t="shared" si="45"/>
        <v>1.797642629260221</v>
      </c>
      <c r="AF188" s="77"/>
      <c r="AG188" s="77">
        <f t="shared" si="49"/>
        <v>1.797642629260221</v>
      </c>
      <c r="AH188" s="77">
        <f t="shared" si="50"/>
        <v>0</v>
      </c>
      <c r="AI188" s="77">
        <f t="shared" si="51"/>
        <v>0</v>
      </c>
    </row>
    <row r="189" spans="1:781" s="22" customFormat="1" ht="15.6" x14ac:dyDescent="0.3">
      <c r="A189" s="83">
        <v>2</v>
      </c>
      <c r="B189" s="87" t="s">
        <v>603</v>
      </c>
      <c r="C189" s="64" t="s">
        <v>82</v>
      </c>
      <c r="D189" s="65" t="s">
        <v>277</v>
      </c>
      <c r="E189" s="65" t="s">
        <v>169</v>
      </c>
      <c r="F189" s="65">
        <v>85</v>
      </c>
      <c r="G189" s="122">
        <v>1000000</v>
      </c>
      <c r="H189" s="65">
        <v>2</v>
      </c>
      <c r="I189" s="65" t="s">
        <v>49</v>
      </c>
      <c r="J189" s="65" t="s">
        <v>54</v>
      </c>
      <c r="K189" s="67">
        <v>1988</v>
      </c>
      <c r="L189" s="68">
        <v>32161</v>
      </c>
      <c r="M189" s="69">
        <v>250000</v>
      </c>
      <c r="N189" s="70"/>
      <c r="O189" s="70"/>
      <c r="P189" s="71" t="s">
        <v>442</v>
      </c>
      <c r="Q189" s="72"/>
      <c r="R189" s="73" t="s">
        <v>347</v>
      </c>
      <c r="S189" s="74" t="str">
        <f t="shared" si="41"/>
        <v>Coal</v>
      </c>
      <c r="T189" s="75"/>
      <c r="U189" s="75"/>
      <c r="V189" s="75"/>
      <c r="W189" s="75"/>
      <c r="X189" s="75"/>
      <c r="Y189" s="75"/>
      <c r="Z189" s="75"/>
      <c r="AB189" s="76">
        <f t="shared" si="42"/>
        <v>0.1318111431031401</v>
      </c>
      <c r="AC189" s="76">
        <f t="shared" si="43"/>
        <v>0</v>
      </c>
      <c r="AD189" s="76">
        <f t="shared" si="44"/>
        <v>0</v>
      </c>
      <c r="AE189" s="76">
        <f t="shared" si="45"/>
        <v>0.1318111431031401</v>
      </c>
      <c r="AF189" s="77"/>
      <c r="AG189" s="77">
        <f t="shared" si="49"/>
        <v>0</v>
      </c>
      <c r="AH189" s="77">
        <f t="shared" si="50"/>
        <v>0.1318111431031401</v>
      </c>
      <c r="AI189" s="77">
        <f t="shared" si="51"/>
        <v>0</v>
      </c>
    </row>
    <row r="190" spans="1:781" s="124" customFormat="1" ht="48" x14ac:dyDescent="0.3">
      <c r="A190" s="81">
        <v>3</v>
      </c>
      <c r="B190" s="87" t="s">
        <v>604</v>
      </c>
      <c r="C190" s="64" t="s">
        <v>191</v>
      </c>
      <c r="D190" s="65"/>
      <c r="E190" s="65"/>
      <c r="F190" s="65"/>
      <c r="G190" s="122"/>
      <c r="H190" s="65">
        <v>1</v>
      </c>
      <c r="I190" s="65" t="s">
        <v>49</v>
      </c>
      <c r="J190" s="65" t="s">
        <v>198</v>
      </c>
      <c r="K190" s="67">
        <v>1988</v>
      </c>
      <c r="L190" s="135">
        <v>1988</v>
      </c>
      <c r="M190" s="69">
        <v>246</v>
      </c>
      <c r="N190" s="70"/>
      <c r="O190" s="70"/>
      <c r="P190" s="71" t="s">
        <v>471</v>
      </c>
      <c r="Q190" s="72" t="s">
        <v>605</v>
      </c>
      <c r="R190" s="73" t="s">
        <v>347</v>
      </c>
      <c r="S190" s="74" t="str">
        <f t="shared" si="41"/>
        <v>P</v>
      </c>
      <c r="T190" s="75"/>
      <c r="U190" s="75"/>
      <c r="V190" s="75"/>
      <c r="W190" s="75"/>
      <c r="X190" s="75"/>
      <c r="Y190" s="75"/>
      <c r="Z190" s="75"/>
      <c r="AA190" s="22"/>
      <c r="AB190" s="76">
        <f t="shared" si="42"/>
        <v>1.2970216481348988E-4</v>
      </c>
      <c r="AC190" s="76">
        <f t="shared" si="43"/>
        <v>0</v>
      </c>
      <c r="AD190" s="76">
        <f t="shared" si="44"/>
        <v>0</v>
      </c>
      <c r="AE190" s="76">
        <f t="shared" si="45"/>
        <v>1.2970216481348988E-4</v>
      </c>
      <c r="AF190" s="77"/>
      <c r="AG190" s="77">
        <f t="shared" si="49"/>
        <v>0</v>
      </c>
      <c r="AH190" s="77">
        <f t="shared" si="50"/>
        <v>0</v>
      </c>
      <c r="AI190" s="77">
        <f t="shared" si="51"/>
        <v>1.2970216481348988E-4</v>
      </c>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c r="EE190" s="22"/>
      <c r="EF190" s="22"/>
      <c r="EG190" s="22"/>
      <c r="EH190" s="22"/>
      <c r="EI190" s="22"/>
      <c r="EJ190" s="22"/>
      <c r="EK190" s="22"/>
      <c r="EL190" s="22"/>
      <c r="EM190" s="22"/>
      <c r="EN190" s="22"/>
      <c r="EO190" s="22"/>
      <c r="EP190" s="22"/>
      <c r="EQ190" s="22"/>
      <c r="ER190" s="22"/>
      <c r="ES190" s="22"/>
      <c r="ET190" s="22"/>
      <c r="EU190" s="22"/>
      <c r="EV190" s="22"/>
      <c r="EW190" s="22"/>
      <c r="EX190" s="22"/>
      <c r="EY190" s="22"/>
      <c r="EZ190" s="22"/>
      <c r="FA190" s="22"/>
      <c r="FB190" s="22"/>
      <c r="FC190" s="22"/>
      <c r="FD190" s="22"/>
      <c r="FE190" s="22"/>
      <c r="FF190" s="22"/>
      <c r="FG190" s="22"/>
      <c r="FH190" s="22"/>
      <c r="FI190" s="22"/>
      <c r="FJ190" s="22"/>
      <c r="FK190" s="22"/>
      <c r="FL190" s="22"/>
      <c r="FM190" s="22"/>
      <c r="FN190" s="22"/>
      <c r="FO190" s="22"/>
      <c r="FP190" s="22"/>
      <c r="FQ190" s="22"/>
      <c r="FR190" s="22"/>
      <c r="FS190" s="22"/>
      <c r="FT190" s="22"/>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2"/>
      <c r="GR190" s="22"/>
      <c r="GS190" s="22"/>
      <c r="GT190" s="22"/>
      <c r="GU190" s="22"/>
      <c r="GV190" s="22"/>
      <c r="GW190" s="22"/>
      <c r="GX190" s="22"/>
      <c r="GY190" s="22"/>
      <c r="GZ190" s="22"/>
      <c r="HA190" s="22"/>
      <c r="HB190" s="22"/>
      <c r="HC190" s="22"/>
      <c r="HD190" s="22"/>
      <c r="HE190" s="22"/>
      <c r="HF190" s="22"/>
      <c r="HG190" s="22"/>
      <c r="HH190" s="22"/>
      <c r="HI190" s="22"/>
      <c r="HJ190" s="22"/>
      <c r="HK190" s="22"/>
      <c r="HL190" s="22"/>
      <c r="HM190" s="22"/>
      <c r="HN190" s="22"/>
      <c r="HO190" s="22"/>
      <c r="HP190" s="22"/>
      <c r="HQ190" s="22"/>
      <c r="HR190" s="22"/>
      <c r="HS190" s="22"/>
      <c r="HT190" s="22"/>
      <c r="HU190" s="22"/>
      <c r="HV190" s="22"/>
      <c r="HW190" s="22"/>
      <c r="HX190" s="22"/>
      <c r="HY190" s="22"/>
      <c r="HZ190" s="22"/>
      <c r="IA190" s="22"/>
      <c r="IB190" s="22"/>
      <c r="IC190" s="22"/>
      <c r="ID190" s="22"/>
      <c r="IE190" s="22"/>
      <c r="IF190" s="22"/>
      <c r="IG190" s="22"/>
      <c r="IH190" s="22"/>
      <c r="II190" s="22"/>
      <c r="IJ190" s="22"/>
      <c r="IK190" s="22"/>
      <c r="IL190" s="22"/>
      <c r="IM190" s="22"/>
      <c r="IN190" s="22"/>
      <c r="IO190" s="22"/>
      <c r="IP190" s="22"/>
      <c r="IQ190" s="22"/>
      <c r="IR190" s="22"/>
      <c r="IS190" s="22"/>
      <c r="IT190" s="22"/>
      <c r="IU190" s="22"/>
      <c r="IV190" s="22"/>
      <c r="IW190" s="22"/>
      <c r="IX190" s="22"/>
      <c r="IY190" s="22"/>
      <c r="IZ190" s="22"/>
      <c r="JA190" s="22"/>
      <c r="JB190" s="22"/>
      <c r="JC190" s="22"/>
      <c r="JD190" s="22"/>
      <c r="JE190" s="22"/>
      <c r="JF190" s="22"/>
      <c r="JG190" s="22"/>
      <c r="JH190" s="22"/>
      <c r="JI190" s="22"/>
      <c r="JJ190" s="22"/>
      <c r="JK190" s="22"/>
      <c r="JL190" s="22"/>
      <c r="JM190" s="22"/>
      <c r="JN190" s="22"/>
      <c r="JO190" s="22"/>
      <c r="JP190" s="22"/>
      <c r="JQ190" s="22"/>
      <c r="JR190" s="22"/>
      <c r="JS190" s="22"/>
      <c r="JT190" s="22"/>
      <c r="JU190" s="22"/>
      <c r="JV190" s="22"/>
      <c r="JW190" s="22"/>
      <c r="JX190" s="22"/>
      <c r="JY190" s="22"/>
      <c r="JZ190" s="22"/>
      <c r="KA190" s="22"/>
      <c r="KB190" s="22"/>
      <c r="KC190" s="22"/>
      <c r="KD190" s="22"/>
      <c r="KE190" s="22"/>
      <c r="KF190" s="22"/>
      <c r="KG190" s="22"/>
      <c r="KH190" s="22"/>
      <c r="KI190" s="22"/>
      <c r="KJ190" s="22"/>
      <c r="KK190" s="22"/>
      <c r="KL190" s="22"/>
      <c r="KM190" s="22"/>
      <c r="KN190" s="22"/>
      <c r="KO190" s="22"/>
      <c r="KP190" s="22"/>
      <c r="KQ190" s="22"/>
      <c r="KR190" s="22"/>
      <c r="KS190" s="22"/>
      <c r="KT190" s="22"/>
      <c r="KU190" s="22"/>
      <c r="KV190" s="22"/>
      <c r="KW190" s="22"/>
      <c r="KX190" s="22"/>
      <c r="KY190" s="22"/>
      <c r="KZ190" s="22"/>
      <c r="LA190" s="22"/>
      <c r="LB190" s="22"/>
      <c r="LC190" s="22"/>
      <c r="LD190" s="22"/>
      <c r="LE190" s="22"/>
      <c r="LF190" s="22"/>
      <c r="LG190" s="22"/>
      <c r="LH190" s="22"/>
      <c r="LI190" s="22"/>
      <c r="LJ190" s="22"/>
      <c r="LK190" s="22"/>
      <c r="LL190" s="22"/>
      <c r="LM190" s="22"/>
      <c r="LN190" s="22"/>
      <c r="LO190" s="22"/>
      <c r="LP190" s="22"/>
      <c r="LQ190" s="22"/>
      <c r="LR190" s="22"/>
      <c r="LS190" s="22"/>
      <c r="LT190" s="22"/>
      <c r="LU190" s="22"/>
      <c r="LV190" s="22"/>
      <c r="LW190" s="22"/>
      <c r="LX190" s="22"/>
      <c r="LY190" s="22"/>
      <c r="LZ190" s="22"/>
      <c r="MA190" s="22"/>
      <c r="MB190" s="22"/>
      <c r="MC190" s="22"/>
      <c r="MD190" s="22"/>
      <c r="ME190" s="22"/>
      <c r="MF190" s="22"/>
      <c r="MG190" s="22"/>
      <c r="MH190" s="22"/>
      <c r="MI190" s="22"/>
      <c r="MJ190" s="22"/>
      <c r="MK190" s="22"/>
      <c r="ML190" s="22"/>
      <c r="MM190" s="22"/>
      <c r="MN190" s="22"/>
      <c r="MO190" s="22"/>
      <c r="MP190" s="22"/>
      <c r="MQ190" s="22"/>
      <c r="MR190" s="22"/>
      <c r="MS190" s="22"/>
      <c r="MT190" s="22"/>
      <c r="MU190" s="22"/>
      <c r="MV190" s="22"/>
      <c r="MW190" s="22"/>
      <c r="MX190" s="22"/>
      <c r="MY190" s="22"/>
      <c r="MZ190" s="22"/>
      <c r="NA190" s="22"/>
      <c r="NB190" s="22"/>
      <c r="NC190" s="22"/>
      <c r="ND190" s="22"/>
      <c r="NE190" s="22"/>
      <c r="NF190" s="22"/>
      <c r="NG190" s="22"/>
      <c r="NH190" s="22"/>
      <c r="NI190" s="22"/>
      <c r="NJ190" s="22"/>
      <c r="NK190" s="22"/>
      <c r="NL190" s="22"/>
      <c r="NM190" s="22"/>
      <c r="NN190" s="22"/>
      <c r="NO190" s="22"/>
      <c r="NP190" s="22"/>
      <c r="NQ190" s="22"/>
      <c r="NR190" s="22"/>
      <c r="NS190" s="22"/>
      <c r="NT190" s="22"/>
      <c r="NU190" s="22"/>
      <c r="NV190" s="22"/>
      <c r="NW190" s="22"/>
      <c r="NX190" s="22"/>
      <c r="NY190" s="22"/>
      <c r="NZ190" s="22"/>
      <c r="OA190" s="22"/>
      <c r="OB190" s="22"/>
      <c r="OC190" s="22"/>
      <c r="OD190" s="22"/>
      <c r="OE190" s="22"/>
      <c r="OF190" s="22"/>
      <c r="OG190" s="22"/>
      <c r="OH190" s="22"/>
      <c r="OI190" s="22"/>
      <c r="OJ190" s="22"/>
      <c r="OK190" s="22"/>
      <c r="OL190" s="22"/>
      <c r="OM190" s="22"/>
      <c r="ON190" s="22"/>
      <c r="OO190" s="22"/>
      <c r="OP190" s="22"/>
      <c r="OQ190" s="22"/>
      <c r="OR190" s="22"/>
      <c r="OS190" s="22"/>
      <c r="OT190" s="22"/>
      <c r="OU190" s="22"/>
      <c r="OV190" s="22"/>
      <c r="OW190" s="22"/>
      <c r="OX190" s="22"/>
      <c r="OY190" s="22"/>
      <c r="OZ190" s="22"/>
      <c r="PA190" s="22"/>
      <c r="PB190" s="22"/>
      <c r="PC190" s="22"/>
      <c r="PD190" s="22"/>
      <c r="PE190" s="22"/>
      <c r="PF190" s="22"/>
      <c r="PG190" s="22"/>
      <c r="PH190" s="22"/>
      <c r="PI190" s="22"/>
      <c r="PJ190" s="22"/>
      <c r="PK190" s="22"/>
      <c r="PL190" s="22"/>
      <c r="PM190" s="22"/>
      <c r="PN190" s="22"/>
      <c r="PO190" s="22"/>
      <c r="PP190" s="22"/>
      <c r="PQ190" s="22"/>
      <c r="PR190" s="22"/>
      <c r="PS190" s="22"/>
      <c r="PT190" s="22"/>
      <c r="PU190" s="22"/>
      <c r="PV190" s="22"/>
      <c r="PW190" s="22"/>
      <c r="PX190" s="22"/>
      <c r="PY190" s="22"/>
      <c r="PZ190" s="22"/>
      <c r="QA190" s="22"/>
      <c r="QB190" s="22"/>
      <c r="QC190" s="22"/>
      <c r="QD190" s="22"/>
      <c r="QE190" s="22"/>
      <c r="QF190" s="22"/>
      <c r="QG190" s="22"/>
      <c r="QH190" s="22"/>
      <c r="QI190" s="22"/>
      <c r="QJ190" s="22"/>
      <c r="QK190" s="22"/>
      <c r="QL190" s="22"/>
      <c r="QM190" s="22"/>
      <c r="QN190" s="22"/>
      <c r="QO190" s="22"/>
      <c r="QP190" s="22"/>
      <c r="QQ190" s="22"/>
      <c r="QR190" s="22"/>
      <c r="QS190" s="22"/>
      <c r="QT190" s="22"/>
      <c r="QU190" s="22"/>
      <c r="QV190" s="22"/>
      <c r="QW190" s="22"/>
      <c r="QX190" s="22"/>
      <c r="QY190" s="22"/>
      <c r="QZ190" s="22"/>
      <c r="RA190" s="22"/>
      <c r="RB190" s="22"/>
      <c r="RC190" s="22"/>
      <c r="RD190" s="22"/>
      <c r="RE190" s="22"/>
      <c r="RF190" s="22"/>
      <c r="RG190" s="22"/>
      <c r="RH190" s="22"/>
      <c r="RI190" s="22"/>
      <c r="RJ190" s="22"/>
      <c r="RK190" s="22"/>
      <c r="RL190" s="22"/>
      <c r="RM190" s="22"/>
      <c r="RN190" s="22"/>
      <c r="RO190" s="22"/>
      <c r="RP190" s="22"/>
      <c r="RQ190" s="22"/>
      <c r="RR190" s="22"/>
      <c r="RS190" s="22"/>
      <c r="RT190" s="22"/>
      <c r="RU190" s="22"/>
      <c r="RV190" s="22"/>
      <c r="RW190" s="22"/>
      <c r="RX190" s="22"/>
      <c r="RY190" s="22"/>
      <c r="RZ190" s="22"/>
      <c r="SA190" s="22"/>
      <c r="SB190" s="22"/>
      <c r="SC190" s="22"/>
      <c r="SD190" s="22"/>
      <c r="SE190" s="22"/>
      <c r="SF190" s="22"/>
      <c r="SG190" s="22"/>
      <c r="SH190" s="22"/>
      <c r="SI190" s="22"/>
      <c r="SJ190" s="22"/>
      <c r="SK190" s="22"/>
      <c r="SL190" s="22"/>
      <c r="SM190" s="22"/>
      <c r="SN190" s="22"/>
      <c r="SO190" s="22"/>
      <c r="SP190" s="22"/>
      <c r="SQ190" s="22"/>
      <c r="SR190" s="22"/>
      <c r="SS190" s="22"/>
      <c r="ST190" s="22"/>
      <c r="SU190" s="22"/>
      <c r="SV190" s="22"/>
      <c r="SW190" s="22"/>
      <c r="SX190" s="22"/>
      <c r="SY190" s="22"/>
      <c r="SZ190" s="22"/>
      <c r="TA190" s="22"/>
      <c r="TB190" s="22"/>
      <c r="TC190" s="22"/>
      <c r="TD190" s="22"/>
      <c r="TE190" s="22"/>
      <c r="TF190" s="22"/>
      <c r="TG190" s="22"/>
      <c r="TH190" s="22"/>
      <c r="TI190" s="22"/>
      <c r="TJ190" s="22"/>
      <c r="TK190" s="22"/>
      <c r="TL190" s="22"/>
      <c r="TM190" s="22"/>
      <c r="TN190" s="22"/>
      <c r="TO190" s="22"/>
      <c r="TP190" s="22"/>
      <c r="TQ190" s="22"/>
      <c r="TR190" s="22"/>
      <c r="TS190" s="22"/>
      <c r="TT190" s="22"/>
      <c r="TU190" s="22"/>
      <c r="TV190" s="22"/>
      <c r="TW190" s="22"/>
      <c r="TX190" s="22"/>
      <c r="TY190" s="22"/>
      <c r="TZ190" s="22"/>
      <c r="UA190" s="22"/>
      <c r="UB190" s="22"/>
      <c r="UC190" s="22"/>
      <c r="UD190" s="22"/>
      <c r="UE190" s="22"/>
      <c r="UF190" s="22"/>
      <c r="UG190" s="22"/>
      <c r="UH190" s="22"/>
      <c r="UI190" s="22"/>
      <c r="UJ190" s="22"/>
      <c r="UK190" s="22"/>
      <c r="UL190" s="22"/>
      <c r="UM190" s="22"/>
      <c r="UN190" s="22"/>
      <c r="UO190" s="22"/>
      <c r="UP190" s="22"/>
      <c r="UQ190" s="22"/>
      <c r="UR190" s="22"/>
      <c r="US190" s="22"/>
      <c r="UT190" s="22"/>
      <c r="UU190" s="22"/>
      <c r="UV190" s="22"/>
      <c r="UW190" s="22"/>
      <c r="UX190" s="22"/>
      <c r="UY190" s="22"/>
      <c r="UZ190" s="22"/>
      <c r="VA190" s="22"/>
      <c r="VB190" s="22"/>
      <c r="VC190" s="22"/>
      <c r="VD190" s="22"/>
      <c r="VE190" s="22"/>
      <c r="VF190" s="22"/>
      <c r="VG190" s="22"/>
      <c r="VH190" s="22"/>
      <c r="VI190" s="22"/>
      <c r="VJ190" s="22"/>
      <c r="VK190" s="22"/>
      <c r="VL190" s="22"/>
      <c r="VM190" s="22"/>
      <c r="VN190" s="22"/>
      <c r="VO190" s="22"/>
      <c r="VP190" s="22"/>
      <c r="VQ190" s="22"/>
      <c r="VR190" s="22"/>
      <c r="VS190" s="22"/>
      <c r="VT190" s="22"/>
      <c r="VU190" s="22"/>
      <c r="VV190" s="22"/>
      <c r="VW190" s="22"/>
      <c r="VX190" s="22"/>
      <c r="VY190" s="22"/>
      <c r="VZ190" s="22"/>
      <c r="WA190" s="22"/>
      <c r="WB190" s="22"/>
      <c r="WC190" s="22"/>
      <c r="WD190" s="22"/>
      <c r="WE190" s="22"/>
      <c r="WF190" s="22"/>
      <c r="WG190" s="22"/>
      <c r="WH190" s="22"/>
      <c r="WI190" s="22"/>
      <c r="WJ190" s="22"/>
      <c r="WK190" s="22"/>
      <c r="WL190" s="22"/>
      <c r="WM190" s="22"/>
      <c r="WN190" s="22"/>
      <c r="WO190" s="22"/>
      <c r="WP190" s="22"/>
      <c r="WQ190" s="22"/>
      <c r="WR190" s="22"/>
      <c r="WS190" s="22"/>
      <c r="WT190" s="22"/>
      <c r="WU190" s="22"/>
      <c r="WV190" s="22"/>
      <c r="WW190" s="22"/>
      <c r="WX190" s="22"/>
      <c r="WY190" s="22"/>
      <c r="WZ190" s="22"/>
      <c r="XA190" s="22"/>
      <c r="XB190" s="22"/>
      <c r="XC190" s="22"/>
      <c r="XD190" s="22"/>
      <c r="XE190" s="22"/>
      <c r="XF190" s="22"/>
      <c r="XG190" s="22"/>
      <c r="XH190" s="22"/>
      <c r="XI190" s="22"/>
      <c r="XJ190" s="22"/>
      <c r="XK190" s="22"/>
      <c r="XL190" s="22"/>
      <c r="XM190" s="22"/>
      <c r="XN190" s="22"/>
      <c r="XO190" s="22"/>
      <c r="XP190" s="22"/>
      <c r="XQ190" s="22"/>
      <c r="XR190" s="22"/>
      <c r="XS190" s="22"/>
      <c r="XT190" s="22"/>
      <c r="XU190" s="22"/>
      <c r="XV190" s="22"/>
      <c r="XW190" s="22"/>
      <c r="XX190" s="22"/>
      <c r="XY190" s="22"/>
      <c r="XZ190" s="22"/>
      <c r="YA190" s="22"/>
      <c r="YB190" s="22"/>
      <c r="YC190" s="22"/>
      <c r="YD190" s="22"/>
      <c r="YE190" s="22"/>
      <c r="YF190" s="22"/>
      <c r="YG190" s="22"/>
      <c r="YH190" s="22"/>
      <c r="YI190" s="22"/>
      <c r="YJ190" s="22"/>
      <c r="YK190" s="22"/>
      <c r="YL190" s="22"/>
      <c r="YM190" s="22"/>
      <c r="YN190" s="22"/>
      <c r="YO190" s="22"/>
      <c r="YP190" s="22"/>
      <c r="YQ190" s="22"/>
      <c r="YR190" s="22"/>
      <c r="YS190" s="22"/>
      <c r="YT190" s="22"/>
      <c r="YU190" s="22"/>
      <c r="YV190" s="22"/>
      <c r="YW190" s="22"/>
      <c r="YX190" s="22"/>
      <c r="YY190" s="22"/>
      <c r="YZ190" s="22"/>
      <c r="ZA190" s="22"/>
      <c r="ZB190" s="22"/>
      <c r="ZC190" s="22"/>
      <c r="ZD190" s="22"/>
      <c r="ZE190" s="22"/>
      <c r="ZF190" s="22"/>
      <c r="ZG190" s="22"/>
      <c r="ZH190" s="22"/>
      <c r="ZI190" s="22"/>
      <c r="ZJ190" s="22"/>
      <c r="ZK190" s="22"/>
      <c r="ZL190" s="22"/>
      <c r="ZM190" s="22"/>
      <c r="ZN190" s="22"/>
      <c r="ZO190" s="22"/>
      <c r="ZP190" s="22"/>
      <c r="ZQ190" s="22"/>
      <c r="ZR190" s="22"/>
      <c r="ZS190" s="22"/>
      <c r="ZT190" s="22"/>
      <c r="ZU190" s="22"/>
      <c r="ZV190" s="22"/>
      <c r="ZW190" s="22"/>
      <c r="ZX190" s="22"/>
      <c r="ZY190" s="22"/>
      <c r="ZZ190" s="22"/>
      <c r="AAA190" s="22"/>
      <c r="AAB190" s="22"/>
      <c r="AAC190" s="22"/>
      <c r="AAD190" s="22"/>
      <c r="AAE190" s="22"/>
      <c r="AAF190" s="22"/>
      <c r="AAG190" s="22"/>
      <c r="AAH190" s="22"/>
      <c r="AAI190" s="22"/>
      <c r="AAJ190" s="22"/>
      <c r="AAK190" s="22"/>
      <c r="AAL190" s="22"/>
      <c r="AAM190" s="22"/>
      <c r="AAN190" s="22"/>
      <c r="AAO190" s="22"/>
      <c r="AAP190" s="22"/>
      <c r="AAQ190" s="22"/>
      <c r="AAR190" s="22"/>
      <c r="AAS190" s="22"/>
      <c r="AAT190" s="22"/>
      <c r="AAU190" s="22"/>
      <c r="AAV190" s="22"/>
      <c r="AAW190" s="22"/>
      <c r="AAX190" s="22"/>
      <c r="AAY190" s="22"/>
      <c r="AAZ190" s="22"/>
      <c r="ABA190" s="22"/>
      <c r="ABB190" s="22"/>
      <c r="ABC190" s="22"/>
      <c r="ABD190" s="22"/>
      <c r="ABE190" s="22"/>
      <c r="ABF190" s="22"/>
      <c r="ABG190" s="22"/>
      <c r="ABH190" s="22"/>
      <c r="ABI190" s="22"/>
      <c r="ABJ190" s="22"/>
      <c r="ABK190" s="22"/>
      <c r="ABL190" s="22"/>
      <c r="ABM190" s="22"/>
      <c r="ABN190" s="22"/>
      <c r="ABO190" s="22"/>
      <c r="ABP190" s="22"/>
      <c r="ABQ190" s="22"/>
      <c r="ABR190" s="22"/>
      <c r="ABS190" s="22"/>
      <c r="ABT190" s="22"/>
      <c r="ABU190" s="22"/>
      <c r="ABV190" s="22"/>
      <c r="ABW190" s="22"/>
      <c r="ABX190" s="22"/>
      <c r="ABY190" s="22"/>
      <c r="ABZ190" s="22"/>
      <c r="ACA190" s="22"/>
      <c r="ACB190" s="22"/>
      <c r="ACC190" s="22"/>
      <c r="ACD190" s="22"/>
      <c r="ACE190" s="22"/>
      <c r="ACF190" s="22"/>
      <c r="ACG190" s="22"/>
      <c r="ACH190" s="22"/>
      <c r="ACI190" s="22"/>
      <c r="ACJ190" s="22"/>
      <c r="ACK190" s="22"/>
      <c r="ACL190" s="22"/>
      <c r="ACM190" s="22"/>
      <c r="ACN190" s="22"/>
      <c r="ACO190" s="22"/>
      <c r="ACP190" s="22"/>
      <c r="ACQ190" s="22"/>
      <c r="ACR190" s="22"/>
      <c r="ACS190" s="22"/>
      <c r="ACT190" s="22"/>
      <c r="ACU190" s="22"/>
      <c r="ACV190" s="22"/>
      <c r="ACW190" s="22"/>
      <c r="ACX190" s="22"/>
      <c r="ACY190" s="22"/>
      <c r="ACZ190" s="22"/>
      <c r="ADA190" s="22"/>
    </row>
    <row r="191" spans="1:781" s="22" customFormat="1" ht="15.6" x14ac:dyDescent="0.3">
      <c r="A191" s="81">
        <v>3</v>
      </c>
      <c r="B191" s="87" t="s">
        <v>606</v>
      </c>
      <c r="C191" s="64" t="s">
        <v>356</v>
      </c>
      <c r="D191" s="65" t="s">
        <v>277</v>
      </c>
      <c r="E191" s="65" t="s">
        <v>278</v>
      </c>
      <c r="F191" s="65">
        <v>12</v>
      </c>
      <c r="G191" s="122"/>
      <c r="H191" s="65">
        <v>2</v>
      </c>
      <c r="I191" s="65" t="s">
        <v>49</v>
      </c>
      <c r="J191" s="65" t="s">
        <v>170</v>
      </c>
      <c r="K191" s="67">
        <v>1988</v>
      </c>
      <c r="L191" s="135">
        <v>1988</v>
      </c>
      <c r="M191" s="69"/>
      <c r="N191" s="70"/>
      <c r="O191" s="70"/>
      <c r="P191" s="71" t="s">
        <v>511</v>
      </c>
      <c r="Q191" s="72"/>
      <c r="R191" s="73" t="s">
        <v>347</v>
      </c>
      <c r="S191" s="74" t="str">
        <f t="shared" si="41"/>
        <v>Limestone</v>
      </c>
      <c r="T191" s="75"/>
      <c r="U191" s="75"/>
      <c r="V191" s="75"/>
      <c r="W191" s="75"/>
      <c r="X191" s="75"/>
      <c r="Y191" s="75"/>
      <c r="Z191" s="75"/>
      <c r="AB191" s="76">
        <f t="shared" si="42"/>
        <v>0</v>
      </c>
      <c r="AC191" s="76">
        <f t="shared" si="43"/>
        <v>0</v>
      </c>
      <c r="AD191" s="76">
        <f t="shared" si="44"/>
        <v>0</v>
      </c>
      <c r="AE191" s="76">
        <f t="shared" si="45"/>
        <v>0</v>
      </c>
      <c r="AF191" s="77"/>
      <c r="AG191" s="77">
        <f t="shared" si="49"/>
        <v>0</v>
      </c>
      <c r="AH191" s="77">
        <f t="shared" si="50"/>
        <v>0</v>
      </c>
      <c r="AI191" s="77">
        <f t="shared" si="51"/>
        <v>0</v>
      </c>
    </row>
    <row r="192" spans="1:781" s="124" customFormat="1" ht="15.6" x14ac:dyDescent="0.3">
      <c r="A192" s="84">
        <v>4</v>
      </c>
      <c r="B192" s="87" t="s">
        <v>607</v>
      </c>
      <c r="C192" s="64" t="s">
        <v>86</v>
      </c>
      <c r="D192" s="65" t="s">
        <v>349</v>
      </c>
      <c r="E192" s="65" t="s">
        <v>198</v>
      </c>
      <c r="F192" s="65">
        <v>27</v>
      </c>
      <c r="G192" s="122">
        <v>1500000</v>
      </c>
      <c r="H192" s="65">
        <v>3</v>
      </c>
      <c r="I192" s="65" t="s">
        <v>160</v>
      </c>
      <c r="J192" s="65" t="s">
        <v>160</v>
      </c>
      <c r="K192" s="67">
        <v>1988</v>
      </c>
      <c r="L192" s="135">
        <v>1988</v>
      </c>
      <c r="M192" s="69"/>
      <c r="N192" s="70"/>
      <c r="O192" s="70"/>
      <c r="P192" s="71" t="s">
        <v>511</v>
      </c>
      <c r="Q192" s="72"/>
      <c r="R192" s="73"/>
      <c r="S192" s="74" t="str">
        <f t="shared" si="41"/>
        <v>Au</v>
      </c>
      <c r="T192" s="75"/>
      <c r="U192" s="75"/>
      <c r="V192" s="75"/>
      <c r="W192" s="75"/>
      <c r="X192" s="75"/>
      <c r="Y192" s="75"/>
      <c r="Z192" s="75"/>
      <c r="AA192" s="22"/>
      <c r="AB192" s="76">
        <f t="shared" si="42"/>
        <v>0</v>
      </c>
      <c r="AC192" s="76">
        <f t="shared" si="43"/>
        <v>0</v>
      </c>
      <c r="AD192" s="76">
        <f t="shared" si="44"/>
        <v>0</v>
      </c>
      <c r="AE192" s="76">
        <f t="shared" si="45"/>
        <v>0</v>
      </c>
      <c r="AF192" s="77"/>
      <c r="AG192" s="77">
        <f t="shared" si="49"/>
        <v>0</v>
      </c>
      <c r="AH192" s="77">
        <f t="shared" si="50"/>
        <v>0</v>
      </c>
      <c r="AI192" s="77">
        <f t="shared" si="51"/>
        <v>0</v>
      </c>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c r="ES192" s="22"/>
      <c r="ET192" s="22"/>
      <c r="EU192" s="22"/>
      <c r="EV192" s="22"/>
      <c r="EW192" s="22"/>
      <c r="EX192" s="22"/>
      <c r="EY192" s="22"/>
      <c r="EZ192" s="22"/>
      <c r="FA192" s="22"/>
      <c r="FB192" s="22"/>
      <c r="FC192" s="22"/>
      <c r="FD192" s="22"/>
      <c r="FE192" s="22"/>
      <c r="FF192" s="22"/>
      <c r="FG192" s="22"/>
      <c r="FH192" s="22"/>
      <c r="FI192" s="22"/>
      <c r="FJ192" s="22"/>
      <c r="FK192" s="22"/>
      <c r="FL192" s="22"/>
      <c r="FM192" s="22"/>
      <c r="FN192" s="22"/>
      <c r="FO192" s="22"/>
      <c r="FP192" s="22"/>
      <c r="FQ192" s="22"/>
      <c r="FR192" s="22"/>
      <c r="FS192" s="22"/>
      <c r="FT192" s="22"/>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2"/>
      <c r="GR192" s="22"/>
      <c r="GS192" s="22"/>
      <c r="GT192" s="22"/>
      <c r="GU192" s="22"/>
      <c r="GV192" s="22"/>
      <c r="GW192" s="22"/>
      <c r="GX192" s="22"/>
      <c r="GY192" s="22"/>
      <c r="GZ192" s="22"/>
      <c r="HA192" s="22"/>
      <c r="HB192" s="22"/>
      <c r="HC192" s="22"/>
      <c r="HD192" s="22"/>
      <c r="HE192" s="22"/>
      <c r="HF192" s="22"/>
      <c r="HG192" s="22"/>
      <c r="HH192" s="22"/>
      <c r="HI192" s="22"/>
      <c r="HJ192" s="22"/>
      <c r="HK192" s="22"/>
      <c r="HL192" s="22"/>
      <c r="HM192" s="22"/>
      <c r="HN192" s="22"/>
      <c r="HO192" s="22"/>
      <c r="HP192" s="22"/>
      <c r="HQ192" s="22"/>
      <c r="HR192" s="22"/>
      <c r="HS192" s="22"/>
      <c r="HT192" s="22"/>
      <c r="HU192" s="22"/>
      <c r="HV192" s="22"/>
      <c r="HW192" s="22"/>
      <c r="HX192" s="22"/>
      <c r="HY192" s="22"/>
      <c r="HZ192" s="22"/>
      <c r="IA192" s="22"/>
      <c r="IB192" s="22"/>
      <c r="IC192" s="22"/>
      <c r="ID192" s="22"/>
      <c r="IE192" s="22"/>
      <c r="IF192" s="22"/>
      <c r="IG192" s="22"/>
      <c r="IH192" s="22"/>
      <c r="II192" s="22"/>
      <c r="IJ192" s="22"/>
      <c r="IK192" s="22"/>
      <c r="IL192" s="22"/>
      <c r="IM192" s="22"/>
      <c r="IN192" s="22"/>
      <c r="IO192" s="22"/>
      <c r="IP192" s="22"/>
      <c r="IQ192" s="22"/>
      <c r="IR192" s="22"/>
      <c r="IS192" s="22"/>
      <c r="IT192" s="22"/>
      <c r="IU192" s="22"/>
      <c r="IV192" s="22"/>
      <c r="IW192" s="22"/>
      <c r="IX192" s="22"/>
      <c r="IY192" s="22"/>
      <c r="IZ192" s="22"/>
      <c r="JA192" s="22"/>
      <c r="JB192" s="22"/>
      <c r="JC192" s="22"/>
      <c r="JD192" s="22"/>
      <c r="JE192" s="22"/>
      <c r="JF192" s="22"/>
      <c r="JG192" s="22"/>
      <c r="JH192" s="22"/>
      <c r="JI192" s="22"/>
      <c r="JJ192" s="22"/>
      <c r="JK192" s="22"/>
      <c r="JL192" s="22"/>
      <c r="JM192" s="22"/>
      <c r="JN192" s="22"/>
      <c r="JO192" s="22"/>
      <c r="JP192" s="22"/>
      <c r="JQ192" s="22"/>
      <c r="JR192" s="22"/>
      <c r="JS192" s="22"/>
      <c r="JT192" s="22"/>
      <c r="JU192" s="22"/>
      <c r="JV192" s="22"/>
      <c r="JW192" s="22"/>
      <c r="JX192" s="22"/>
      <c r="JY192" s="22"/>
      <c r="JZ192" s="22"/>
      <c r="KA192" s="22"/>
      <c r="KB192" s="22"/>
      <c r="KC192" s="22"/>
      <c r="KD192" s="22"/>
      <c r="KE192" s="22"/>
      <c r="KF192" s="22"/>
      <c r="KG192" s="22"/>
      <c r="KH192" s="22"/>
      <c r="KI192" s="22"/>
      <c r="KJ192" s="22"/>
      <c r="KK192" s="22"/>
      <c r="KL192" s="22"/>
      <c r="KM192" s="22"/>
      <c r="KN192" s="22"/>
      <c r="KO192" s="22"/>
      <c r="KP192" s="22"/>
      <c r="KQ192" s="22"/>
      <c r="KR192" s="22"/>
      <c r="KS192" s="22"/>
      <c r="KT192" s="22"/>
      <c r="KU192" s="22"/>
      <c r="KV192" s="22"/>
      <c r="KW192" s="22"/>
      <c r="KX192" s="22"/>
      <c r="KY192" s="22"/>
      <c r="KZ192" s="22"/>
      <c r="LA192" s="22"/>
      <c r="LB192" s="22"/>
      <c r="LC192" s="22"/>
      <c r="LD192" s="22"/>
      <c r="LE192" s="22"/>
      <c r="LF192" s="22"/>
      <c r="LG192" s="22"/>
      <c r="LH192" s="22"/>
      <c r="LI192" s="22"/>
      <c r="LJ192" s="22"/>
      <c r="LK192" s="22"/>
      <c r="LL192" s="22"/>
      <c r="LM192" s="22"/>
      <c r="LN192" s="22"/>
      <c r="LO192" s="22"/>
      <c r="LP192" s="22"/>
      <c r="LQ192" s="22"/>
      <c r="LR192" s="22"/>
      <c r="LS192" s="22"/>
      <c r="LT192" s="22"/>
      <c r="LU192" s="22"/>
      <c r="LV192" s="22"/>
      <c r="LW192" s="22"/>
      <c r="LX192" s="22"/>
      <c r="LY192" s="22"/>
      <c r="LZ192" s="22"/>
      <c r="MA192" s="22"/>
      <c r="MB192" s="22"/>
      <c r="MC192" s="22"/>
      <c r="MD192" s="22"/>
      <c r="ME192" s="22"/>
      <c r="MF192" s="22"/>
      <c r="MG192" s="22"/>
      <c r="MH192" s="22"/>
      <c r="MI192" s="22"/>
      <c r="MJ192" s="22"/>
      <c r="MK192" s="22"/>
      <c r="ML192" s="22"/>
      <c r="MM192" s="22"/>
      <c r="MN192" s="22"/>
      <c r="MO192" s="22"/>
      <c r="MP192" s="22"/>
      <c r="MQ192" s="22"/>
      <c r="MR192" s="22"/>
      <c r="MS192" s="22"/>
      <c r="MT192" s="22"/>
      <c r="MU192" s="22"/>
      <c r="MV192" s="22"/>
      <c r="MW192" s="22"/>
      <c r="MX192" s="22"/>
      <c r="MY192" s="22"/>
      <c r="MZ192" s="22"/>
      <c r="NA192" s="22"/>
      <c r="NB192" s="22"/>
      <c r="NC192" s="22"/>
      <c r="ND192" s="22"/>
      <c r="NE192" s="22"/>
      <c r="NF192" s="22"/>
      <c r="NG192" s="22"/>
      <c r="NH192" s="22"/>
      <c r="NI192" s="22"/>
      <c r="NJ192" s="22"/>
      <c r="NK192" s="22"/>
      <c r="NL192" s="22"/>
      <c r="NM192" s="22"/>
      <c r="NN192" s="22"/>
      <c r="NO192" s="22"/>
      <c r="NP192" s="22"/>
      <c r="NQ192" s="22"/>
      <c r="NR192" s="22"/>
      <c r="NS192" s="22"/>
      <c r="NT192" s="22"/>
      <c r="NU192" s="22"/>
      <c r="NV192" s="22"/>
      <c r="NW192" s="22"/>
      <c r="NX192" s="22"/>
      <c r="NY192" s="22"/>
      <c r="NZ192" s="22"/>
      <c r="OA192" s="22"/>
      <c r="OB192" s="22"/>
      <c r="OC192" s="22"/>
      <c r="OD192" s="22"/>
      <c r="OE192" s="22"/>
      <c r="OF192" s="22"/>
      <c r="OG192" s="22"/>
      <c r="OH192" s="22"/>
      <c r="OI192" s="22"/>
      <c r="OJ192" s="22"/>
      <c r="OK192" s="22"/>
      <c r="OL192" s="22"/>
      <c r="OM192" s="22"/>
      <c r="ON192" s="22"/>
      <c r="OO192" s="22"/>
      <c r="OP192" s="22"/>
      <c r="OQ192" s="22"/>
      <c r="OR192" s="22"/>
      <c r="OS192" s="22"/>
      <c r="OT192" s="22"/>
      <c r="OU192" s="22"/>
      <c r="OV192" s="22"/>
      <c r="OW192" s="22"/>
      <c r="OX192" s="22"/>
      <c r="OY192" s="22"/>
      <c r="OZ192" s="22"/>
      <c r="PA192" s="22"/>
      <c r="PB192" s="22"/>
      <c r="PC192" s="22"/>
      <c r="PD192" s="22"/>
      <c r="PE192" s="22"/>
      <c r="PF192" s="22"/>
      <c r="PG192" s="22"/>
      <c r="PH192" s="22"/>
      <c r="PI192" s="22"/>
      <c r="PJ192" s="22"/>
      <c r="PK192" s="22"/>
      <c r="PL192" s="22"/>
      <c r="PM192" s="22"/>
      <c r="PN192" s="22"/>
      <c r="PO192" s="22"/>
      <c r="PP192" s="22"/>
      <c r="PQ192" s="22"/>
      <c r="PR192" s="22"/>
      <c r="PS192" s="22"/>
      <c r="PT192" s="22"/>
      <c r="PU192" s="22"/>
      <c r="PV192" s="22"/>
      <c r="PW192" s="22"/>
      <c r="PX192" s="22"/>
      <c r="PY192" s="22"/>
      <c r="PZ192" s="22"/>
      <c r="QA192" s="22"/>
      <c r="QB192" s="22"/>
      <c r="QC192" s="22"/>
      <c r="QD192" s="22"/>
      <c r="QE192" s="22"/>
      <c r="QF192" s="22"/>
      <c r="QG192" s="22"/>
      <c r="QH192" s="22"/>
      <c r="QI192" s="22"/>
      <c r="QJ192" s="22"/>
      <c r="QK192" s="22"/>
      <c r="QL192" s="22"/>
      <c r="QM192" s="22"/>
      <c r="QN192" s="22"/>
      <c r="QO192" s="22"/>
      <c r="QP192" s="22"/>
      <c r="QQ192" s="22"/>
      <c r="QR192" s="22"/>
      <c r="QS192" s="22"/>
      <c r="QT192" s="22"/>
      <c r="QU192" s="22"/>
      <c r="QV192" s="22"/>
      <c r="QW192" s="22"/>
      <c r="QX192" s="22"/>
      <c r="QY192" s="22"/>
      <c r="QZ192" s="22"/>
      <c r="RA192" s="22"/>
      <c r="RB192" s="22"/>
      <c r="RC192" s="22"/>
      <c r="RD192" s="22"/>
      <c r="RE192" s="22"/>
      <c r="RF192" s="22"/>
      <c r="RG192" s="22"/>
      <c r="RH192" s="22"/>
      <c r="RI192" s="22"/>
      <c r="RJ192" s="22"/>
      <c r="RK192" s="22"/>
      <c r="RL192" s="22"/>
      <c r="RM192" s="22"/>
      <c r="RN192" s="22"/>
      <c r="RO192" s="22"/>
      <c r="RP192" s="22"/>
      <c r="RQ192" s="22"/>
      <c r="RR192" s="22"/>
      <c r="RS192" s="22"/>
      <c r="RT192" s="22"/>
      <c r="RU192" s="22"/>
      <c r="RV192" s="22"/>
      <c r="RW192" s="22"/>
      <c r="RX192" s="22"/>
      <c r="RY192" s="22"/>
      <c r="RZ192" s="22"/>
      <c r="SA192" s="22"/>
      <c r="SB192" s="22"/>
      <c r="SC192" s="22"/>
      <c r="SD192" s="22"/>
      <c r="SE192" s="22"/>
      <c r="SF192" s="22"/>
      <c r="SG192" s="22"/>
      <c r="SH192" s="22"/>
      <c r="SI192" s="22"/>
      <c r="SJ192" s="22"/>
      <c r="SK192" s="22"/>
      <c r="SL192" s="22"/>
      <c r="SM192" s="22"/>
      <c r="SN192" s="22"/>
      <c r="SO192" s="22"/>
      <c r="SP192" s="22"/>
      <c r="SQ192" s="22"/>
      <c r="SR192" s="22"/>
      <c r="SS192" s="22"/>
      <c r="ST192" s="22"/>
      <c r="SU192" s="22"/>
      <c r="SV192" s="22"/>
      <c r="SW192" s="22"/>
      <c r="SX192" s="22"/>
      <c r="SY192" s="22"/>
      <c r="SZ192" s="22"/>
      <c r="TA192" s="22"/>
      <c r="TB192" s="22"/>
      <c r="TC192" s="22"/>
      <c r="TD192" s="22"/>
      <c r="TE192" s="22"/>
      <c r="TF192" s="22"/>
      <c r="TG192" s="22"/>
      <c r="TH192" s="22"/>
      <c r="TI192" s="22"/>
      <c r="TJ192" s="22"/>
      <c r="TK192" s="22"/>
      <c r="TL192" s="22"/>
      <c r="TM192" s="22"/>
      <c r="TN192" s="22"/>
      <c r="TO192" s="22"/>
      <c r="TP192" s="22"/>
      <c r="TQ192" s="22"/>
      <c r="TR192" s="22"/>
      <c r="TS192" s="22"/>
      <c r="TT192" s="22"/>
      <c r="TU192" s="22"/>
      <c r="TV192" s="22"/>
      <c r="TW192" s="22"/>
      <c r="TX192" s="22"/>
      <c r="TY192" s="22"/>
      <c r="TZ192" s="22"/>
      <c r="UA192" s="22"/>
      <c r="UB192" s="22"/>
      <c r="UC192" s="22"/>
      <c r="UD192" s="22"/>
      <c r="UE192" s="22"/>
      <c r="UF192" s="22"/>
      <c r="UG192" s="22"/>
      <c r="UH192" s="22"/>
      <c r="UI192" s="22"/>
      <c r="UJ192" s="22"/>
      <c r="UK192" s="22"/>
      <c r="UL192" s="22"/>
      <c r="UM192" s="22"/>
      <c r="UN192" s="22"/>
      <c r="UO192" s="22"/>
      <c r="UP192" s="22"/>
      <c r="UQ192" s="22"/>
      <c r="UR192" s="22"/>
      <c r="US192" s="22"/>
      <c r="UT192" s="22"/>
      <c r="UU192" s="22"/>
      <c r="UV192" s="22"/>
      <c r="UW192" s="22"/>
      <c r="UX192" s="22"/>
      <c r="UY192" s="22"/>
      <c r="UZ192" s="22"/>
      <c r="VA192" s="22"/>
      <c r="VB192" s="22"/>
      <c r="VC192" s="22"/>
      <c r="VD192" s="22"/>
      <c r="VE192" s="22"/>
      <c r="VF192" s="22"/>
      <c r="VG192" s="22"/>
      <c r="VH192" s="22"/>
      <c r="VI192" s="22"/>
      <c r="VJ192" s="22"/>
      <c r="VK192" s="22"/>
      <c r="VL192" s="22"/>
      <c r="VM192" s="22"/>
      <c r="VN192" s="22"/>
      <c r="VO192" s="22"/>
      <c r="VP192" s="22"/>
      <c r="VQ192" s="22"/>
      <c r="VR192" s="22"/>
      <c r="VS192" s="22"/>
      <c r="VT192" s="22"/>
      <c r="VU192" s="22"/>
      <c r="VV192" s="22"/>
      <c r="VW192" s="22"/>
      <c r="VX192" s="22"/>
      <c r="VY192" s="22"/>
      <c r="VZ192" s="22"/>
      <c r="WA192" s="22"/>
      <c r="WB192" s="22"/>
      <c r="WC192" s="22"/>
      <c r="WD192" s="22"/>
      <c r="WE192" s="22"/>
      <c r="WF192" s="22"/>
      <c r="WG192" s="22"/>
      <c r="WH192" s="22"/>
      <c r="WI192" s="22"/>
      <c r="WJ192" s="22"/>
      <c r="WK192" s="22"/>
      <c r="WL192" s="22"/>
      <c r="WM192" s="22"/>
      <c r="WN192" s="22"/>
      <c r="WO192" s="22"/>
      <c r="WP192" s="22"/>
      <c r="WQ192" s="22"/>
      <c r="WR192" s="22"/>
      <c r="WS192" s="22"/>
      <c r="WT192" s="22"/>
      <c r="WU192" s="22"/>
      <c r="WV192" s="22"/>
      <c r="WW192" s="22"/>
      <c r="WX192" s="22"/>
      <c r="WY192" s="22"/>
      <c r="WZ192" s="22"/>
      <c r="XA192" s="22"/>
      <c r="XB192" s="22"/>
      <c r="XC192" s="22"/>
      <c r="XD192" s="22"/>
      <c r="XE192" s="22"/>
      <c r="XF192" s="22"/>
      <c r="XG192" s="22"/>
      <c r="XH192" s="22"/>
      <c r="XI192" s="22"/>
      <c r="XJ192" s="22"/>
      <c r="XK192" s="22"/>
      <c r="XL192" s="22"/>
      <c r="XM192" s="22"/>
      <c r="XN192" s="22"/>
      <c r="XO192" s="22"/>
      <c r="XP192" s="22"/>
      <c r="XQ192" s="22"/>
      <c r="XR192" s="22"/>
      <c r="XS192" s="22"/>
      <c r="XT192" s="22"/>
      <c r="XU192" s="22"/>
      <c r="XV192" s="22"/>
      <c r="XW192" s="22"/>
      <c r="XX192" s="22"/>
      <c r="XY192" s="22"/>
      <c r="XZ192" s="22"/>
      <c r="YA192" s="22"/>
      <c r="YB192" s="22"/>
      <c r="YC192" s="22"/>
      <c r="YD192" s="22"/>
      <c r="YE192" s="22"/>
      <c r="YF192" s="22"/>
      <c r="YG192" s="22"/>
      <c r="YH192" s="22"/>
      <c r="YI192" s="22"/>
      <c r="YJ192" s="22"/>
      <c r="YK192" s="22"/>
      <c r="YL192" s="22"/>
      <c r="YM192" s="22"/>
      <c r="YN192" s="22"/>
      <c r="YO192" s="22"/>
      <c r="YP192" s="22"/>
      <c r="YQ192" s="22"/>
      <c r="YR192" s="22"/>
      <c r="YS192" s="22"/>
      <c r="YT192" s="22"/>
      <c r="YU192" s="22"/>
      <c r="YV192" s="22"/>
      <c r="YW192" s="22"/>
      <c r="YX192" s="22"/>
      <c r="YY192" s="22"/>
      <c r="YZ192" s="22"/>
      <c r="ZA192" s="22"/>
      <c r="ZB192" s="22"/>
      <c r="ZC192" s="22"/>
      <c r="ZD192" s="22"/>
      <c r="ZE192" s="22"/>
      <c r="ZF192" s="22"/>
      <c r="ZG192" s="22"/>
      <c r="ZH192" s="22"/>
      <c r="ZI192" s="22"/>
      <c r="ZJ192" s="22"/>
      <c r="ZK192" s="22"/>
      <c r="ZL192" s="22"/>
      <c r="ZM192" s="22"/>
      <c r="ZN192" s="22"/>
      <c r="ZO192" s="22"/>
      <c r="ZP192" s="22"/>
      <c r="ZQ192" s="22"/>
      <c r="ZR192" s="22"/>
      <c r="ZS192" s="22"/>
      <c r="ZT192" s="22"/>
      <c r="ZU192" s="22"/>
      <c r="ZV192" s="22"/>
      <c r="ZW192" s="22"/>
      <c r="ZX192" s="22"/>
      <c r="ZY192" s="22"/>
      <c r="ZZ192" s="22"/>
      <c r="AAA192" s="22"/>
      <c r="AAB192" s="22"/>
      <c r="AAC192" s="22"/>
      <c r="AAD192" s="22"/>
      <c r="AAE192" s="22"/>
      <c r="AAF192" s="22"/>
      <c r="AAG192" s="22"/>
      <c r="AAH192" s="22"/>
      <c r="AAI192" s="22"/>
      <c r="AAJ192" s="22"/>
      <c r="AAK192" s="22"/>
      <c r="AAL192" s="22"/>
      <c r="AAM192" s="22"/>
      <c r="AAN192" s="22"/>
      <c r="AAO192" s="22"/>
      <c r="AAP192" s="22"/>
      <c r="AAQ192" s="22"/>
      <c r="AAR192" s="22"/>
      <c r="AAS192" s="22"/>
      <c r="AAT192" s="22"/>
      <c r="AAU192" s="22"/>
      <c r="AAV192" s="22"/>
      <c r="AAW192" s="22"/>
      <c r="AAX192" s="22"/>
      <c r="AAY192" s="22"/>
      <c r="AAZ192" s="22"/>
      <c r="ABA192" s="22"/>
      <c r="ABB192" s="22"/>
      <c r="ABC192" s="22"/>
      <c r="ABD192" s="22"/>
      <c r="ABE192" s="22"/>
      <c r="ABF192" s="22"/>
      <c r="ABG192" s="22"/>
      <c r="ABH192" s="22"/>
      <c r="ABI192" s="22"/>
      <c r="ABJ192" s="22"/>
      <c r="ABK192" s="22"/>
      <c r="ABL192" s="22"/>
      <c r="ABM192" s="22"/>
      <c r="ABN192" s="22"/>
      <c r="ABO192" s="22"/>
      <c r="ABP192" s="22"/>
      <c r="ABQ192" s="22"/>
      <c r="ABR192" s="22"/>
      <c r="ABS192" s="22"/>
      <c r="ABT192" s="22"/>
      <c r="ABU192" s="22"/>
      <c r="ABV192" s="22"/>
      <c r="ABW192" s="22"/>
      <c r="ABX192" s="22"/>
      <c r="ABY192" s="22"/>
      <c r="ABZ192" s="22"/>
      <c r="ACA192" s="22"/>
      <c r="ACB192" s="22"/>
      <c r="ACC192" s="22"/>
      <c r="ACD192" s="22"/>
      <c r="ACE192" s="22"/>
      <c r="ACF192" s="22"/>
      <c r="ACG192" s="22"/>
      <c r="ACH192" s="22"/>
      <c r="ACI192" s="22"/>
      <c r="ACJ192" s="22"/>
      <c r="ACK192" s="22"/>
      <c r="ACL192" s="22"/>
      <c r="ACM192" s="22"/>
      <c r="ACN192" s="22"/>
      <c r="ACO192" s="22"/>
      <c r="ACP192" s="22"/>
      <c r="ACQ192" s="22"/>
      <c r="ACR192" s="22"/>
      <c r="ACS192" s="22"/>
      <c r="ACT192" s="22"/>
      <c r="ACU192" s="22"/>
      <c r="ACV192" s="22"/>
      <c r="ACW192" s="22"/>
      <c r="ACX192" s="22"/>
      <c r="ACY192" s="22"/>
      <c r="ACZ192" s="22"/>
      <c r="ADA192" s="22"/>
    </row>
    <row r="193" spans="1:781" s="124" customFormat="1" ht="15.6" x14ac:dyDescent="0.3">
      <c r="A193" s="81">
        <v>3</v>
      </c>
      <c r="B193" s="87" t="s">
        <v>608</v>
      </c>
      <c r="C193" s="64" t="s">
        <v>86</v>
      </c>
      <c r="D193" s="65"/>
      <c r="E193" s="65"/>
      <c r="F193" s="65"/>
      <c r="G193" s="122"/>
      <c r="H193" s="65">
        <v>1</v>
      </c>
      <c r="I193" s="65" t="s">
        <v>49</v>
      </c>
      <c r="J193" s="65" t="s">
        <v>160</v>
      </c>
      <c r="K193" s="67">
        <v>1987</v>
      </c>
      <c r="L193" s="68">
        <v>31967</v>
      </c>
      <c r="M193" s="69"/>
      <c r="N193" s="70"/>
      <c r="O193" s="70"/>
      <c r="P193" s="71" t="s">
        <v>453</v>
      </c>
      <c r="Q193" s="72"/>
      <c r="R193" s="73" t="s">
        <v>462</v>
      </c>
      <c r="S193" s="74" t="str">
        <f t="shared" si="41"/>
        <v>Au</v>
      </c>
      <c r="T193" s="75"/>
      <c r="U193" s="75"/>
      <c r="V193" s="75"/>
      <c r="W193" s="75"/>
      <c r="X193" s="75"/>
      <c r="Y193" s="75"/>
      <c r="Z193" s="75"/>
      <c r="AA193" s="22"/>
      <c r="AB193" s="76">
        <f t="shared" si="42"/>
        <v>0</v>
      </c>
      <c r="AC193" s="76">
        <f t="shared" si="43"/>
        <v>0</v>
      </c>
      <c r="AD193" s="76">
        <f t="shared" si="44"/>
        <v>0</v>
      </c>
      <c r="AE193" s="76">
        <f t="shared" si="45"/>
        <v>0</v>
      </c>
      <c r="AF193" s="77"/>
      <c r="AG193" s="77">
        <f t="shared" si="49"/>
        <v>0</v>
      </c>
      <c r="AH193" s="77">
        <f t="shared" si="50"/>
        <v>0</v>
      </c>
      <c r="AI193" s="77">
        <f t="shared" si="51"/>
        <v>0</v>
      </c>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DX193" s="22"/>
      <c r="DY193" s="22"/>
      <c r="DZ193" s="22"/>
      <c r="EA193" s="22"/>
      <c r="EB193" s="22"/>
      <c r="EC193" s="22"/>
      <c r="ED193" s="22"/>
      <c r="EE193" s="22"/>
      <c r="EF193" s="22"/>
      <c r="EG193" s="22"/>
      <c r="EH193" s="22"/>
      <c r="EI193" s="22"/>
      <c r="EJ193" s="22"/>
      <c r="EK193" s="22"/>
      <c r="EL193" s="22"/>
      <c r="EM193" s="22"/>
      <c r="EN193" s="22"/>
      <c r="EO193" s="22"/>
      <c r="EP193" s="22"/>
      <c r="EQ193" s="22"/>
      <c r="ER193" s="22"/>
      <c r="ES193" s="22"/>
      <c r="ET193" s="22"/>
      <c r="EU193" s="22"/>
      <c r="EV193" s="22"/>
      <c r="EW193" s="22"/>
      <c r="EX193" s="22"/>
      <c r="EY193" s="22"/>
      <c r="EZ193" s="22"/>
      <c r="FA193" s="22"/>
      <c r="FB193" s="22"/>
      <c r="FC193" s="22"/>
      <c r="FD193" s="22"/>
      <c r="FE193" s="22"/>
      <c r="FF193" s="22"/>
      <c r="FG193" s="22"/>
      <c r="FH193" s="22"/>
      <c r="FI193" s="22"/>
      <c r="FJ193" s="22"/>
      <c r="FK193" s="22"/>
      <c r="FL193" s="22"/>
      <c r="FM193" s="22"/>
      <c r="FN193" s="22"/>
      <c r="FO193" s="22"/>
      <c r="FP193" s="22"/>
      <c r="FQ193" s="22"/>
      <c r="FR193" s="22"/>
      <c r="FS193" s="22"/>
      <c r="FT193" s="22"/>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2"/>
      <c r="GR193" s="22"/>
      <c r="GS193" s="22"/>
      <c r="GT193" s="22"/>
      <c r="GU193" s="22"/>
      <c r="GV193" s="22"/>
      <c r="GW193" s="22"/>
      <c r="GX193" s="22"/>
      <c r="GY193" s="22"/>
      <c r="GZ193" s="22"/>
      <c r="HA193" s="22"/>
      <c r="HB193" s="22"/>
      <c r="HC193" s="22"/>
      <c r="HD193" s="22"/>
      <c r="HE193" s="22"/>
      <c r="HF193" s="22"/>
      <c r="HG193" s="22"/>
      <c r="HH193" s="22"/>
      <c r="HI193" s="22"/>
      <c r="HJ193" s="22"/>
      <c r="HK193" s="22"/>
      <c r="HL193" s="22"/>
      <c r="HM193" s="22"/>
      <c r="HN193" s="22"/>
      <c r="HO193" s="22"/>
      <c r="HP193" s="22"/>
      <c r="HQ193" s="22"/>
      <c r="HR193" s="22"/>
      <c r="HS193" s="22"/>
      <c r="HT193" s="22"/>
      <c r="HU193" s="22"/>
      <c r="HV193" s="22"/>
      <c r="HW193" s="22"/>
      <c r="HX193" s="22"/>
      <c r="HY193" s="22"/>
      <c r="HZ193" s="22"/>
      <c r="IA193" s="22"/>
      <c r="IB193" s="22"/>
      <c r="IC193" s="22"/>
      <c r="ID193" s="22"/>
      <c r="IE193" s="22"/>
      <c r="IF193" s="22"/>
      <c r="IG193" s="22"/>
      <c r="IH193" s="22"/>
      <c r="II193" s="22"/>
      <c r="IJ193" s="22"/>
      <c r="IK193" s="22"/>
      <c r="IL193" s="22"/>
      <c r="IM193" s="22"/>
      <c r="IN193" s="22"/>
      <c r="IO193" s="22"/>
      <c r="IP193" s="22"/>
      <c r="IQ193" s="22"/>
      <c r="IR193" s="22"/>
      <c r="IS193" s="22"/>
      <c r="IT193" s="22"/>
      <c r="IU193" s="22"/>
      <c r="IV193" s="22"/>
      <c r="IW193" s="22"/>
      <c r="IX193" s="22"/>
      <c r="IY193" s="22"/>
      <c r="IZ193" s="22"/>
      <c r="JA193" s="22"/>
      <c r="JB193" s="22"/>
      <c r="JC193" s="22"/>
      <c r="JD193" s="22"/>
      <c r="JE193" s="22"/>
      <c r="JF193" s="22"/>
      <c r="JG193" s="22"/>
      <c r="JH193" s="22"/>
      <c r="JI193" s="22"/>
      <c r="JJ193" s="22"/>
      <c r="JK193" s="22"/>
      <c r="JL193" s="22"/>
      <c r="JM193" s="22"/>
      <c r="JN193" s="22"/>
      <c r="JO193" s="22"/>
      <c r="JP193" s="22"/>
      <c r="JQ193" s="22"/>
      <c r="JR193" s="22"/>
      <c r="JS193" s="22"/>
      <c r="JT193" s="22"/>
      <c r="JU193" s="22"/>
      <c r="JV193" s="22"/>
      <c r="JW193" s="22"/>
      <c r="JX193" s="22"/>
      <c r="JY193" s="22"/>
      <c r="JZ193" s="22"/>
      <c r="KA193" s="22"/>
      <c r="KB193" s="22"/>
      <c r="KC193" s="22"/>
      <c r="KD193" s="22"/>
      <c r="KE193" s="22"/>
      <c r="KF193" s="22"/>
      <c r="KG193" s="22"/>
      <c r="KH193" s="22"/>
      <c r="KI193" s="22"/>
      <c r="KJ193" s="22"/>
      <c r="KK193" s="22"/>
      <c r="KL193" s="22"/>
      <c r="KM193" s="22"/>
      <c r="KN193" s="22"/>
      <c r="KO193" s="22"/>
      <c r="KP193" s="22"/>
      <c r="KQ193" s="22"/>
      <c r="KR193" s="22"/>
      <c r="KS193" s="22"/>
      <c r="KT193" s="22"/>
      <c r="KU193" s="22"/>
      <c r="KV193" s="22"/>
      <c r="KW193" s="22"/>
      <c r="KX193" s="22"/>
      <c r="KY193" s="22"/>
      <c r="KZ193" s="22"/>
      <c r="LA193" s="22"/>
      <c r="LB193" s="22"/>
      <c r="LC193" s="22"/>
      <c r="LD193" s="22"/>
      <c r="LE193" s="22"/>
      <c r="LF193" s="22"/>
      <c r="LG193" s="22"/>
      <c r="LH193" s="22"/>
      <c r="LI193" s="22"/>
      <c r="LJ193" s="22"/>
      <c r="LK193" s="22"/>
      <c r="LL193" s="22"/>
      <c r="LM193" s="22"/>
      <c r="LN193" s="22"/>
      <c r="LO193" s="22"/>
      <c r="LP193" s="22"/>
      <c r="LQ193" s="22"/>
      <c r="LR193" s="22"/>
      <c r="LS193" s="22"/>
      <c r="LT193" s="22"/>
      <c r="LU193" s="22"/>
      <c r="LV193" s="22"/>
      <c r="LW193" s="22"/>
      <c r="LX193" s="22"/>
      <c r="LY193" s="22"/>
      <c r="LZ193" s="22"/>
      <c r="MA193" s="22"/>
      <c r="MB193" s="22"/>
      <c r="MC193" s="22"/>
      <c r="MD193" s="22"/>
      <c r="ME193" s="22"/>
      <c r="MF193" s="22"/>
      <c r="MG193" s="22"/>
      <c r="MH193" s="22"/>
      <c r="MI193" s="22"/>
      <c r="MJ193" s="22"/>
      <c r="MK193" s="22"/>
      <c r="ML193" s="22"/>
      <c r="MM193" s="22"/>
      <c r="MN193" s="22"/>
      <c r="MO193" s="22"/>
      <c r="MP193" s="22"/>
      <c r="MQ193" s="22"/>
      <c r="MR193" s="22"/>
      <c r="MS193" s="22"/>
      <c r="MT193" s="22"/>
      <c r="MU193" s="22"/>
      <c r="MV193" s="22"/>
      <c r="MW193" s="22"/>
      <c r="MX193" s="22"/>
      <c r="MY193" s="22"/>
      <c r="MZ193" s="22"/>
      <c r="NA193" s="22"/>
      <c r="NB193" s="22"/>
      <c r="NC193" s="22"/>
      <c r="ND193" s="22"/>
      <c r="NE193" s="22"/>
      <c r="NF193" s="22"/>
      <c r="NG193" s="22"/>
      <c r="NH193" s="22"/>
      <c r="NI193" s="22"/>
      <c r="NJ193" s="22"/>
      <c r="NK193" s="22"/>
      <c r="NL193" s="22"/>
      <c r="NM193" s="22"/>
      <c r="NN193" s="22"/>
      <c r="NO193" s="22"/>
      <c r="NP193" s="22"/>
      <c r="NQ193" s="22"/>
      <c r="NR193" s="22"/>
      <c r="NS193" s="22"/>
      <c r="NT193" s="22"/>
      <c r="NU193" s="22"/>
      <c r="NV193" s="22"/>
      <c r="NW193" s="22"/>
      <c r="NX193" s="22"/>
      <c r="NY193" s="22"/>
      <c r="NZ193" s="22"/>
      <c r="OA193" s="22"/>
      <c r="OB193" s="22"/>
      <c r="OC193" s="22"/>
      <c r="OD193" s="22"/>
      <c r="OE193" s="22"/>
      <c r="OF193" s="22"/>
      <c r="OG193" s="22"/>
      <c r="OH193" s="22"/>
      <c r="OI193" s="22"/>
      <c r="OJ193" s="22"/>
      <c r="OK193" s="22"/>
      <c r="OL193" s="22"/>
      <c r="OM193" s="22"/>
      <c r="ON193" s="22"/>
      <c r="OO193" s="22"/>
      <c r="OP193" s="22"/>
      <c r="OQ193" s="22"/>
      <c r="OR193" s="22"/>
      <c r="OS193" s="22"/>
      <c r="OT193" s="22"/>
      <c r="OU193" s="22"/>
      <c r="OV193" s="22"/>
      <c r="OW193" s="22"/>
      <c r="OX193" s="22"/>
      <c r="OY193" s="22"/>
      <c r="OZ193" s="22"/>
      <c r="PA193" s="22"/>
      <c r="PB193" s="22"/>
      <c r="PC193" s="22"/>
      <c r="PD193" s="22"/>
      <c r="PE193" s="22"/>
      <c r="PF193" s="22"/>
      <c r="PG193" s="22"/>
      <c r="PH193" s="22"/>
      <c r="PI193" s="22"/>
      <c r="PJ193" s="22"/>
      <c r="PK193" s="22"/>
      <c r="PL193" s="22"/>
      <c r="PM193" s="22"/>
      <c r="PN193" s="22"/>
      <c r="PO193" s="22"/>
      <c r="PP193" s="22"/>
      <c r="PQ193" s="22"/>
      <c r="PR193" s="22"/>
      <c r="PS193" s="22"/>
      <c r="PT193" s="22"/>
      <c r="PU193" s="22"/>
      <c r="PV193" s="22"/>
      <c r="PW193" s="22"/>
      <c r="PX193" s="22"/>
      <c r="PY193" s="22"/>
      <c r="PZ193" s="22"/>
      <c r="QA193" s="22"/>
      <c r="QB193" s="22"/>
      <c r="QC193" s="22"/>
      <c r="QD193" s="22"/>
      <c r="QE193" s="22"/>
      <c r="QF193" s="22"/>
      <c r="QG193" s="22"/>
      <c r="QH193" s="22"/>
      <c r="QI193" s="22"/>
      <c r="QJ193" s="22"/>
      <c r="QK193" s="22"/>
      <c r="QL193" s="22"/>
      <c r="QM193" s="22"/>
      <c r="QN193" s="22"/>
      <c r="QO193" s="22"/>
      <c r="QP193" s="22"/>
      <c r="QQ193" s="22"/>
      <c r="QR193" s="22"/>
      <c r="QS193" s="22"/>
      <c r="QT193" s="22"/>
      <c r="QU193" s="22"/>
      <c r="QV193" s="22"/>
      <c r="QW193" s="22"/>
      <c r="QX193" s="22"/>
      <c r="QY193" s="22"/>
      <c r="QZ193" s="22"/>
      <c r="RA193" s="22"/>
      <c r="RB193" s="22"/>
      <c r="RC193" s="22"/>
      <c r="RD193" s="22"/>
      <c r="RE193" s="22"/>
      <c r="RF193" s="22"/>
      <c r="RG193" s="22"/>
      <c r="RH193" s="22"/>
      <c r="RI193" s="22"/>
      <c r="RJ193" s="22"/>
      <c r="RK193" s="22"/>
      <c r="RL193" s="22"/>
      <c r="RM193" s="22"/>
      <c r="RN193" s="22"/>
      <c r="RO193" s="22"/>
      <c r="RP193" s="22"/>
      <c r="RQ193" s="22"/>
      <c r="RR193" s="22"/>
      <c r="RS193" s="22"/>
      <c r="RT193" s="22"/>
      <c r="RU193" s="22"/>
      <c r="RV193" s="22"/>
      <c r="RW193" s="22"/>
      <c r="RX193" s="22"/>
      <c r="RY193" s="22"/>
      <c r="RZ193" s="22"/>
      <c r="SA193" s="22"/>
      <c r="SB193" s="22"/>
      <c r="SC193" s="22"/>
      <c r="SD193" s="22"/>
      <c r="SE193" s="22"/>
      <c r="SF193" s="22"/>
      <c r="SG193" s="22"/>
      <c r="SH193" s="22"/>
      <c r="SI193" s="22"/>
      <c r="SJ193" s="22"/>
      <c r="SK193" s="22"/>
      <c r="SL193" s="22"/>
      <c r="SM193" s="22"/>
      <c r="SN193" s="22"/>
      <c r="SO193" s="22"/>
      <c r="SP193" s="22"/>
      <c r="SQ193" s="22"/>
      <c r="SR193" s="22"/>
      <c r="SS193" s="22"/>
      <c r="ST193" s="22"/>
      <c r="SU193" s="22"/>
      <c r="SV193" s="22"/>
      <c r="SW193" s="22"/>
      <c r="SX193" s="22"/>
      <c r="SY193" s="22"/>
      <c r="SZ193" s="22"/>
      <c r="TA193" s="22"/>
      <c r="TB193" s="22"/>
      <c r="TC193" s="22"/>
      <c r="TD193" s="22"/>
      <c r="TE193" s="22"/>
      <c r="TF193" s="22"/>
      <c r="TG193" s="22"/>
      <c r="TH193" s="22"/>
      <c r="TI193" s="22"/>
      <c r="TJ193" s="22"/>
      <c r="TK193" s="22"/>
      <c r="TL193" s="22"/>
      <c r="TM193" s="22"/>
      <c r="TN193" s="22"/>
      <c r="TO193" s="22"/>
      <c r="TP193" s="22"/>
      <c r="TQ193" s="22"/>
      <c r="TR193" s="22"/>
      <c r="TS193" s="22"/>
      <c r="TT193" s="22"/>
      <c r="TU193" s="22"/>
      <c r="TV193" s="22"/>
      <c r="TW193" s="22"/>
      <c r="TX193" s="22"/>
      <c r="TY193" s="22"/>
      <c r="TZ193" s="22"/>
      <c r="UA193" s="22"/>
      <c r="UB193" s="22"/>
      <c r="UC193" s="22"/>
      <c r="UD193" s="22"/>
      <c r="UE193" s="22"/>
      <c r="UF193" s="22"/>
      <c r="UG193" s="22"/>
      <c r="UH193" s="22"/>
      <c r="UI193" s="22"/>
      <c r="UJ193" s="22"/>
      <c r="UK193" s="22"/>
      <c r="UL193" s="22"/>
      <c r="UM193" s="22"/>
      <c r="UN193" s="22"/>
      <c r="UO193" s="22"/>
      <c r="UP193" s="22"/>
      <c r="UQ193" s="22"/>
      <c r="UR193" s="22"/>
      <c r="US193" s="22"/>
      <c r="UT193" s="22"/>
      <c r="UU193" s="22"/>
      <c r="UV193" s="22"/>
      <c r="UW193" s="22"/>
      <c r="UX193" s="22"/>
      <c r="UY193" s="22"/>
      <c r="UZ193" s="22"/>
      <c r="VA193" s="22"/>
      <c r="VB193" s="22"/>
      <c r="VC193" s="22"/>
      <c r="VD193" s="22"/>
      <c r="VE193" s="22"/>
      <c r="VF193" s="22"/>
      <c r="VG193" s="22"/>
      <c r="VH193" s="22"/>
      <c r="VI193" s="22"/>
      <c r="VJ193" s="22"/>
      <c r="VK193" s="22"/>
      <c r="VL193" s="22"/>
      <c r="VM193" s="22"/>
      <c r="VN193" s="22"/>
      <c r="VO193" s="22"/>
      <c r="VP193" s="22"/>
      <c r="VQ193" s="22"/>
      <c r="VR193" s="22"/>
      <c r="VS193" s="22"/>
      <c r="VT193" s="22"/>
      <c r="VU193" s="22"/>
      <c r="VV193" s="22"/>
      <c r="VW193" s="22"/>
      <c r="VX193" s="22"/>
      <c r="VY193" s="22"/>
      <c r="VZ193" s="22"/>
      <c r="WA193" s="22"/>
      <c r="WB193" s="22"/>
      <c r="WC193" s="22"/>
      <c r="WD193" s="22"/>
      <c r="WE193" s="22"/>
      <c r="WF193" s="22"/>
      <c r="WG193" s="22"/>
      <c r="WH193" s="22"/>
      <c r="WI193" s="22"/>
      <c r="WJ193" s="22"/>
      <c r="WK193" s="22"/>
      <c r="WL193" s="22"/>
      <c r="WM193" s="22"/>
      <c r="WN193" s="22"/>
      <c r="WO193" s="22"/>
      <c r="WP193" s="22"/>
      <c r="WQ193" s="22"/>
      <c r="WR193" s="22"/>
      <c r="WS193" s="22"/>
      <c r="WT193" s="22"/>
      <c r="WU193" s="22"/>
      <c r="WV193" s="22"/>
      <c r="WW193" s="22"/>
      <c r="WX193" s="22"/>
      <c r="WY193" s="22"/>
      <c r="WZ193" s="22"/>
      <c r="XA193" s="22"/>
      <c r="XB193" s="22"/>
      <c r="XC193" s="22"/>
      <c r="XD193" s="22"/>
      <c r="XE193" s="22"/>
      <c r="XF193" s="22"/>
      <c r="XG193" s="22"/>
      <c r="XH193" s="22"/>
      <c r="XI193" s="22"/>
      <c r="XJ193" s="22"/>
      <c r="XK193" s="22"/>
      <c r="XL193" s="22"/>
      <c r="XM193" s="22"/>
      <c r="XN193" s="22"/>
      <c r="XO193" s="22"/>
      <c r="XP193" s="22"/>
      <c r="XQ193" s="22"/>
      <c r="XR193" s="22"/>
      <c r="XS193" s="22"/>
      <c r="XT193" s="22"/>
      <c r="XU193" s="22"/>
      <c r="XV193" s="22"/>
      <c r="XW193" s="22"/>
      <c r="XX193" s="22"/>
      <c r="XY193" s="22"/>
      <c r="XZ193" s="22"/>
      <c r="YA193" s="22"/>
      <c r="YB193" s="22"/>
      <c r="YC193" s="22"/>
      <c r="YD193" s="22"/>
      <c r="YE193" s="22"/>
      <c r="YF193" s="22"/>
      <c r="YG193" s="22"/>
      <c r="YH193" s="22"/>
      <c r="YI193" s="22"/>
      <c r="YJ193" s="22"/>
      <c r="YK193" s="22"/>
      <c r="YL193" s="22"/>
      <c r="YM193" s="22"/>
      <c r="YN193" s="22"/>
      <c r="YO193" s="22"/>
      <c r="YP193" s="22"/>
      <c r="YQ193" s="22"/>
      <c r="YR193" s="22"/>
      <c r="YS193" s="22"/>
      <c r="YT193" s="22"/>
      <c r="YU193" s="22"/>
      <c r="YV193" s="22"/>
      <c r="YW193" s="22"/>
      <c r="YX193" s="22"/>
      <c r="YY193" s="22"/>
      <c r="YZ193" s="22"/>
      <c r="ZA193" s="22"/>
      <c r="ZB193" s="22"/>
      <c r="ZC193" s="22"/>
      <c r="ZD193" s="22"/>
      <c r="ZE193" s="22"/>
      <c r="ZF193" s="22"/>
      <c r="ZG193" s="22"/>
      <c r="ZH193" s="22"/>
      <c r="ZI193" s="22"/>
      <c r="ZJ193" s="22"/>
      <c r="ZK193" s="22"/>
      <c r="ZL193" s="22"/>
      <c r="ZM193" s="22"/>
      <c r="ZN193" s="22"/>
      <c r="ZO193" s="22"/>
      <c r="ZP193" s="22"/>
      <c r="ZQ193" s="22"/>
      <c r="ZR193" s="22"/>
      <c r="ZS193" s="22"/>
      <c r="ZT193" s="22"/>
      <c r="ZU193" s="22"/>
      <c r="ZV193" s="22"/>
      <c r="ZW193" s="22"/>
      <c r="ZX193" s="22"/>
      <c r="ZY193" s="22"/>
      <c r="ZZ193" s="22"/>
      <c r="AAA193" s="22"/>
      <c r="AAB193" s="22"/>
      <c r="AAC193" s="22"/>
      <c r="AAD193" s="22"/>
      <c r="AAE193" s="22"/>
      <c r="AAF193" s="22"/>
      <c r="AAG193" s="22"/>
      <c r="AAH193" s="22"/>
      <c r="AAI193" s="22"/>
      <c r="AAJ193" s="22"/>
      <c r="AAK193" s="22"/>
      <c r="AAL193" s="22"/>
      <c r="AAM193" s="22"/>
      <c r="AAN193" s="22"/>
      <c r="AAO193" s="22"/>
      <c r="AAP193" s="22"/>
      <c r="AAQ193" s="22"/>
      <c r="AAR193" s="22"/>
      <c r="AAS193" s="22"/>
      <c r="AAT193" s="22"/>
      <c r="AAU193" s="22"/>
      <c r="AAV193" s="22"/>
      <c r="AAW193" s="22"/>
      <c r="AAX193" s="22"/>
      <c r="AAY193" s="22"/>
      <c r="AAZ193" s="22"/>
      <c r="ABA193" s="22"/>
      <c r="ABB193" s="22"/>
      <c r="ABC193" s="22"/>
      <c r="ABD193" s="22"/>
      <c r="ABE193" s="22"/>
      <c r="ABF193" s="22"/>
      <c r="ABG193" s="22"/>
      <c r="ABH193" s="22"/>
      <c r="ABI193" s="22"/>
      <c r="ABJ193" s="22"/>
      <c r="ABK193" s="22"/>
      <c r="ABL193" s="22"/>
      <c r="ABM193" s="22"/>
      <c r="ABN193" s="22"/>
      <c r="ABO193" s="22"/>
      <c r="ABP193" s="22"/>
      <c r="ABQ193" s="22"/>
      <c r="ABR193" s="22"/>
      <c r="ABS193" s="22"/>
      <c r="ABT193" s="22"/>
      <c r="ABU193" s="22"/>
      <c r="ABV193" s="22"/>
      <c r="ABW193" s="22"/>
      <c r="ABX193" s="22"/>
      <c r="ABY193" s="22"/>
      <c r="ABZ193" s="22"/>
      <c r="ACA193" s="22"/>
      <c r="ACB193" s="22"/>
      <c r="ACC193" s="22"/>
      <c r="ACD193" s="22"/>
      <c r="ACE193" s="22"/>
      <c r="ACF193" s="22"/>
      <c r="ACG193" s="22"/>
      <c r="ACH193" s="22"/>
      <c r="ACI193" s="22"/>
      <c r="ACJ193" s="22"/>
      <c r="ACK193" s="22"/>
      <c r="ACL193" s="22"/>
      <c r="ACM193" s="22"/>
      <c r="ACN193" s="22"/>
      <c r="ACO193" s="22"/>
      <c r="ACP193" s="22"/>
      <c r="ACQ193" s="22"/>
      <c r="ACR193" s="22"/>
      <c r="ACS193" s="22"/>
      <c r="ACT193" s="22"/>
      <c r="ACU193" s="22"/>
      <c r="ACV193" s="22"/>
      <c r="ACW193" s="22"/>
      <c r="ACX193" s="22"/>
      <c r="ACY193" s="22"/>
      <c r="ACZ193" s="22"/>
      <c r="ADA193" s="22"/>
    </row>
    <row r="194" spans="1:781" s="124" customFormat="1" ht="15.6" x14ac:dyDescent="0.3">
      <c r="A194" s="83">
        <v>2</v>
      </c>
      <c r="B194" s="87" t="s">
        <v>609</v>
      </c>
      <c r="C194" s="64" t="s">
        <v>82</v>
      </c>
      <c r="D194" s="65"/>
      <c r="E194" s="65"/>
      <c r="F194" s="65"/>
      <c r="G194" s="122"/>
      <c r="H194" s="65">
        <v>1</v>
      </c>
      <c r="I194" s="65" t="s">
        <v>49</v>
      </c>
      <c r="J194" s="65" t="s">
        <v>160</v>
      </c>
      <c r="K194" s="67">
        <v>1987</v>
      </c>
      <c r="L194" s="68">
        <v>31875</v>
      </c>
      <c r="M194" s="69">
        <v>87000</v>
      </c>
      <c r="N194" s="70">
        <v>80</v>
      </c>
      <c r="O194" s="70"/>
      <c r="P194" s="71" t="s">
        <v>59</v>
      </c>
      <c r="Q194" s="72" t="s">
        <v>610</v>
      </c>
      <c r="R194" s="73" t="s">
        <v>347</v>
      </c>
      <c r="S194" s="74" t="str">
        <f t="shared" si="41"/>
        <v>Coal</v>
      </c>
      <c r="T194" s="75"/>
      <c r="U194" s="75"/>
      <c r="V194" s="75"/>
      <c r="W194" s="75"/>
      <c r="X194" s="75"/>
      <c r="Y194" s="75"/>
      <c r="Z194" s="75"/>
      <c r="AA194" s="22"/>
      <c r="AB194" s="76">
        <f t="shared" si="42"/>
        <v>4.5870277799892757E-2</v>
      </c>
      <c r="AC194" s="76">
        <f t="shared" si="43"/>
        <v>2.0512820512820511</v>
      </c>
      <c r="AD194" s="76">
        <f t="shared" si="44"/>
        <v>0</v>
      </c>
      <c r="AE194" s="76">
        <f t="shared" si="45"/>
        <v>2.0971523290819438</v>
      </c>
      <c r="AF194" s="77"/>
      <c r="AG194" s="77">
        <f t="shared" si="49"/>
        <v>0</v>
      </c>
      <c r="AH194" s="77">
        <f t="shared" si="50"/>
        <v>2.0971523290819438</v>
      </c>
      <c r="AI194" s="77">
        <f t="shared" si="51"/>
        <v>0</v>
      </c>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c r="EE194" s="22"/>
      <c r="EF194" s="22"/>
      <c r="EG194" s="22"/>
      <c r="EH194" s="22"/>
      <c r="EI194" s="22"/>
      <c r="EJ194" s="22"/>
      <c r="EK194" s="22"/>
      <c r="EL194" s="22"/>
      <c r="EM194" s="22"/>
      <c r="EN194" s="22"/>
      <c r="EO194" s="22"/>
      <c r="EP194" s="22"/>
      <c r="EQ194" s="22"/>
      <c r="ER194" s="22"/>
      <c r="ES194" s="22"/>
      <c r="ET194" s="22"/>
      <c r="EU194" s="22"/>
      <c r="EV194" s="22"/>
      <c r="EW194" s="22"/>
      <c r="EX194" s="22"/>
      <c r="EY194" s="22"/>
      <c r="EZ194" s="22"/>
      <c r="FA194" s="22"/>
      <c r="FB194" s="22"/>
      <c r="FC194" s="22"/>
      <c r="FD194" s="22"/>
      <c r="FE194" s="22"/>
      <c r="FF194" s="22"/>
      <c r="FG194" s="22"/>
      <c r="FH194" s="22"/>
      <c r="FI194" s="22"/>
      <c r="FJ194" s="22"/>
      <c r="FK194" s="22"/>
      <c r="FL194" s="22"/>
      <c r="FM194" s="22"/>
      <c r="FN194" s="22"/>
      <c r="FO194" s="22"/>
      <c r="FP194" s="22"/>
      <c r="FQ194" s="22"/>
      <c r="FR194" s="22"/>
      <c r="FS194" s="22"/>
      <c r="FT194" s="22"/>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2"/>
      <c r="GR194" s="22"/>
      <c r="GS194" s="22"/>
      <c r="GT194" s="22"/>
      <c r="GU194" s="22"/>
      <c r="GV194" s="22"/>
      <c r="GW194" s="22"/>
      <c r="GX194" s="22"/>
      <c r="GY194" s="22"/>
      <c r="GZ194" s="22"/>
      <c r="HA194" s="22"/>
      <c r="HB194" s="22"/>
      <c r="HC194" s="22"/>
      <c r="HD194" s="22"/>
      <c r="HE194" s="22"/>
      <c r="HF194" s="22"/>
      <c r="HG194" s="22"/>
      <c r="HH194" s="22"/>
      <c r="HI194" s="22"/>
      <c r="HJ194" s="22"/>
      <c r="HK194" s="22"/>
      <c r="HL194" s="22"/>
      <c r="HM194" s="22"/>
      <c r="HN194" s="22"/>
      <c r="HO194" s="22"/>
      <c r="HP194" s="22"/>
      <c r="HQ194" s="22"/>
      <c r="HR194" s="22"/>
      <c r="HS194" s="22"/>
      <c r="HT194" s="22"/>
      <c r="HU194" s="22"/>
      <c r="HV194" s="22"/>
      <c r="HW194" s="22"/>
      <c r="HX194" s="22"/>
      <c r="HY194" s="22"/>
      <c r="HZ194" s="22"/>
      <c r="IA194" s="22"/>
      <c r="IB194" s="22"/>
      <c r="IC194" s="22"/>
      <c r="ID194" s="22"/>
      <c r="IE194" s="22"/>
      <c r="IF194" s="22"/>
      <c r="IG194" s="22"/>
      <c r="IH194" s="22"/>
      <c r="II194" s="22"/>
      <c r="IJ194" s="22"/>
      <c r="IK194" s="22"/>
      <c r="IL194" s="22"/>
      <c r="IM194" s="22"/>
      <c r="IN194" s="22"/>
      <c r="IO194" s="22"/>
      <c r="IP194" s="22"/>
      <c r="IQ194" s="22"/>
      <c r="IR194" s="22"/>
      <c r="IS194" s="22"/>
      <c r="IT194" s="22"/>
      <c r="IU194" s="22"/>
      <c r="IV194" s="22"/>
      <c r="IW194" s="22"/>
      <c r="IX194" s="22"/>
      <c r="IY194" s="22"/>
      <c r="IZ194" s="22"/>
      <c r="JA194" s="22"/>
      <c r="JB194" s="22"/>
      <c r="JC194" s="22"/>
      <c r="JD194" s="22"/>
      <c r="JE194" s="22"/>
      <c r="JF194" s="22"/>
      <c r="JG194" s="22"/>
      <c r="JH194" s="22"/>
      <c r="JI194" s="22"/>
      <c r="JJ194" s="22"/>
      <c r="JK194" s="22"/>
      <c r="JL194" s="22"/>
      <c r="JM194" s="22"/>
      <c r="JN194" s="22"/>
      <c r="JO194" s="22"/>
      <c r="JP194" s="22"/>
      <c r="JQ194" s="22"/>
      <c r="JR194" s="22"/>
      <c r="JS194" s="22"/>
      <c r="JT194" s="22"/>
      <c r="JU194" s="22"/>
      <c r="JV194" s="22"/>
      <c r="JW194" s="22"/>
      <c r="JX194" s="22"/>
      <c r="JY194" s="22"/>
      <c r="JZ194" s="22"/>
      <c r="KA194" s="22"/>
      <c r="KB194" s="22"/>
      <c r="KC194" s="22"/>
      <c r="KD194" s="22"/>
      <c r="KE194" s="22"/>
      <c r="KF194" s="22"/>
      <c r="KG194" s="22"/>
      <c r="KH194" s="22"/>
      <c r="KI194" s="22"/>
      <c r="KJ194" s="22"/>
      <c r="KK194" s="22"/>
      <c r="KL194" s="22"/>
      <c r="KM194" s="22"/>
      <c r="KN194" s="22"/>
      <c r="KO194" s="22"/>
      <c r="KP194" s="22"/>
      <c r="KQ194" s="22"/>
      <c r="KR194" s="22"/>
      <c r="KS194" s="22"/>
      <c r="KT194" s="22"/>
      <c r="KU194" s="22"/>
      <c r="KV194" s="22"/>
      <c r="KW194" s="22"/>
      <c r="KX194" s="22"/>
      <c r="KY194" s="22"/>
      <c r="KZ194" s="22"/>
      <c r="LA194" s="22"/>
      <c r="LB194" s="22"/>
      <c r="LC194" s="22"/>
      <c r="LD194" s="22"/>
      <c r="LE194" s="22"/>
      <c r="LF194" s="22"/>
      <c r="LG194" s="22"/>
      <c r="LH194" s="22"/>
      <c r="LI194" s="22"/>
      <c r="LJ194" s="22"/>
      <c r="LK194" s="22"/>
      <c r="LL194" s="22"/>
      <c r="LM194" s="22"/>
      <c r="LN194" s="22"/>
      <c r="LO194" s="22"/>
      <c r="LP194" s="22"/>
      <c r="LQ194" s="22"/>
      <c r="LR194" s="22"/>
      <c r="LS194" s="22"/>
      <c r="LT194" s="22"/>
      <c r="LU194" s="22"/>
      <c r="LV194" s="22"/>
      <c r="LW194" s="22"/>
      <c r="LX194" s="22"/>
      <c r="LY194" s="22"/>
      <c r="LZ194" s="22"/>
      <c r="MA194" s="22"/>
      <c r="MB194" s="22"/>
      <c r="MC194" s="22"/>
      <c r="MD194" s="22"/>
      <c r="ME194" s="22"/>
      <c r="MF194" s="22"/>
      <c r="MG194" s="22"/>
      <c r="MH194" s="22"/>
      <c r="MI194" s="22"/>
      <c r="MJ194" s="22"/>
      <c r="MK194" s="22"/>
      <c r="ML194" s="22"/>
      <c r="MM194" s="22"/>
      <c r="MN194" s="22"/>
      <c r="MO194" s="22"/>
      <c r="MP194" s="22"/>
      <c r="MQ194" s="22"/>
      <c r="MR194" s="22"/>
      <c r="MS194" s="22"/>
      <c r="MT194" s="22"/>
      <c r="MU194" s="22"/>
      <c r="MV194" s="22"/>
      <c r="MW194" s="22"/>
      <c r="MX194" s="22"/>
      <c r="MY194" s="22"/>
      <c r="MZ194" s="22"/>
      <c r="NA194" s="22"/>
      <c r="NB194" s="22"/>
      <c r="NC194" s="22"/>
      <c r="ND194" s="22"/>
      <c r="NE194" s="22"/>
      <c r="NF194" s="22"/>
      <c r="NG194" s="22"/>
      <c r="NH194" s="22"/>
      <c r="NI194" s="22"/>
      <c r="NJ194" s="22"/>
      <c r="NK194" s="22"/>
      <c r="NL194" s="22"/>
      <c r="NM194" s="22"/>
      <c r="NN194" s="22"/>
      <c r="NO194" s="22"/>
      <c r="NP194" s="22"/>
      <c r="NQ194" s="22"/>
      <c r="NR194" s="22"/>
      <c r="NS194" s="22"/>
      <c r="NT194" s="22"/>
      <c r="NU194" s="22"/>
      <c r="NV194" s="22"/>
      <c r="NW194" s="22"/>
      <c r="NX194" s="22"/>
      <c r="NY194" s="22"/>
      <c r="NZ194" s="22"/>
      <c r="OA194" s="22"/>
      <c r="OB194" s="22"/>
      <c r="OC194" s="22"/>
      <c r="OD194" s="22"/>
      <c r="OE194" s="22"/>
      <c r="OF194" s="22"/>
      <c r="OG194" s="22"/>
      <c r="OH194" s="22"/>
      <c r="OI194" s="22"/>
      <c r="OJ194" s="22"/>
      <c r="OK194" s="22"/>
      <c r="OL194" s="22"/>
      <c r="OM194" s="22"/>
      <c r="ON194" s="22"/>
      <c r="OO194" s="22"/>
      <c r="OP194" s="22"/>
      <c r="OQ194" s="22"/>
      <c r="OR194" s="22"/>
      <c r="OS194" s="22"/>
      <c r="OT194" s="22"/>
      <c r="OU194" s="22"/>
      <c r="OV194" s="22"/>
      <c r="OW194" s="22"/>
      <c r="OX194" s="22"/>
      <c r="OY194" s="22"/>
      <c r="OZ194" s="22"/>
      <c r="PA194" s="22"/>
      <c r="PB194" s="22"/>
      <c r="PC194" s="22"/>
      <c r="PD194" s="22"/>
      <c r="PE194" s="22"/>
      <c r="PF194" s="22"/>
      <c r="PG194" s="22"/>
      <c r="PH194" s="22"/>
      <c r="PI194" s="22"/>
      <c r="PJ194" s="22"/>
      <c r="PK194" s="22"/>
      <c r="PL194" s="22"/>
      <c r="PM194" s="22"/>
      <c r="PN194" s="22"/>
      <c r="PO194" s="22"/>
      <c r="PP194" s="22"/>
      <c r="PQ194" s="22"/>
      <c r="PR194" s="22"/>
      <c r="PS194" s="22"/>
      <c r="PT194" s="22"/>
      <c r="PU194" s="22"/>
      <c r="PV194" s="22"/>
      <c r="PW194" s="22"/>
      <c r="PX194" s="22"/>
      <c r="PY194" s="22"/>
      <c r="PZ194" s="22"/>
      <c r="QA194" s="22"/>
      <c r="QB194" s="22"/>
      <c r="QC194" s="22"/>
      <c r="QD194" s="22"/>
      <c r="QE194" s="22"/>
      <c r="QF194" s="22"/>
      <c r="QG194" s="22"/>
      <c r="QH194" s="22"/>
      <c r="QI194" s="22"/>
      <c r="QJ194" s="22"/>
      <c r="QK194" s="22"/>
      <c r="QL194" s="22"/>
      <c r="QM194" s="22"/>
      <c r="QN194" s="22"/>
      <c r="QO194" s="22"/>
      <c r="QP194" s="22"/>
      <c r="QQ194" s="22"/>
      <c r="QR194" s="22"/>
      <c r="QS194" s="22"/>
      <c r="QT194" s="22"/>
      <c r="QU194" s="22"/>
      <c r="QV194" s="22"/>
      <c r="QW194" s="22"/>
      <c r="QX194" s="22"/>
      <c r="QY194" s="22"/>
      <c r="QZ194" s="22"/>
      <c r="RA194" s="22"/>
      <c r="RB194" s="22"/>
      <c r="RC194" s="22"/>
      <c r="RD194" s="22"/>
      <c r="RE194" s="22"/>
      <c r="RF194" s="22"/>
      <c r="RG194" s="22"/>
      <c r="RH194" s="22"/>
      <c r="RI194" s="22"/>
      <c r="RJ194" s="22"/>
      <c r="RK194" s="22"/>
      <c r="RL194" s="22"/>
      <c r="RM194" s="22"/>
      <c r="RN194" s="22"/>
      <c r="RO194" s="22"/>
      <c r="RP194" s="22"/>
      <c r="RQ194" s="22"/>
      <c r="RR194" s="22"/>
      <c r="RS194" s="22"/>
      <c r="RT194" s="22"/>
      <c r="RU194" s="22"/>
      <c r="RV194" s="22"/>
      <c r="RW194" s="22"/>
      <c r="RX194" s="22"/>
      <c r="RY194" s="22"/>
      <c r="RZ194" s="22"/>
      <c r="SA194" s="22"/>
      <c r="SB194" s="22"/>
      <c r="SC194" s="22"/>
      <c r="SD194" s="22"/>
      <c r="SE194" s="22"/>
      <c r="SF194" s="22"/>
      <c r="SG194" s="22"/>
      <c r="SH194" s="22"/>
      <c r="SI194" s="22"/>
      <c r="SJ194" s="22"/>
      <c r="SK194" s="22"/>
      <c r="SL194" s="22"/>
      <c r="SM194" s="22"/>
      <c r="SN194" s="22"/>
      <c r="SO194" s="22"/>
      <c r="SP194" s="22"/>
      <c r="SQ194" s="22"/>
      <c r="SR194" s="22"/>
      <c r="SS194" s="22"/>
      <c r="ST194" s="22"/>
      <c r="SU194" s="22"/>
      <c r="SV194" s="22"/>
      <c r="SW194" s="22"/>
      <c r="SX194" s="22"/>
      <c r="SY194" s="22"/>
      <c r="SZ194" s="22"/>
      <c r="TA194" s="22"/>
      <c r="TB194" s="22"/>
      <c r="TC194" s="22"/>
      <c r="TD194" s="22"/>
      <c r="TE194" s="22"/>
      <c r="TF194" s="22"/>
      <c r="TG194" s="22"/>
      <c r="TH194" s="22"/>
      <c r="TI194" s="22"/>
      <c r="TJ194" s="22"/>
      <c r="TK194" s="22"/>
      <c r="TL194" s="22"/>
      <c r="TM194" s="22"/>
      <c r="TN194" s="22"/>
      <c r="TO194" s="22"/>
      <c r="TP194" s="22"/>
      <c r="TQ194" s="22"/>
      <c r="TR194" s="22"/>
      <c r="TS194" s="22"/>
      <c r="TT194" s="22"/>
      <c r="TU194" s="22"/>
      <c r="TV194" s="22"/>
      <c r="TW194" s="22"/>
      <c r="TX194" s="22"/>
      <c r="TY194" s="22"/>
      <c r="TZ194" s="22"/>
      <c r="UA194" s="22"/>
      <c r="UB194" s="22"/>
      <c r="UC194" s="22"/>
      <c r="UD194" s="22"/>
      <c r="UE194" s="22"/>
      <c r="UF194" s="22"/>
      <c r="UG194" s="22"/>
      <c r="UH194" s="22"/>
      <c r="UI194" s="22"/>
      <c r="UJ194" s="22"/>
      <c r="UK194" s="22"/>
      <c r="UL194" s="22"/>
      <c r="UM194" s="22"/>
      <c r="UN194" s="22"/>
      <c r="UO194" s="22"/>
      <c r="UP194" s="22"/>
      <c r="UQ194" s="22"/>
      <c r="UR194" s="22"/>
      <c r="US194" s="22"/>
      <c r="UT194" s="22"/>
      <c r="UU194" s="22"/>
      <c r="UV194" s="22"/>
      <c r="UW194" s="22"/>
      <c r="UX194" s="22"/>
      <c r="UY194" s="22"/>
      <c r="UZ194" s="22"/>
      <c r="VA194" s="22"/>
      <c r="VB194" s="22"/>
      <c r="VC194" s="22"/>
      <c r="VD194" s="22"/>
      <c r="VE194" s="22"/>
      <c r="VF194" s="22"/>
      <c r="VG194" s="22"/>
      <c r="VH194" s="22"/>
      <c r="VI194" s="22"/>
      <c r="VJ194" s="22"/>
      <c r="VK194" s="22"/>
      <c r="VL194" s="22"/>
      <c r="VM194" s="22"/>
      <c r="VN194" s="22"/>
      <c r="VO194" s="22"/>
      <c r="VP194" s="22"/>
      <c r="VQ194" s="22"/>
      <c r="VR194" s="22"/>
      <c r="VS194" s="22"/>
      <c r="VT194" s="22"/>
      <c r="VU194" s="22"/>
      <c r="VV194" s="22"/>
      <c r="VW194" s="22"/>
      <c r="VX194" s="22"/>
      <c r="VY194" s="22"/>
      <c r="VZ194" s="22"/>
      <c r="WA194" s="22"/>
      <c r="WB194" s="22"/>
      <c r="WC194" s="22"/>
      <c r="WD194" s="22"/>
      <c r="WE194" s="22"/>
      <c r="WF194" s="22"/>
      <c r="WG194" s="22"/>
      <c r="WH194" s="22"/>
      <c r="WI194" s="22"/>
      <c r="WJ194" s="22"/>
      <c r="WK194" s="22"/>
      <c r="WL194" s="22"/>
      <c r="WM194" s="22"/>
      <c r="WN194" s="22"/>
      <c r="WO194" s="22"/>
      <c r="WP194" s="22"/>
      <c r="WQ194" s="22"/>
      <c r="WR194" s="22"/>
      <c r="WS194" s="22"/>
      <c r="WT194" s="22"/>
      <c r="WU194" s="22"/>
      <c r="WV194" s="22"/>
      <c r="WW194" s="22"/>
      <c r="WX194" s="22"/>
      <c r="WY194" s="22"/>
      <c r="WZ194" s="22"/>
      <c r="XA194" s="22"/>
      <c r="XB194" s="22"/>
      <c r="XC194" s="22"/>
      <c r="XD194" s="22"/>
      <c r="XE194" s="22"/>
      <c r="XF194" s="22"/>
      <c r="XG194" s="22"/>
      <c r="XH194" s="22"/>
      <c r="XI194" s="22"/>
      <c r="XJ194" s="22"/>
      <c r="XK194" s="22"/>
      <c r="XL194" s="22"/>
      <c r="XM194" s="22"/>
      <c r="XN194" s="22"/>
      <c r="XO194" s="22"/>
      <c r="XP194" s="22"/>
      <c r="XQ194" s="22"/>
      <c r="XR194" s="22"/>
      <c r="XS194" s="22"/>
      <c r="XT194" s="22"/>
      <c r="XU194" s="22"/>
      <c r="XV194" s="22"/>
      <c r="XW194" s="22"/>
      <c r="XX194" s="22"/>
      <c r="XY194" s="22"/>
      <c r="XZ194" s="22"/>
      <c r="YA194" s="22"/>
      <c r="YB194" s="22"/>
      <c r="YC194" s="22"/>
      <c r="YD194" s="22"/>
      <c r="YE194" s="22"/>
      <c r="YF194" s="22"/>
      <c r="YG194" s="22"/>
      <c r="YH194" s="22"/>
      <c r="YI194" s="22"/>
      <c r="YJ194" s="22"/>
      <c r="YK194" s="22"/>
      <c r="YL194" s="22"/>
      <c r="YM194" s="22"/>
      <c r="YN194" s="22"/>
      <c r="YO194" s="22"/>
      <c r="YP194" s="22"/>
      <c r="YQ194" s="22"/>
      <c r="YR194" s="22"/>
      <c r="YS194" s="22"/>
      <c r="YT194" s="22"/>
      <c r="YU194" s="22"/>
      <c r="YV194" s="22"/>
      <c r="YW194" s="22"/>
      <c r="YX194" s="22"/>
      <c r="YY194" s="22"/>
      <c r="YZ194" s="22"/>
      <c r="ZA194" s="22"/>
      <c r="ZB194" s="22"/>
      <c r="ZC194" s="22"/>
      <c r="ZD194" s="22"/>
      <c r="ZE194" s="22"/>
      <c r="ZF194" s="22"/>
      <c r="ZG194" s="22"/>
      <c r="ZH194" s="22"/>
      <c r="ZI194" s="22"/>
      <c r="ZJ194" s="22"/>
      <c r="ZK194" s="22"/>
      <c r="ZL194" s="22"/>
      <c r="ZM194" s="22"/>
      <c r="ZN194" s="22"/>
      <c r="ZO194" s="22"/>
      <c r="ZP194" s="22"/>
      <c r="ZQ194" s="22"/>
      <c r="ZR194" s="22"/>
      <c r="ZS194" s="22"/>
      <c r="ZT194" s="22"/>
      <c r="ZU194" s="22"/>
      <c r="ZV194" s="22"/>
      <c r="ZW194" s="22"/>
      <c r="ZX194" s="22"/>
      <c r="ZY194" s="22"/>
      <c r="ZZ194" s="22"/>
      <c r="AAA194" s="22"/>
      <c r="AAB194" s="22"/>
      <c r="AAC194" s="22"/>
      <c r="AAD194" s="22"/>
      <c r="AAE194" s="22"/>
      <c r="AAF194" s="22"/>
      <c r="AAG194" s="22"/>
      <c r="AAH194" s="22"/>
      <c r="AAI194" s="22"/>
      <c r="AAJ194" s="22"/>
      <c r="AAK194" s="22"/>
      <c r="AAL194" s="22"/>
      <c r="AAM194" s="22"/>
      <c r="AAN194" s="22"/>
      <c r="AAO194" s="22"/>
      <c r="AAP194" s="22"/>
      <c r="AAQ194" s="22"/>
      <c r="AAR194" s="22"/>
      <c r="AAS194" s="22"/>
      <c r="AAT194" s="22"/>
      <c r="AAU194" s="22"/>
      <c r="AAV194" s="22"/>
      <c r="AAW194" s="22"/>
      <c r="AAX194" s="22"/>
      <c r="AAY194" s="22"/>
      <c r="AAZ194" s="22"/>
      <c r="ABA194" s="22"/>
      <c r="ABB194" s="22"/>
      <c r="ABC194" s="22"/>
      <c r="ABD194" s="22"/>
      <c r="ABE194" s="22"/>
      <c r="ABF194" s="22"/>
      <c r="ABG194" s="22"/>
      <c r="ABH194" s="22"/>
      <c r="ABI194" s="22"/>
      <c r="ABJ194" s="22"/>
      <c r="ABK194" s="22"/>
      <c r="ABL194" s="22"/>
      <c r="ABM194" s="22"/>
      <c r="ABN194" s="22"/>
      <c r="ABO194" s="22"/>
      <c r="ABP194" s="22"/>
      <c r="ABQ194" s="22"/>
      <c r="ABR194" s="22"/>
      <c r="ABS194" s="22"/>
      <c r="ABT194" s="22"/>
      <c r="ABU194" s="22"/>
      <c r="ABV194" s="22"/>
      <c r="ABW194" s="22"/>
      <c r="ABX194" s="22"/>
      <c r="ABY194" s="22"/>
      <c r="ABZ194" s="22"/>
      <c r="ACA194" s="22"/>
      <c r="ACB194" s="22"/>
      <c r="ACC194" s="22"/>
      <c r="ACD194" s="22"/>
      <c r="ACE194" s="22"/>
      <c r="ACF194" s="22"/>
      <c r="ACG194" s="22"/>
      <c r="ACH194" s="22"/>
      <c r="ACI194" s="22"/>
      <c r="ACJ194" s="22"/>
      <c r="ACK194" s="22"/>
      <c r="ACL194" s="22"/>
      <c r="ACM194" s="22"/>
      <c r="ACN194" s="22"/>
      <c r="ACO194" s="22"/>
      <c r="ACP194" s="22"/>
      <c r="ACQ194" s="22"/>
      <c r="ACR194" s="22"/>
      <c r="ACS194" s="22"/>
      <c r="ACT194" s="22"/>
      <c r="ACU194" s="22"/>
      <c r="ACV194" s="22"/>
      <c r="ACW194" s="22"/>
      <c r="ACX194" s="22"/>
      <c r="ACY194" s="22"/>
      <c r="ACZ194" s="22"/>
      <c r="ADA194" s="22"/>
    </row>
    <row r="195" spans="1:781" s="124" customFormat="1" ht="36" x14ac:dyDescent="0.3">
      <c r="A195" s="81">
        <v>3</v>
      </c>
      <c r="B195" s="87" t="s">
        <v>611</v>
      </c>
      <c r="C195" s="64" t="s">
        <v>82</v>
      </c>
      <c r="D195" s="65" t="s">
        <v>129</v>
      </c>
      <c r="E195" s="64" t="s">
        <v>612</v>
      </c>
      <c r="F195" s="65">
        <v>53</v>
      </c>
      <c r="G195" s="122">
        <v>52000000</v>
      </c>
      <c r="H195" s="65">
        <v>1</v>
      </c>
      <c r="I195" s="65" t="s">
        <v>49</v>
      </c>
      <c r="J195" s="65" t="s">
        <v>50</v>
      </c>
      <c r="K195" s="67">
        <v>1987</v>
      </c>
      <c r="L195" s="68">
        <v>31861</v>
      </c>
      <c r="M195" s="88">
        <v>0</v>
      </c>
      <c r="N195" s="70"/>
      <c r="O195" s="70"/>
      <c r="P195" s="71" t="s">
        <v>511</v>
      </c>
      <c r="Q195" s="72" t="s">
        <v>613</v>
      </c>
      <c r="R195" s="73" t="s">
        <v>347</v>
      </c>
      <c r="S195" s="74" t="str">
        <f t="shared" si="41"/>
        <v>Coal</v>
      </c>
      <c r="T195" s="75"/>
      <c r="U195" s="75"/>
      <c r="V195" s="75"/>
      <c r="W195" s="75"/>
      <c r="X195" s="75"/>
      <c r="Y195" s="75"/>
      <c r="Z195" s="75"/>
      <c r="AA195" s="22"/>
      <c r="AB195" s="76">
        <f>M195/189653</f>
        <v>0</v>
      </c>
      <c r="AC195" s="76">
        <f t="shared" si="43"/>
        <v>0</v>
      </c>
      <c r="AD195" s="76">
        <f t="shared" si="44"/>
        <v>0</v>
      </c>
      <c r="AE195" s="76">
        <f t="shared" si="45"/>
        <v>0</v>
      </c>
      <c r="AF195" s="77"/>
      <c r="AG195" s="77">
        <f t="shared" si="49"/>
        <v>0</v>
      </c>
      <c r="AH195" s="77">
        <f t="shared" si="50"/>
        <v>0</v>
      </c>
      <c r="AI195" s="77">
        <f t="shared" si="51"/>
        <v>0</v>
      </c>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c r="DQ195" s="22"/>
      <c r="DR195" s="22"/>
      <c r="DS195" s="22"/>
      <c r="DT195" s="22"/>
      <c r="DU195" s="22"/>
      <c r="DV195" s="22"/>
      <c r="DW195" s="22"/>
      <c r="DX195" s="22"/>
      <c r="DY195" s="22"/>
      <c r="DZ195" s="22"/>
      <c r="EA195" s="22"/>
      <c r="EB195" s="22"/>
      <c r="EC195" s="22"/>
      <c r="ED195" s="22"/>
      <c r="EE195" s="22"/>
      <c r="EF195" s="22"/>
      <c r="EG195" s="22"/>
      <c r="EH195" s="22"/>
      <c r="EI195" s="22"/>
      <c r="EJ195" s="22"/>
      <c r="EK195" s="22"/>
      <c r="EL195" s="22"/>
      <c r="EM195" s="22"/>
      <c r="EN195" s="22"/>
      <c r="EO195" s="22"/>
      <c r="EP195" s="22"/>
      <c r="EQ195" s="22"/>
      <c r="ER195" s="22"/>
      <c r="ES195" s="22"/>
      <c r="ET195" s="22"/>
      <c r="EU195" s="22"/>
      <c r="EV195" s="22"/>
      <c r="EW195" s="22"/>
      <c r="EX195" s="22"/>
      <c r="EY195" s="22"/>
      <c r="EZ195" s="22"/>
      <c r="FA195" s="22"/>
      <c r="FB195" s="22"/>
      <c r="FC195" s="22"/>
      <c r="FD195" s="22"/>
      <c r="FE195" s="22"/>
      <c r="FF195" s="22"/>
      <c r="FG195" s="22"/>
      <c r="FH195" s="22"/>
      <c r="FI195" s="22"/>
      <c r="FJ195" s="22"/>
      <c r="FK195" s="22"/>
      <c r="FL195" s="22"/>
      <c r="FM195" s="22"/>
      <c r="FN195" s="22"/>
      <c r="FO195" s="22"/>
      <c r="FP195" s="22"/>
      <c r="FQ195" s="22"/>
      <c r="FR195" s="22"/>
      <c r="FS195" s="22"/>
      <c r="FT195" s="22"/>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2"/>
      <c r="GR195" s="22"/>
      <c r="GS195" s="22"/>
      <c r="GT195" s="22"/>
      <c r="GU195" s="22"/>
      <c r="GV195" s="22"/>
      <c r="GW195" s="22"/>
      <c r="GX195" s="22"/>
      <c r="GY195" s="22"/>
      <c r="GZ195" s="22"/>
      <c r="HA195" s="22"/>
      <c r="HB195" s="22"/>
      <c r="HC195" s="22"/>
      <c r="HD195" s="22"/>
      <c r="HE195" s="22"/>
      <c r="HF195" s="22"/>
      <c r="HG195" s="22"/>
      <c r="HH195" s="22"/>
      <c r="HI195" s="22"/>
      <c r="HJ195" s="22"/>
      <c r="HK195" s="22"/>
      <c r="HL195" s="22"/>
      <c r="HM195" s="22"/>
      <c r="HN195" s="22"/>
      <c r="HO195" s="22"/>
      <c r="HP195" s="22"/>
      <c r="HQ195" s="22"/>
      <c r="HR195" s="22"/>
      <c r="HS195" s="22"/>
      <c r="HT195" s="22"/>
      <c r="HU195" s="22"/>
      <c r="HV195" s="22"/>
      <c r="HW195" s="22"/>
      <c r="HX195" s="22"/>
      <c r="HY195" s="22"/>
      <c r="HZ195" s="22"/>
      <c r="IA195" s="22"/>
      <c r="IB195" s="22"/>
      <c r="IC195" s="22"/>
      <c r="ID195" s="22"/>
      <c r="IE195" s="22"/>
      <c r="IF195" s="22"/>
      <c r="IG195" s="22"/>
      <c r="IH195" s="22"/>
      <c r="II195" s="22"/>
      <c r="IJ195" s="22"/>
      <c r="IK195" s="22"/>
      <c r="IL195" s="22"/>
      <c r="IM195" s="22"/>
      <c r="IN195" s="22"/>
      <c r="IO195" s="22"/>
      <c r="IP195" s="22"/>
      <c r="IQ195" s="22"/>
      <c r="IR195" s="22"/>
      <c r="IS195" s="22"/>
      <c r="IT195" s="22"/>
      <c r="IU195" s="22"/>
      <c r="IV195" s="22"/>
      <c r="IW195" s="22"/>
      <c r="IX195" s="22"/>
      <c r="IY195" s="22"/>
      <c r="IZ195" s="22"/>
      <c r="JA195" s="22"/>
      <c r="JB195" s="22"/>
      <c r="JC195" s="22"/>
      <c r="JD195" s="22"/>
      <c r="JE195" s="22"/>
      <c r="JF195" s="22"/>
      <c r="JG195" s="22"/>
      <c r="JH195" s="22"/>
      <c r="JI195" s="22"/>
      <c r="JJ195" s="22"/>
      <c r="JK195" s="22"/>
      <c r="JL195" s="22"/>
      <c r="JM195" s="22"/>
      <c r="JN195" s="22"/>
      <c r="JO195" s="22"/>
      <c r="JP195" s="22"/>
      <c r="JQ195" s="22"/>
      <c r="JR195" s="22"/>
      <c r="JS195" s="22"/>
      <c r="JT195" s="22"/>
      <c r="JU195" s="22"/>
      <c r="JV195" s="22"/>
      <c r="JW195" s="22"/>
      <c r="JX195" s="22"/>
      <c r="JY195" s="22"/>
      <c r="JZ195" s="22"/>
      <c r="KA195" s="22"/>
      <c r="KB195" s="22"/>
      <c r="KC195" s="22"/>
      <c r="KD195" s="22"/>
      <c r="KE195" s="22"/>
      <c r="KF195" s="22"/>
      <c r="KG195" s="22"/>
      <c r="KH195" s="22"/>
      <c r="KI195" s="22"/>
      <c r="KJ195" s="22"/>
      <c r="KK195" s="22"/>
      <c r="KL195" s="22"/>
      <c r="KM195" s="22"/>
      <c r="KN195" s="22"/>
      <c r="KO195" s="22"/>
      <c r="KP195" s="22"/>
      <c r="KQ195" s="22"/>
      <c r="KR195" s="22"/>
      <c r="KS195" s="22"/>
      <c r="KT195" s="22"/>
      <c r="KU195" s="22"/>
      <c r="KV195" s="22"/>
      <c r="KW195" s="22"/>
      <c r="KX195" s="22"/>
      <c r="KY195" s="22"/>
      <c r="KZ195" s="22"/>
      <c r="LA195" s="22"/>
      <c r="LB195" s="22"/>
      <c r="LC195" s="22"/>
      <c r="LD195" s="22"/>
      <c r="LE195" s="22"/>
      <c r="LF195" s="22"/>
      <c r="LG195" s="22"/>
      <c r="LH195" s="22"/>
      <c r="LI195" s="22"/>
      <c r="LJ195" s="22"/>
      <c r="LK195" s="22"/>
      <c r="LL195" s="22"/>
      <c r="LM195" s="22"/>
      <c r="LN195" s="22"/>
      <c r="LO195" s="22"/>
      <c r="LP195" s="22"/>
      <c r="LQ195" s="22"/>
      <c r="LR195" s="22"/>
      <c r="LS195" s="22"/>
      <c r="LT195" s="22"/>
      <c r="LU195" s="22"/>
      <c r="LV195" s="22"/>
      <c r="LW195" s="22"/>
      <c r="LX195" s="22"/>
      <c r="LY195" s="22"/>
      <c r="LZ195" s="22"/>
      <c r="MA195" s="22"/>
      <c r="MB195" s="22"/>
      <c r="MC195" s="22"/>
      <c r="MD195" s="22"/>
      <c r="ME195" s="22"/>
      <c r="MF195" s="22"/>
      <c r="MG195" s="22"/>
      <c r="MH195" s="22"/>
      <c r="MI195" s="22"/>
      <c r="MJ195" s="22"/>
      <c r="MK195" s="22"/>
      <c r="ML195" s="22"/>
      <c r="MM195" s="22"/>
      <c r="MN195" s="22"/>
      <c r="MO195" s="22"/>
      <c r="MP195" s="22"/>
      <c r="MQ195" s="22"/>
      <c r="MR195" s="22"/>
      <c r="MS195" s="22"/>
      <c r="MT195" s="22"/>
      <c r="MU195" s="22"/>
      <c r="MV195" s="22"/>
      <c r="MW195" s="22"/>
      <c r="MX195" s="22"/>
      <c r="MY195" s="22"/>
      <c r="MZ195" s="22"/>
      <c r="NA195" s="22"/>
      <c r="NB195" s="22"/>
      <c r="NC195" s="22"/>
      <c r="ND195" s="22"/>
      <c r="NE195" s="22"/>
      <c r="NF195" s="22"/>
      <c r="NG195" s="22"/>
      <c r="NH195" s="22"/>
      <c r="NI195" s="22"/>
      <c r="NJ195" s="22"/>
      <c r="NK195" s="22"/>
      <c r="NL195" s="22"/>
      <c r="NM195" s="22"/>
      <c r="NN195" s="22"/>
      <c r="NO195" s="22"/>
      <c r="NP195" s="22"/>
      <c r="NQ195" s="22"/>
      <c r="NR195" s="22"/>
      <c r="NS195" s="22"/>
      <c r="NT195" s="22"/>
      <c r="NU195" s="22"/>
      <c r="NV195" s="22"/>
      <c r="NW195" s="22"/>
      <c r="NX195" s="22"/>
      <c r="NY195" s="22"/>
      <c r="NZ195" s="22"/>
      <c r="OA195" s="22"/>
      <c r="OB195" s="22"/>
      <c r="OC195" s="22"/>
      <c r="OD195" s="22"/>
      <c r="OE195" s="22"/>
      <c r="OF195" s="22"/>
      <c r="OG195" s="22"/>
      <c r="OH195" s="22"/>
      <c r="OI195" s="22"/>
      <c r="OJ195" s="22"/>
      <c r="OK195" s="22"/>
      <c r="OL195" s="22"/>
      <c r="OM195" s="22"/>
      <c r="ON195" s="22"/>
      <c r="OO195" s="22"/>
      <c r="OP195" s="22"/>
      <c r="OQ195" s="22"/>
      <c r="OR195" s="22"/>
      <c r="OS195" s="22"/>
      <c r="OT195" s="22"/>
      <c r="OU195" s="22"/>
      <c r="OV195" s="22"/>
      <c r="OW195" s="22"/>
      <c r="OX195" s="22"/>
      <c r="OY195" s="22"/>
      <c r="OZ195" s="22"/>
      <c r="PA195" s="22"/>
      <c r="PB195" s="22"/>
      <c r="PC195" s="22"/>
      <c r="PD195" s="22"/>
      <c r="PE195" s="22"/>
      <c r="PF195" s="22"/>
      <c r="PG195" s="22"/>
      <c r="PH195" s="22"/>
      <c r="PI195" s="22"/>
      <c r="PJ195" s="22"/>
      <c r="PK195" s="22"/>
      <c r="PL195" s="22"/>
      <c r="PM195" s="22"/>
      <c r="PN195" s="22"/>
      <c r="PO195" s="22"/>
      <c r="PP195" s="22"/>
      <c r="PQ195" s="22"/>
      <c r="PR195" s="22"/>
      <c r="PS195" s="22"/>
      <c r="PT195" s="22"/>
      <c r="PU195" s="22"/>
      <c r="PV195" s="22"/>
      <c r="PW195" s="22"/>
      <c r="PX195" s="22"/>
      <c r="PY195" s="22"/>
      <c r="PZ195" s="22"/>
      <c r="QA195" s="22"/>
      <c r="QB195" s="22"/>
      <c r="QC195" s="22"/>
      <c r="QD195" s="22"/>
      <c r="QE195" s="22"/>
      <c r="QF195" s="22"/>
      <c r="QG195" s="22"/>
      <c r="QH195" s="22"/>
      <c r="QI195" s="22"/>
      <c r="QJ195" s="22"/>
      <c r="QK195" s="22"/>
      <c r="QL195" s="22"/>
      <c r="QM195" s="22"/>
      <c r="QN195" s="22"/>
      <c r="QO195" s="22"/>
      <c r="QP195" s="22"/>
      <c r="QQ195" s="22"/>
      <c r="QR195" s="22"/>
      <c r="QS195" s="22"/>
      <c r="QT195" s="22"/>
      <c r="QU195" s="22"/>
      <c r="QV195" s="22"/>
      <c r="QW195" s="22"/>
      <c r="QX195" s="22"/>
      <c r="QY195" s="22"/>
      <c r="QZ195" s="22"/>
      <c r="RA195" s="22"/>
      <c r="RB195" s="22"/>
      <c r="RC195" s="22"/>
      <c r="RD195" s="22"/>
      <c r="RE195" s="22"/>
      <c r="RF195" s="22"/>
      <c r="RG195" s="22"/>
      <c r="RH195" s="22"/>
      <c r="RI195" s="22"/>
      <c r="RJ195" s="22"/>
      <c r="RK195" s="22"/>
      <c r="RL195" s="22"/>
      <c r="RM195" s="22"/>
      <c r="RN195" s="22"/>
      <c r="RO195" s="22"/>
      <c r="RP195" s="22"/>
      <c r="RQ195" s="22"/>
      <c r="RR195" s="22"/>
      <c r="RS195" s="22"/>
      <c r="RT195" s="22"/>
      <c r="RU195" s="22"/>
      <c r="RV195" s="22"/>
      <c r="RW195" s="22"/>
      <c r="RX195" s="22"/>
      <c r="RY195" s="22"/>
      <c r="RZ195" s="22"/>
      <c r="SA195" s="22"/>
      <c r="SB195" s="22"/>
      <c r="SC195" s="22"/>
      <c r="SD195" s="22"/>
      <c r="SE195" s="22"/>
      <c r="SF195" s="22"/>
      <c r="SG195" s="22"/>
      <c r="SH195" s="22"/>
      <c r="SI195" s="22"/>
      <c r="SJ195" s="22"/>
      <c r="SK195" s="22"/>
      <c r="SL195" s="22"/>
      <c r="SM195" s="22"/>
      <c r="SN195" s="22"/>
      <c r="SO195" s="22"/>
      <c r="SP195" s="22"/>
      <c r="SQ195" s="22"/>
      <c r="SR195" s="22"/>
      <c r="SS195" s="22"/>
      <c r="ST195" s="22"/>
      <c r="SU195" s="22"/>
      <c r="SV195" s="22"/>
      <c r="SW195" s="22"/>
      <c r="SX195" s="22"/>
      <c r="SY195" s="22"/>
      <c r="SZ195" s="22"/>
      <c r="TA195" s="22"/>
      <c r="TB195" s="22"/>
      <c r="TC195" s="22"/>
      <c r="TD195" s="22"/>
      <c r="TE195" s="22"/>
      <c r="TF195" s="22"/>
      <c r="TG195" s="22"/>
      <c r="TH195" s="22"/>
      <c r="TI195" s="22"/>
      <c r="TJ195" s="22"/>
      <c r="TK195" s="22"/>
      <c r="TL195" s="22"/>
      <c r="TM195" s="22"/>
      <c r="TN195" s="22"/>
      <c r="TO195" s="22"/>
      <c r="TP195" s="22"/>
      <c r="TQ195" s="22"/>
      <c r="TR195" s="22"/>
      <c r="TS195" s="22"/>
      <c r="TT195" s="22"/>
      <c r="TU195" s="22"/>
      <c r="TV195" s="22"/>
      <c r="TW195" s="22"/>
      <c r="TX195" s="22"/>
      <c r="TY195" s="22"/>
      <c r="TZ195" s="22"/>
      <c r="UA195" s="22"/>
      <c r="UB195" s="22"/>
      <c r="UC195" s="22"/>
      <c r="UD195" s="22"/>
      <c r="UE195" s="22"/>
      <c r="UF195" s="22"/>
      <c r="UG195" s="22"/>
      <c r="UH195" s="22"/>
      <c r="UI195" s="22"/>
      <c r="UJ195" s="22"/>
      <c r="UK195" s="22"/>
      <c r="UL195" s="22"/>
      <c r="UM195" s="22"/>
      <c r="UN195" s="22"/>
      <c r="UO195" s="22"/>
      <c r="UP195" s="22"/>
      <c r="UQ195" s="22"/>
      <c r="UR195" s="22"/>
      <c r="US195" s="22"/>
      <c r="UT195" s="22"/>
      <c r="UU195" s="22"/>
      <c r="UV195" s="22"/>
      <c r="UW195" s="22"/>
      <c r="UX195" s="22"/>
      <c r="UY195" s="22"/>
      <c r="UZ195" s="22"/>
      <c r="VA195" s="22"/>
      <c r="VB195" s="22"/>
      <c r="VC195" s="22"/>
      <c r="VD195" s="22"/>
      <c r="VE195" s="22"/>
      <c r="VF195" s="22"/>
      <c r="VG195" s="22"/>
      <c r="VH195" s="22"/>
      <c r="VI195" s="22"/>
      <c r="VJ195" s="22"/>
      <c r="VK195" s="22"/>
      <c r="VL195" s="22"/>
      <c r="VM195" s="22"/>
      <c r="VN195" s="22"/>
      <c r="VO195" s="22"/>
      <c r="VP195" s="22"/>
      <c r="VQ195" s="22"/>
      <c r="VR195" s="22"/>
      <c r="VS195" s="22"/>
      <c r="VT195" s="22"/>
      <c r="VU195" s="22"/>
      <c r="VV195" s="22"/>
      <c r="VW195" s="22"/>
      <c r="VX195" s="22"/>
      <c r="VY195" s="22"/>
      <c r="VZ195" s="22"/>
      <c r="WA195" s="22"/>
      <c r="WB195" s="22"/>
      <c r="WC195" s="22"/>
      <c r="WD195" s="22"/>
      <c r="WE195" s="22"/>
      <c r="WF195" s="22"/>
      <c r="WG195" s="22"/>
      <c r="WH195" s="22"/>
      <c r="WI195" s="22"/>
      <c r="WJ195" s="22"/>
      <c r="WK195" s="22"/>
      <c r="WL195" s="22"/>
      <c r="WM195" s="22"/>
      <c r="WN195" s="22"/>
      <c r="WO195" s="22"/>
      <c r="WP195" s="22"/>
      <c r="WQ195" s="22"/>
      <c r="WR195" s="22"/>
      <c r="WS195" s="22"/>
      <c r="WT195" s="22"/>
      <c r="WU195" s="22"/>
      <c r="WV195" s="22"/>
      <c r="WW195" s="22"/>
      <c r="WX195" s="22"/>
      <c r="WY195" s="22"/>
      <c r="WZ195" s="22"/>
      <c r="XA195" s="22"/>
      <c r="XB195" s="22"/>
      <c r="XC195" s="22"/>
      <c r="XD195" s="22"/>
      <c r="XE195" s="22"/>
      <c r="XF195" s="22"/>
      <c r="XG195" s="22"/>
      <c r="XH195" s="22"/>
      <c r="XI195" s="22"/>
      <c r="XJ195" s="22"/>
      <c r="XK195" s="22"/>
      <c r="XL195" s="22"/>
      <c r="XM195" s="22"/>
      <c r="XN195" s="22"/>
      <c r="XO195" s="22"/>
      <c r="XP195" s="22"/>
      <c r="XQ195" s="22"/>
      <c r="XR195" s="22"/>
      <c r="XS195" s="22"/>
      <c r="XT195" s="22"/>
      <c r="XU195" s="22"/>
      <c r="XV195" s="22"/>
      <c r="XW195" s="22"/>
      <c r="XX195" s="22"/>
      <c r="XY195" s="22"/>
      <c r="XZ195" s="22"/>
      <c r="YA195" s="22"/>
      <c r="YB195" s="22"/>
      <c r="YC195" s="22"/>
      <c r="YD195" s="22"/>
      <c r="YE195" s="22"/>
      <c r="YF195" s="22"/>
      <c r="YG195" s="22"/>
      <c r="YH195" s="22"/>
      <c r="YI195" s="22"/>
      <c r="YJ195" s="22"/>
      <c r="YK195" s="22"/>
      <c r="YL195" s="22"/>
      <c r="YM195" s="22"/>
      <c r="YN195" s="22"/>
      <c r="YO195" s="22"/>
      <c r="YP195" s="22"/>
      <c r="YQ195" s="22"/>
      <c r="YR195" s="22"/>
      <c r="YS195" s="22"/>
      <c r="YT195" s="22"/>
      <c r="YU195" s="22"/>
      <c r="YV195" s="22"/>
      <c r="YW195" s="22"/>
      <c r="YX195" s="22"/>
      <c r="YY195" s="22"/>
      <c r="YZ195" s="22"/>
      <c r="ZA195" s="22"/>
      <c r="ZB195" s="22"/>
      <c r="ZC195" s="22"/>
      <c r="ZD195" s="22"/>
      <c r="ZE195" s="22"/>
      <c r="ZF195" s="22"/>
      <c r="ZG195" s="22"/>
      <c r="ZH195" s="22"/>
      <c r="ZI195" s="22"/>
      <c r="ZJ195" s="22"/>
      <c r="ZK195" s="22"/>
      <c r="ZL195" s="22"/>
      <c r="ZM195" s="22"/>
      <c r="ZN195" s="22"/>
      <c r="ZO195" s="22"/>
      <c r="ZP195" s="22"/>
      <c r="ZQ195" s="22"/>
      <c r="ZR195" s="22"/>
      <c r="ZS195" s="22"/>
      <c r="ZT195" s="22"/>
      <c r="ZU195" s="22"/>
      <c r="ZV195" s="22"/>
      <c r="ZW195" s="22"/>
      <c r="ZX195" s="22"/>
      <c r="ZY195" s="22"/>
      <c r="ZZ195" s="22"/>
      <c r="AAA195" s="22"/>
      <c r="AAB195" s="22"/>
      <c r="AAC195" s="22"/>
      <c r="AAD195" s="22"/>
      <c r="AAE195" s="22"/>
      <c r="AAF195" s="22"/>
      <c r="AAG195" s="22"/>
      <c r="AAH195" s="22"/>
      <c r="AAI195" s="22"/>
      <c r="AAJ195" s="22"/>
      <c r="AAK195" s="22"/>
      <c r="AAL195" s="22"/>
      <c r="AAM195" s="22"/>
      <c r="AAN195" s="22"/>
      <c r="AAO195" s="22"/>
      <c r="AAP195" s="22"/>
      <c r="AAQ195" s="22"/>
      <c r="AAR195" s="22"/>
      <c r="AAS195" s="22"/>
      <c r="AAT195" s="22"/>
      <c r="AAU195" s="22"/>
      <c r="AAV195" s="22"/>
      <c r="AAW195" s="22"/>
      <c r="AAX195" s="22"/>
      <c r="AAY195" s="22"/>
      <c r="AAZ195" s="22"/>
      <c r="ABA195" s="22"/>
      <c r="ABB195" s="22"/>
      <c r="ABC195" s="22"/>
      <c r="ABD195" s="22"/>
      <c r="ABE195" s="22"/>
      <c r="ABF195" s="22"/>
      <c r="ABG195" s="22"/>
      <c r="ABH195" s="22"/>
      <c r="ABI195" s="22"/>
      <c r="ABJ195" s="22"/>
      <c r="ABK195" s="22"/>
      <c r="ABL195" s="22"/>
      <c r="ABM195" s="22"/>
      <c r="ABN195" s="22"/>
      <c r="ABO195" s="22"/>
      <c r="ABP195" s="22"/>
      <c r="ABQ195" s="22"/>
      <c r="ABR195" s="22"/>
      <c r="ABS195" s="22"/>
      <c r="ABT195" s="22"/>
      <c r="ABU195" s="22"/>
      <c r="ABV195" s="22"/>
      <c r="ABW195" s="22"/>
      <c r="ABX195" s="22"/>
      <c r="ABY195" s="22"/>
      <c r="ABZ195" s="22"/>
      <c r="ACA195" s="22"/>
      <c r="ACB195" s="22"/>
      <c r="ACC195" s="22"/>
      <c r="ACD195" s="22"/>
      <c r="ACE195" s="22"/>
      <c r="ACF195" s="22"/>
      <c r="ACG195" s="22"/>
      <c r="ACH195" s="22"/>
      <c r="ACI195" s="22"/>
      <c r="ACJ195" s="22"/>
      <c r="ACK195" s="22"/>
      <c r="ACL195" s="22"/>
      <c r="ACM195" s="22"/>
      <c r="ACN195" s="22"/>
      <c r="ACO195" s="22"/>
      <c r="ACP195" s="22"/>
      <c r="ACQ195" s="22"/>
      <c r="ACR195" s="22"/>
      <c r="ACS195" s="22"/>
      <c r="ACT195" s="22"/>
      <c r="ACU195" s="22"/>
      <c r="ACV195" s="22"/>
      <c r="ACW195" s="22"/>
      <c r="ACX195" s="22"/>
      <c r="ACY195" s="22"/>
      <c r="ACZ195" s="22"/>
      <c r="ADA195" s="22"/>
    </row>
    <row r="196" spans="1:781" s="124" customFormat="1" ht="15.6" x14ac:dyDescent="0.3">
      <c r="A196" s="81">
        <v>3</v>
      </c>
      <c r="B196" s="87" t="s">
        <v>614</v>
      </c>
      <c r="C196" s="64" t="s">
        <v>71</v>
      </c>
      <c r="D196" s="65" t="s">
        <v>129</v>
      </c>
      <c r="E196" s="65" t="s">
        <v>146</v>
      </c>
      <c r="F196" s="65">
        <v>31</v>
      </c>
      <c r="G196" s="122"/>
      <c r="H196" s="65">
        <v>1</v>
      </c>
      <c r="I196" s="65" t="s">
        <v>49</v>
      </c>
      <c r="J196" s="65" t="s">
        <v>50</v>
      </c>
      <c r="K196" s="67">
        <v>1987</v>
      </c>
      <c r="L196" s="68">
        <v>31857</v>
      </c>
      <c r="M196" s="69">
        <v>2230</v>
      </c>
      <c r="N196" s="70"/>
      <c r="O196" s="70"/>
      <c r="P196" s="71" t="s">
        <v>511</v>
      </c>
      <c r="Q196" s="72"/>
      <c r="R196" s="73"/>
      <c r="S196" s="74" t="str">
        <f t="shared" si="41"/>
        <v>Fe</v>
      </c>
      <c r="T196" s="75"/>
      <c r="U196" s="75"/>
      <c r="V196" s="75"/>
      <c r="W196" s="75"/>
      <c r="X196" s="75"/>
      <c r="Y196" s="75"/>
      <c r="Z196" s="75"/>
      <c r="AA196" s="22"/>
      <c r="AB196" s="76">
        <f t="shared" ref="AB196:AB237" si="52">M196/1896653</f>
        <v>1.1757553964800097E-3</v>
      </c>
      <c r="AC196" s="76">
        <f t="shared" si="43"/>
        <v>0</v>
      </c>
      <c r="AD196" s="76">
        <f t="shared" si="44"/>
        <v>0</v>
      </c>
      <c r="AE196" s="76">
        <f t="shared" si="45"/>
        <v>1.1757553964800097E-3</v>
      </c>
      <c r="AF196" s="77"/>
      <c r="AG196" s="77">
        <f t="shared" si="49"/>
        <v>0</v>
      </c>
      <c r="AH196" s="77">
        <f t="shared" si="50"/>
        <v>0</v>
      </c>
      <c r="AI196" s="77">
        <f t="shared" si="51"/>
        <v>1.1757553964800097E-3</v>
      </c>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2"/>
      <c r="EV196" s="22"/>
      <c r="EW196" s="22"/>
      <c r="EX196" s="22"/>
      <c r="EY196" s="22"/>
      <c r="EZ196" s="22"/>
      <c r="FA196" s="22"/>
      <c r="FB196" s="22"/>
      <c r="FC196" s="22"/>
      <c r="FD196" s="22"/>
      <c r="FE196" s="22"/>
      <c r="FF196" s="22"/>
      <c r="FG196" s="22"/>
      <c r="FH196" s="22"/>
      <c r="FI196" s="22"/>
      <c r="FJ196" s="22"/>
      <c r="FK196" s="22"/>
      <c r="FL196" s="22"/>
      <c r="FM196" s="22"/>
      <c r="FN196" s="22"/>
      <c r="FO196" s="22"/>
      <c r="FP196" s="22"/>
      <c r="FQ196" s="22"/>
      <c r="FR196" s="22"/>
      <c r="FS196" s="22"/>
      <c r="FT196" s="22"/>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2"/>
      <c r="GR196" s="22"/>
      <c r="GS196" s="22"/>
      <c r="GT196" s="22"/>
      <c r="GU196" s="22"/>
      <c r="GV196" s="22"/>
      <c r="GW196" s="22"/>
      <c r="GX196" s="22"/>
      <c r="GY196" s="22"/>
      <c r="GZ196" s="22"/>
      <c r="HA196" s="22"/>
      <c r="HB196" s="22"/>
      <c r="HC196" s="22"/>
      <c r="HD196" s="22"/>
      <c r="HE196" s="22"/>
      <c r="HF196" s="22"/>
      <c r="HG196" s="22"/>
      <c r="HH196" s="22"/>
      <c r="HI196" s="22"/>
      <c r="HJ196" s="22"/>
      <c r="HK196" s="22"/>
      <c r="HL196" s="22"/>
      <c r="HM196" s="22"/>
      <c r="HN196" s="22"/>
      <c r="HO196" s="22"/>
      <c r="HP196" s="22"/>
      <c r="HQ196" s="22"/>
      <c r="HR196" s="22"/>
      <c r="HS196" s="22"/>
      <c r="HT196" s="22"/>
      <c r="HU196" s="22"/>
      <c r="HV196" s="22"/>
      <c r="HW196" s="22"/>
      <c r="HX196" s="22"/>
      <c r="HY196" s="22"/>
      <c r="HZ196" s="22"/>
      <c r="IA196" s="22"/>
      <c r="IB196" s="22"/>
      <c r="IC196" s="22"/>
      <c r="ID196" s="22"/>
      <c r="IE196" s="22"/>
      <c r="IF196" s="22"/>
      <c r="IG196" s="22"/>
      <c r="IH196" s="22"/>
      <c r="II196" s="22"/>
      <c r="IJ196" s="22"/>
      <c r="IK196" s="22"/>
      <c r="IL196" s="22"/>
      <c r="IM196" s="22"/>
      <c r="IN196" s="22"/>
      <c r="IO196" s="22"/>
      <c r="IP196" s="22"/>
      <c r="IQ196" s="22"/>
      <c r="IR196" s="22"/>
      <c r="IS196" s="22"/>
      <c r="IT196" s="22"/>
      <c r="IU196" s="22"/>
      <c r="IV196" s="22"/>
      <c r="IW196" s="22"/>
      <c r="IX196" s="22"/>
      <c r="IY196" s="22"/>
      <c r="IZ196" s="22"/>
      <c r="JA196" s="22"/>
      <c r="JB196" s="22"/>
      <c r="JC196" s="22"/>
      <c r="JD196" s="22"/>
      <c r="JE196" s="22"/>
      <c r="JF196" s="22"/>
      <c r="JG196" s="22"/>
      <c r="JH196" s="22"/>
      <c r="JI196" s="22"/>
      <c r="JJ196" s="22"/>
      <c r="JK196" s="22"/>
      <c r="JL196" s="22"/>
      <c r="JM196" s="22"/>
      <c r="JN196" s="22"/>
      <c r="JO196" s="22"/>
      <c r="JP196" s="22"/>
      <c r="JQ196" s="22"/>
      <c r="JR196" s="22"/>
      <c r="JS196" s="22"/>
      <c r="JT196" s="22"/>
      <c r="JU196" s="22"/>
      <c r="JV196" s="22"/>
      <c r="JW196" s="22"/>
      <c r="JX196" s="22"/>
      <c r="JY196" s="22"/>
      <c r="JZ196" s="22"/>
      <c r="KA196" s="22"/>
      <c r="KB196" s="22"/>
      <c r="KC196" s="22"/>
      <c r="KD196" s="22"/>
      <c r="KE196" s="22"/>
      <c r="KF196" s="22"/>
      <c r="KG196" s="22"/>
      <c r="KH196" s="22"/>
      <c r="KI196" s="22"/>
      <c r="KJ196" s="22"/>
      <c r="KK196" s="22"/>
      <c r="KL196" s="22"/>
      <c r="KM196" s="22"/>
      <c r="KN196" s="22"/>
      <c r="KO196" s="22"/>
      <c r="KP196" s="22"/>
      <c r="KQ196" s="22"/>
      <c r="KR196" s="22"/>
      <c r="KS196" s="22"/>
      <c r="KT196" s="22"/>
      <c r="KU196" s="22"/>
      <c r="KV196" s="22"/>
      <c r="KW196" s="22"/>
      <c r="KX196" s="22"/>
      <c r="KY196" s="22"/>
      <c r="KZ196" s="22"/>
      <c r="LA196" s="22"/>
      <c r="LB196" s="22"/>
      <c r="LC196" s="22"/>
      <c r="LD196" s="22"/>
      <c r="LE196" s="22"/>
      <c r="LF196" s="22"/>
      <c r="LG196" s="22"/>
      <c r="LH196" s="22"/>
      <c r="LI196" s="22"/>
      <c r="LJ196" s="22"/>
      <c r="LK196" s="22"/>
      <c r="LL196" s="22"/>
      <c r="LM196" s="22"/>
      <c r="LN196" s="22"/>
      <c r="LO196" s="22"/>
      <c r="LP196" s="22"/>
      <c r="LQ196" s="22"/>
      <c r="LR196" s="22"/>
      <c r="LS196" s="22"/>
      <c r="LT196" s="22"/>
      <c r="LU196" s="22"/>
      <c r="LV196" s="22"/>
      <c r="LW196" s="22"/>
      <c r="LX196" s="22"/>
      <c r="LY196" s="22"/>
      <c r="LZ196" s="22"/>
      <c r="MA196" s="22"/>
      <c r="MB196" s="22"/>
      <c r="MC196" s="22"/>
      <c r="MD196" s="22"/>
      <c r="ME196" s="22"/>
      <c r="MF196" s="22"/>
      <c r="MG196" s="22"/>
      <c r="MH196" s="22"/>
      <c r="MI196" s="22"/>
      <c r="MJ196" s="22"/>
      <c r="MK196" s="22"/>
      <c r="ML196" s="22"/>
      <c r="MM196" s="22"/>
      <c r="MN196" s="22"/>
      <c r="MO196" s="22"/>
      <c r="MP196" s="22"/>
      <c r="MQ196" s="22"/>
      <c r="MR196" s="22"/>
      <c r="MS196" s="22"/>
      <c r="MT196" s="22"/>
      <c r="MU196" s="22"/>
      <c r="MV196" s="22"/>
      <c r="MW196" s="22"/>
      <c r="MX196" s="22"/>
      <c r="MY196" s="22"/>
      <c r="MZ196" s="22"/>
      <c r="NA196" s="22"/>
      <c r="NB196" s="22"/>
      <c r="NC196" s="22"/>
      <c r="ND196" s="22"/>
      <c r="NE196" s="22"/>
      <c r="NF196" s="22"/>
      <c r="NG196" s="22"/>
      <c r="NH196" s="22"/>
      <c r="NI196" s="22"/>
      <c r="NJ196" s="22"/>
      <c r="NK196" s="22"/>
      <c r="NL196" s="22"/>
      <c r="NM196" s="22"/>
      <c r="NN196" s="22"/>
      <c r="NO196" s="22"/>
      <c r="NP196" s="22"/>
      <c r="NQ196" s="22"/>
      <c r="NR196" s="22"/>
      <c r="NS196" s="22"/>
      <c r="NT196" s="22"/>
      <c r="NU196" s="22"/>
      <c r="NV196" s="22"/>
      <c r="NW196" s="22"/>
      <c r="NX196" s="22"/>
      <c r="NY196" s="22"/>
      <c r="NZ196" s="22"/>
      <c r="OA196" s="22"/>
      <c r="OB196" s="22"/>
      <c r="OC196" s="22"/>
      <c r="OD196" s="22"/>
      <c r="OE196" s="22"/>
      <c r="OF196" s="22"/>
      <c r="OG196" s="22"/>
      <c r="OH196" s="22"/>
      <c r="OI196" s="22"/>
      <c r="OJ196" s="22"/>
      <c r="OK196" s="22"/>
      <c r="OL196" s="22"/>
      <c r="OM196" s="22"/>
      <c r="ON196" s="22"/>
      <c r="OO196" s="22"/>
      <c r="OP196" s="22"/>
      <c r="OQ196" s="22"/>
      <c r="OR196" s="22"/>
      <c r="OS196" s="22"/>
      <c r="OT196" s="22"/>
      <c r="OU196" s="22"/>
      <c r="OV196" s="22"/>
      <c r="OW196" s="22"/>
      <c r="OX196" s="22"/>
      <c r="OY196" s="22"/>
      <c r="OZ196" s="22"/>
      <c r="PA196" s="22"/>
      <c r="PB196" s="22"/>
      <c r="PC196" s="22"/>
      <c r="PD196" s="22"/>
      <c r="PE196" s="22"/>
      <c r="PF196" s="22"/>
      <c r="PG196" s="22"/>
      <c r="PH196" s="22"/>
      <c r="PI196" s="22"/>
      <c r="PJ196" s="22"/>
      <c r="PK196" s="22"/>
      <c r="PL196" s="22"/>
      <c r="PM196" s="22"/>
      <c r="PN196" s="22"/>
      <c r="PO196" s="22"/>
      <c r="PP196" s="22"/>
      <c r="PQ196" s="22"/>
      <c r="PR196" s="22"/>
      <c r="PS196" s="22"/>
      <c r="PT196" s="22"/>
      <c r="PU196" s="22"/>
      <c r="PV196" s="22"/>
      <c r="PW196" s="22"/>
      <c r="PX196" s="22"/>
      <c r="PY196" s="22"/>
      <c r="PZ196" s="22"/>
      <c r="QA196" s="22"/>
      <c r="QB196" s="22"/>
      <c r="QC196" s="22"/>
      <c r="QD196" s="22"/>
      <c r="QE196" s="22"/>
      <c r="QF196" s="22"/>
      <c r="QG196" s="22"/>
      <c r="QH196" s="22"/>
      <c r="QI196" s="22"/>
      <c r="QJ196" s="22"/>
      <c r="QK196" s="22"/>
      <c r="QL196" s="22"/>
      <c r="QM196" s="22"/>
      <c r="QN196" s="22"/>
      <c r="QO196" s="22"/>
      <c r="QP196" s="22"/>
      <c r="QQ196" s="22"/>
      <c r="QR196" s="22"/>
      <c r="QS196" s="22"/>
      <c r="QT196" s="22"/>
      <c r="QU196" s="22"/>
      <c r="QV196" s="22"/>
      <c r="QW196" s="22"/>
      <c r="QX196" s="22"/>
      <c r="QY196" s="22"/>
      <c r="QZ196" s="22"/>
      <c r="RA196" s="22"/>
      <c r="RB196" s="22"/>
      <c r="RC196" s="22"/>
      <c r="RD196" s="22"/>
      <c r="RE196" s="22"/>
      <c r="RF196" s="22"/>
      <c r="RG196" s="22"/>
      <c r="RH196" s="22"/>
      <c r="RI196" s="22"/>
      <c r="RJ196" s="22"/>
      <c r="RK196" s="22"/>
      <c r="RL196" s="22"/>
      <c r="RM196" s="22"/>
      <c r="RN196" s="22"/>
      <c r="RO196" s="22"/>
      <c r="RP196" s="22"/>
      <c r="RQ196" s="22"/>
      <c r="RR196" s="22"/>
      <c r="RS196" s="22"/>
      <c r="RT196" s="22"/>
      <c r="RU196" s="22"/>
      <c r="RV196" s="22"/>
      <c r="RW196" s="22"/>
      <c r="RX196" s="22"/>
      <c r="RY196" s="22"/>
      <c r="RZ196" s="22"/>
      <c r="SA196" s="22"/>
      <c r="SB196" s="22"/>
      <c r="SC196" s="22"/>
      <c r="SD196" s="22"/>
      <c r="SE196" s="22"/>
      <c r="SF196" s="22"/>
      <c r="SG196" s="22"/>
      <c r="SH196" s="22"/>
      <c r="SI196" s="22"/>
      <c r="SJ196" s="22"/>
      <c r="SK196" s="22"/>
      <c r="SL196" s="22"/>
      <c r="SM196" s="22"/>
      <c r="SN196" s="22"/>
      <c r="SO196" s="22"/>
      <c r="SP196" s="22"/>
      <c r="SQ196" s="22"/>
      <c r="SR196" s="22"/>
      <c r="SS196" s="22"/>
      <c r="ST196" s="22"/>
      <c r="SU196" s="22"/>
      <c r="SV196" s="22"/>
      <c r="SW196" s="22"/>
      <c r="SX196" s="22"/>
      <c r="SY196" s="22"/>
      <c r="SZ196" s="22"/>
      <c r="TA196" s="22"/>
      <c r="TB196" s="22"/>
      <c r="TC196" s="22"/>
      <c r="TD196" s="22"/>
      <c r="TE196" s="22"/>
      <c r="TF196" s="22"/>
      <c r="TG196" s="22"/>
      <c r="TH196" s="22"/>
      <c r="TI196" s="22"/>
      <c r="TJ196" s="22"/>
      <c r="TK196" s="22"/>
      <c r="TL196" s="22"/>
      <c r="TM196" s="22"/>
      <c r="TN196" s="22"/>
      <c r="TO196" s="22"/>
      <c r="TP196" s="22"/>
      <c r="TQ196" s="22"/>
      <c r="TR196" s="22"/>
      <c r="TS196" s="22"/>
      <c r="TT196" s="22"/>
      <c r="TU196" s="22"/>
      <c r="TV196" s="22"/>
      <c r="TW196" s="22"/>
      <c r="TX196" s="22"/>
      <c r="TY196" s="22"/>
      <c r="TZ196" s="22"/>
      <c r="UA196" s="22"/>
      <c r="UB196" s="22"/>
      <c r="UC196" s="22"/>
      <c r="UD196" s="22"/>
      <c r="UE196" s="22"/>
      <c r="UF196" s="22"/>
      <c r="UG196" s="22"/>
      <c r="UH196" s="22"/>
      <c r="UI196" s="22"/>
      <c r="UJ196" s="22"/>
      <c r="UK196" s="22"/>
      <c r="UL196" s="22"/>
      <c r="UM196" s="22"/>
      <c r="UN196" s="22"/>
      <c r="UO196" s="22"/>
      <c r="UP196" s="22"/>
      <c r="UQ196" s="22"/>
      <c r="UR196" s="22"/>
      <c r="US196" s="22"/>
      <c r="UT196" s="22"/>
      <c r="UU196" s="22"/>
      <c r="UV196" s="22"/>
      <c r="UW196" s="22"/>
      <c r="UX196" s="22"/>
      <c r="UY196" s="22"/>
      <c r="UZ196" s="22"/>
      <c r="VA196" s="22"/>
      <c r="VB196" s="22"/>
      <c r="VC196" s="22"/>
      <c r="VD196" s="22"/>
      <c r="VE196" s="22"/>
      <c r="VF196" s="22"/>
      <c r="VG196" s="22"/>
      <c r="VH196" s="22"/>
      <c r="VI196" s="22"/>
      <c r="VJ196" s="22"/>
      <c r="VK196" s="22"/>
      <c r="VL196" s="22"/>
      <c r="VM196" s="22"/>
      <c r="VN196" s="22"/>
      <c r="VO196" s="22"/>
      <c r="VP196" s="22"/>
      <c r="VQ196" s="22"/>
      <c r="VR196" s="22"/>
      <c r="VS196" s="22"/>
      <c r="VT196" s="22"/>
      <c r="VU196" s="22"/>
      <c r="VV196" s="22"/>
      <c r="VW196" s="22"/>
      <c r="VX196" s="22"/>
      <c r="VY196" s="22"/>
      <c r="VZ196" s="22"/>
      <c r="WA196" s="22"/>
      <c r="WB196" s="22"/>
      <c r="WC196" s="22"/>
      <c r="WD196" s="22"/>
      <c r="WE196" s="22"/>
      <c r="WF196" s="22"/>
      <c r="WG196" s="22"/>
      <c r="WH196" s="22"/>
      <c r="WI196" s="22"/>
      <c r="WJ196" s="22"/>
      <c r="WK196" s="22"/>
      <c r="WL196" s="22"/>
      <c r="WM196" s="22"/>
      <c r="WN196" s="22"/>
      <c r="WO196" s="22"/>
      <c r="WP196" s="22"/>
      <c r="WQ196" s="22"/>
      <c r="WR196" s="22"/>
      <c r="WS196" s="22"/>
      <c r="WT196" s="22"/>
      <c r="WU196" s="22"/>
      <c r="WV196" s="22"/>
      <c r="WW196" s="22"/>
      <c r="WX196" s="22"/>
      <c r="WY196" s="22"/>
      <c r="WZ196" s="22"/>
      <c r="XA196" s="22"/>
      <c r="XB196" s="22"/>
      <c r="XC196" s="22"/>
      <c r="XD196" s="22"/>
      <c r="XE196" s="22"/>
      <c r="XF196" s="22"/>
      <c r="XG196" s="22"/>
      <c r="XH196" s="22"/>
      <c r="XI196" s="22"/>
      <c r="XJ196" s="22"/>
      <c r="XK196" s="22"/>
      <c r="XL196" s="22"/>
      <c r="XM196" s="22"/>
      <c r="XN196" s="22"/>
      <c r="XO196" s="22"/>
      <c r="XP196" s="22"/>
      <c r="XQ196" s="22"/>
      <c r="XR196" s="22"/>
      <c r="XS196" s="22"/>
      <c r="XT196" s="22"/>
      <c r="XU196" s="22"/>
      <c r="XV196" s="22"/>
      <c r="XW196" s="22"/>
      <c r="XX196" s="22"/>
      <c r="XY196" s="22"/>
      <c r="XZ196" s="22"/>
      <c r="YA196" s="22"/>
      <c r="YB196" s="22"/>
      <c r="YC196" s="22"/>
      <c r="YD196" s="22"/>
      <c r="YE196" s="22"/>
      <c r="YF196" s="22"/>
      <c r="YG196" s="22"/>
      <c r="YH196" s="22"/>
      <c r="YI196" s="22"/>
      <c r="YJ196" s="22"/>
      <c r="YK196" s="22"/>
      <c r="YL196" s="22"/>
      <c r="YM196" s="22"/>
      <c r="YN196" s="22"/>
      <c r="YO196" s="22"/>
      <c r="YP196" s="22"/>
      <c r="YQ196" s="22"/>
      <c r="YR196" s="22"/>
      <c r="YS196" s="22"/>
      <c r="YT196" s="22"/>
      <c r="YU196" s="22"/>
      <c r="YV196" s="22"/>
      <c r="YW196" s="22"/>
      <c r="YX196" s="22"/>
      <c r="YY196" s="22"/>
      <c r="YZ196" s="22"/>
      <c r="ZA196" s="22"/>
      <c r="ZB196" s="22"/>
      <c r="ZC196" s="22"/>
      <c r="ZD196" s="22"/>
      <c r="ZE196" s="22"/>
      <c r="ZF196" s="22"/>
      <c r="ZG196" s="22"/>
      <c r="ZH196" s="22"/>
      <c r="ZI196" s="22"/>
      <c r="ZJ196" s="22"/>
      <c r="ZK196" s="22"/>
      <c r="ZL196" s="22"/>
      <c r="ZM196" s="22"/>
      <c r="ZN196" s="22"/>
      <c r="ZO196" s="22"/>
      <c r="ZP196" s="22"/>
      <c r="ZQ196" s="22"/>
      <c r="ZR196" s="22"/>
      <c r="ZS196" s="22"/>
      <c r="ZT196" s="22"/>
      <c r="ZU196" s="22"/>
      <c r="ZV196" s="22"/>
      <c r="ZW196" s="22"/>
      <c r="ZX196" s="22"/>
      <c r="ZY196" s="22"/>
      <c r="ZZ196" s="22"/>
      <c r="AAA196" s="22"/>
      <c r="AAB196" s="22"/>
      <c r="AAC196" s="22"/>
      <c r="AAD196" s="22"/>
      <c r="AAE196" s="22"/>
      <c r="AAF196" s="22"/>
      <c r="AAG196" s="22"/>
      <c r="AAH196" s="22"/>
      <c r="AAI196" s="22"/>
      <c r="AAJ196" s="22"/>
      <c r="AAK196" s="22"/>
      <c r="AAL196" s="22"/>
      <c r="AAM196" s="22"/>
      <c r="AAN196" s="22"/>
      <c r="AAO196" s="22"/>
      <c r="AAP196" s="22"/>
      <c r="AAQ196" s="22"/>
      <c r="AAR196" s="22"/>
      <c r="AAS196" s="22"/>
      <c r="AAT196" s="22"/>
      <c r="AAU196" s="22"/>
      <c r="AAV196" s="22"/>
      <c r="AAW196" s="22"/>
      <c r="AAX196" s="22"/>
      <c r="AAY196" s="22"/>
      <c r="AAZ196" s="22"/>
      <c r="ABA196" s="22"/>
      <c r="ABB196" s="22"/>
      <c r="ABC196" s="22"/>
      <c r="ABD196" s="22"/>
      <c r="ABE196" s="22"/>
      <c r="ABF196" s="22"/>
      <c r="ABG196" s="22"/>
      <c r="ABH196" s="22"/>
      <c r="ABI196" s="22"/>
      <c r="ABJ196" s="22"/>
      <c r="ABK196" s="22"/>
      <c r="ABL196" s="22"/>
      <c r="ABM196" s="22"/>
      <c r="ABN196" s="22"/>
      <c r="ABO196" s="22"/>
      <c r="ABP196" s="22"/>
      <c r="ABQ196" s="22"/>
      <c r="ABR196" s="22"/>
      <c r="ABS196" s="22"/>
      <c r="ABT196" s="22"/>
      <c r="ABU196" s="22"/>
      <c r="ABV196" s="22"/>
      <c r="ABW196" s="22"/>
      <c r="ABX196" s="22"/>
      <c r="ABY196" s="22"/>
      <c r="ABZ196" s="22"/>
      <c r="ACA196" s="22"/>
      <c r="ACB196" s="22"/>
      <c r="ACC196" s="22"/>
      <c r="ACD196" s="22"/>
      <c r="ACE196" s="22"/>
      <c r="ACF196" s="22"/>
      <c r="ACG196" s="22"/>
      <c r="ACH196" s="22"/>
      <c r="ACI196" s="22"/>
      <c r="ACJ196" s="22"/>
      <c r="ACK196" s="22"/>
      <c r="ACL196" s="22"/>
      <c r="ACM196" s="22"/>
      <c r="ACN196" s="22"/>
      <c r="ACO196" s="22"/>
      <c r="ACP196" s="22"/>
      <c r="ACQ196" s="22"/>
      <c r="ACR196" s="22"/>
      <c r="ACS196" s="22"/>
      <c r="ACT196" s="22"/>
      <c r="ACU196" s="22"/>
      <c r="ACV196" s="22"/>
      <c r="ACW196" s="22"/>
      <c r="ACX196" s="22"/>
      <c r="ACY196" s="22"/>
      <c r="ACZ196" s="22"/>
      <c r="ADA196" s="22"/>
    </row>
    <row r="197" spans="1:781" s="124" customFormat="1" ht="49.2" customHeight="1" x14ac:dyDescent="0.3">
      <c r="A197" s="84">
        <v>4</v>
      </c>
      <c r="B197" s="87" t="s">
        <v>615</v>
      </c>
      <c r="C197" s="64" t="s">
        <v>86</v>
      </c>
      <c r="D197" s="65" t="s">
        <v>277</v>
      </c>
      <c r="E197" s="65" t="s">
        <v>169</v>
      </c>
      <c r="F197" s="65">
        <v>33</v>
      </c>
      <c r="G197" s="122">
        <v>250000</v>
      </c>
      <c r="H197" s="65">
        <v>3</v>
      </c>
      <c r="I197" s="65" t="s">
        <v>160</v>
      </c>
      <c r="J197" s="65" t="s">
        <v>160</v>
      </c>
      <c r="K197" s="67">
        <v>1987</v>
      </c>
      <c r="L197" s="135">
        <v>1987</v>
      </c>
      <c r="M197" s="69"/>
      <c r="N197" s="70"/>
      <c r="O197" s="70"/>
      <c r="P197" s="71" t="s">
        <v>511</v>
      </c>
      <c r="Q197" s="72" t="s">
        <v>616</v>
      </c>
      <c r="R197" s="73"/>
      <c r="S197" s="74" t="str">
        <f t="shared" si="41"/>
        <v>Au</v>
      </c>
      <c r="T197" s="75">
        <v>150</v>
      </c>
      <c r="U197" s="75"/>
      <c r="V197" s="75">
        <v>0.51</v>
      </c>
      <c r="W197" s="75">
        <v>0.41603862960909793</v>
      </c>
      <c r="X197" s="75">
        <v>1986</v>
      </c>
      <c r="Y197" s="75">
        <v>3.5</v>
      </c>
      <c r="Z197" s="75"/>
      <c r="AA197" s="22"/>
      <c r="AB197" s="76">
        <f t="shared" si="52"/>
        <v>0</v>
      </c>
      <c r="AC197" s="76">
        <f t="shared" si="43"/>
        <v>0</v>
      </c>
      <c r="AD197" s="76">
        <f t="shared" si="44"/>
        <v>0</v>
      </c>
      <c r="AE197" s="76">
        <f t="shared" si="45"/>
        <v>0</v>
      </c>
      <c r="AF197" s="77"/>
      <c r="AG197" s="77">
        <f t="shared" si="49"/>
        <v>0</v>
      </c>
      <c r="AH197" s="77">
        <f t="shared" si="50"/>
        <v>0</v>
      </c>
      <c r="AI197" s="77">
        <f t="shared" si="51"/>
        <v>0</v>
      </c>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c r="DQ197" s="22"/>
      <c r="DR197" s="22"/>
      <c r="DS197" s="22"/>
      <c r="DT197" s="22"/>
      <c r="DU197" s="22"/>
      <c r="DV197" s="22"/>
      <c r="DW197" s="22"/>
      <c r="DX197" s="22"/>
      <c r="DY197" s="22"/>
      <c r="DZ197" s="22"/>
      <c r="EA197" s="22"/>
      <c r="EB197" s="22"/>
      <c r="EC197" s="22"/>
      <c r="ED197" s="22"/>
      <c r="EE197" s="22"/>
      <c r="EF197" s="22"/>
      <c r="EG197" s="22"/>
      <c r="EH197" s="22"/>
      <c r="EI197" s="22"/>
      <c r="EJ197" s="22"/>
      <c r="EK197" s="22"/>
      <c r="EL197" s="22"/>
      <c r="EM197" s="22"/>
      <c r="EN197" s="22"/>
      <c r="EO197" s="22"/>
      <c r="EP197" s="22"/>
      <c r="EQ197" s="22"/>
      <c r="ER197" s="22"/>
      <c r="ES197" s="22"/>
      <c r="ET197" s="22"/>
      <c r="EU197" s="22"/>
      <c r="EV197" s="22"/>
      <c r="EW197" s="22"/>
      <c r="EX197" s="22"/>
      <c r="EY197" s="22"/>
      <c r="EZ197" s="22"/>
      <c r="FA197" s="22"/>
      <c r="FB197" s="22"/>
      <c r="FC197" s="22"/>
      <c r="FD197" s="22"/>
      <c r="FE197" s="22"/>
      <c r="FF197" s="22"/>
      <c r="FG197" s="22"/>
      <c r="FH197" s="22"/>
      <c r="FI197" s="22"/>
      <c r="FJ197" s="22"/>
      <c r="FK197" s="22"/>
      <c r="FL197" s="22"/>
      <c r="FM197" s="22"/>
      <c r="FN197" s="22"/>
      <c r="FO197" s="22"/>
      <c r="FP197" s="22"/>
      <c r="FQ197" s="22"/>
      <c r="FR197" s="22"/>
      <c r="FS197" s="22"/>
      <c r="FT197" s="22"/>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2"/>
      <c r="GR197" s="22"/>
      <c r="GS197" s="22"/>
      <c r="GT197" s="22"/>
      <c r="GU197" s="22"/>
      <c r="GV197" s="22"/>
      <c r="GW197" s="22"/>
      <c r="GX197" s="22"/>
      <c r="GY197" s="22"/>
      <c r="GZ197" s="22"/>
      <c r="HA197" s="22"/>
      <c r="HB197" s="22"/>
      <c r="HC197" s="22"/>
      <c r="HD197" s="22"/>
      <c r="HE197" s="22"/>
      <c r="HF197" s="22"/>
      <c r="HG197" s="22"/>
      <c r="HH197" s="22"/>
      <c r="HI197" s="22"/>
      <c r="HJ197" s="22"/>
      <c r="HK197" s="22"/>
      <c r="HL197" s="22"/>
      <c r="HM197" s="22"/>
      <c r="HN197" s="22"/>
      <c r="HO197" s="22"/>
      <c r="HP197" s="22"/>
      <c r="HQ197" s="22"/>
      <c r="HR197" s="22"/>
      <c r="HS197" s="22"/>
      <c r="HT197" s="22"/>
      <c r="HU197" s="22"/>
      <c r="HV197" s="22"/>
      <c r="HW197" s="22"/>
      <c r="HX197" s="22"/>
      <c r="HY197" s="22"/>
      <c r="HZ197" s="22"/>
      <c r="IA197" s="22"/>
      <c r="IB197" s="22"/>
      <c r="IC197" s="22"/>
      <c r="ID197" s="22"/>
      <c r="IE197" s="22"/>
      <c r="IF197" s="22"/>
      <c r="IG197" s="22"/>
      <c r="IH197" s="22"/>
      <c r="II197" s="22"/>
      <c r="IJ197" s="22"/>
      <c r="IK197" s="22"/>
      <c r="IL197" s="22"/>
      <c r="IM197" s="22"/>
      <c r="IN197" s="22"/>
      <c r="IO197" s="22"/>
      <c r="IP197" s="22"/>
      <c r="IQ197" s="22"/>
      <c r="IR197" s="22"/>
      <c r="IS197" s="22"/>
      <c r="IT197" s="22"/>
      <c r="IU197" s="22"/>
      <c r="IV197" s="22"/>
      <c r="IW197" s="22"/>
      <c r="IX197" s="22"/>
      <c r="IY197" s="22"/>
      <c r="IZ197" s="22"/>
      <c r="JA197" s="22"/>
      <c r="JB197" s="22"/>
      <c r="JC197" s="22"/>
      <c r="JD197" s="22"/>
      <c r="JE197" s="22"/>
      <c r="JF197" s="22"/>
      <c r="JG197" s="22"/>
      <c r="JH197" s="22"/>
      <c r="JI197" s="22"/>
      <c r="JJ197" s="22"/>
      <c r="JK197" s="22"/>
      <c r="JL197" s="22"/>
      <c r="JM197" s="22"/>
      <c r="JN197" s="22"/>
      <c r="JO197" s="22"/>
      <c r="JP197" s="22"/>
      <c r="JQ197" s="22"/>
      <c r="JR197" s="22"/>
      <c r="JS197" s="22"/>
      <c r="JT197" s="22"/>
      <c r="JU197" s="22"/>
      <c r="JV197" s="22"/>
      <c r="JW197" s="22"/>
      <c r="JX197" s="22"/>
      <c r="JY197" s="22"/>
      <c r="JZ197" s="22"/>
      <c r="KA197" s="22"/>
      <c r="KB197" s="22"/>
      <c r="KC197" s="22"/>
      <c r="KD197" s="22"/>
      <c r="KE197" s="22"/>
      <c r="KF197" s="22"/>
      <c r="KG197" s="22"/>
      <c r="KH197" s="22"/>
      <c r="KI197" s="22"/>
      <c r="KJ197" s="22"/>
      <c r="KK197" s="22"/>
      <c r="KL197" s="22"/>
      <c r="KM197" s="22"/>
      <c r="KN197" s="22"/>
      <c r="KO197" s="22"/>
      <c r="KP197" s="22"/>
      <c r="KQ197" s="22"/>
      <c r="KR197" s="22"/>
      <c r="KS197" s="22"/>
      <c r="KT197" s="22"/>
      <c r="KU197" s="22"/>
      <c r="KV197" s="22"/>
      <c r="KW197" s="22"/>
      <c r="KX197" s="22"/>
      <c r="KY197" s="22"/>
      <c r="KZ197" s="22"/>
      <c r="LA197" s="22"/>
      <c r="LB197" s="22"/>
      <c r="LC197" s="22"/>
      <c r="LD197" s="22"/>
      <c r="LE197" s="22"/>
      <c r="LF197" s="22"/>
      <c r="LG197" s="22"/>
      <c r="LH197" s="22"/>
      <c r="LI197" s="22"/>
      <c r="LJ197" s="22"/>
      <c r="LK197" s="22"/>
      <c r="LL197" s="22"/>
      <c r="LM197" s="22"/>
      <c r="LN197" s="22"/>
      <c r="LO197" s="22"/>
      <c r="LP197" s="22"/>
      <c r="LQ197" s="22"/>
      <c r="LR197" s="22"/>
      <c r="LS197" s="22"/>
      <c r="LT197" s="22"/>
      <c r="LU197" s="22"/>
      <c r="LV197" s="22"/>
      <c r="LW197" s="22"/>
      <c r="LX197" s="22"/>
      <c r="LY197" s="22"/>
      <c r="LZ197" s="22"/>
      <c r="MA197" s="22"/>
      <c r="MB197" s="22"/>
      <c r="MC197" s="22"/>
      <c r="MD197" s="22"/>
      <c r="ME197" s="22"/>
      <c r="MF197" s="22"/>
      <c r="MG197" s="22"/>
      <c r="MH197" s="22"/>
      <c r="MI197" s="22"/>
      <c r="MJ197" s="22"/>
      <c r="MK197" s="22"/>
      <c r="ML197" s="22"/>
      <c r="MM197" s="22"/>
      <c r="MN197" s="22"/>
      <c r="MO197" s="22"/>
      <c r="MP197" s="22"/>
      <c r="MQ197" s="22"/>
      <c r="MR197" s="22"/>
      <c r="MS197" s="22"/>
      <c r="MT197" s="22"/>
      <c r="MU197" s="22"/>
      <c r="MV197" s="22"/>
      <c r="MW197" s="22"/>
      <c r="MX197" s="22"/>
      <c r="MY197" s="22"/>
      <c r="MZ197" s="22"/>
      <c r="NA197" s="22"/>
      <c r="NB197" s="22"/>
      <c r="NC197" s="22"/>
      <c r="ND197" s="22"/>
      <c r="NE197" s="22"/>
      <c r="NF197" s="22"/>
      <c r="NG197" s="22"/>
      <c r="NH197" s="22"/>
      <c r="NI197" s="22"/>
      <c r="NJ197" s="22"/>
      <c r="NK197" s="22"/>
      <c r="NL197" s="22"/>
      <c r="NM197" s="22"/>
      <c r="NN197" s="22"/>
      <c r="NO197" s="22"/>
      <c r="NP197" s="22"/>
      <c r="NQ197" s="22"/>
      <c r="NR197" s="22"/>
      <c r="NS197" s="22"/>
      <c r="NT197" s="22"/>
      <c r="NU197" s="22"/>
      <c r="NV197" s="22"/>
      <c r="NW197" s="22"/>
      <c r="NX197" s="22"/>
      <c r="NY197" s="22"/>
      <c r="NZ197" s="22"/>
      <c r="OA197" s="22"/>
      <c r="OB197" s="22"/>
      <c r="OC197" s="22"/>
      <c r="OD197" s="22"/>
      <c r="OE197" s="22"/>
      <c r="OF197" s="22"/>
      <c r="OG197" s="22"/>
      <c r="OH197" s="22"/>
      <c r="OI197" s="22"/>
      <c r="OJ197" s="22"/>
      <c r="OK197" s="22"/>
      <c r="OL197" s="22"/>
      <c r="OM197" s="22"/>
      <c r="ON197" s="22"/>
      <c r="OO197" s="22"/>
      <c r="OP197" s="22"/>
      <c r="OQ197" s="22"/>
      <c r="OR197" s="22"/>
      <c r="OS197" s="22"/>
      <c r="OT197" s="22"/>
      <c r="OU197" s="22"/>
      <c r="OV197" s="22"/>
      <c r="OW197" s="22"/>
      <c r="OX197" s="22"/>
      <c r="OY197" s="22"/>
      <c r="OZ197" s="22"/>
      <c r="PA197" s="22"/>
      <c r="PB197" s="22"/>
      <c r="PC197" s="22"/>
      <c r="PD197" s="22"/>
      <c r="PE197" s="22"/>
      <c r="PF197" s="22"/>
      <c r="PG197" s="22"/>
      <c r="PH197" s="22"/>
      <c r="PI197" s="22"/>
      <c r="PJ197" s="22"/>
      <c r="PK197" s="22"/>
      <c r="PL197" s="22"/>
      <c r="PM197" s="22"/>
      <c r="PN197" s="22"/>
      <c r="PO197" s="22"/>
      <c r="PP197" s="22"/>
      <c r="PQ197" s="22"/>
      <c r="PR197" s="22"/>
      <c r="PS197" s="22"/>
      <c r="PT197" s="22"/>
      <c r="PU197" s="22"/>
      <c r="PV197" s="22"/>
      <c r="PW197" s="22"/>
      <c r="PX197" s="22"/>
      <c r="PY197" s="22"/>
      <c r="PZ197" s="22"/>
      <c r="QA197" s="22"/>
      <c r="QB197" s="22"/>
      <c r="QC197" s="22"/>
      <c r="QD197" s="22"/>
      <c r="QE197" s="22"/>
      <c r="QF197" s="22"/>
      <c r="QG197" s="22"/>
      <c r="QH197" s="22"/>
      <c r="QI197" s="22"/>
      <c r="QJ197" s="22"/>
      <c r="QK197" s="22"/>
      <c r="QL197" s="22"/>
      <c r="QM197" s="22"/>
      <c r="QN197" s="22"/>
      <c r="QO197" s="22"/>
      <c r="QP197" s="22"/>
      <c r="QQ197" s="22"/>
      <c r="QR197" s="22"/>
      <c r="QS197" s="22"/>
      <c r="QT197" s="22"/>
      <c r="QU197" s="22"/>
      <c r="QV197" s="22"/>
      <c r="QW197" s="22"/>
      <c r="QX197" s="22"/>
      <c r="QY197" s="22"/>
      <c r="QZ197" s="22"/>
      <c r="RA197" s="22"/>
      <c r="RB197" s="22"/>
      <c r="RC197" s="22"/>
      <c r="RD197" s="22"/>
      <c r="RE197" s="22"/>
      <c r="RF197" s="22"/>
      <c r="RG197" s="22"/>
      <c r="RH197" s="22"/>
      <c r="RI197" s="22"/>
      <c r="RJ197" s="22"/>
      <c r="RK197" s="22"/>
      <c r="RL197" s="22"/>
      <c r="RM197" s="22"/>
      <c r="RN197" s="22"/>
      <c r="RO197" s="22"/>
      <c r="RP197" s="22"/>
      <c r="RQ197" s="22"/>
      <c r="RR197" s="22"/>
      <c r="RS197" s="22"/>
      <c r="RT197" s="22"/>
      <c r="RU197" s="22"/>
      <c r="RV197" s="22"/>
      <c r="RW197" s="22"/>
      <c r="RX197" s="22"/>
      <c r="RY197" s="22"/>
      <c r="RZ197" s="22"/>
      <c r="SA197" s="22"/>
      <c r="SB197" s="22"/>
      <c r="SC197" s="22"/>
      <c r="SD197" s="22"/>
      <c r="SE197" s="22"/>
      <c r="SF197" s="22"/>
      <c r="SG197" s="22"/>
      <c r="SH197" s="22"/>
      <c r="SI197" s="22"/>
      <c r="SJ197" s="22"/>
      <c r="SK197" s="22"/>
      <c r="SL197" s="22"/>
      <c r="SM197" s="22"/>
      <c r="SN197" s="22"/>
      <c r="SO197" s="22"/>
      <c r="SP197" s="22"/>
      <c r="SQ197" s="22"/>
      <c r="SR197" s="22"/>
      <c r="SS197" s="22"/>
      <c r="ST197" s="22"/>
      <c r="SU197" s="22"/>
      <c r="SV197" s="22"/>
      <c r="SW197" s="22"/>
      <c r="SX197" s="22"/>
      <c r="SY197" s="22"/>
      <c r="SZ197" s="22"/>
      <c r="TA197" s="22"/>
      <c r="TB197" s="22"/>
      <c r="TC197" s="22"/>
      <c r="TD197" s="22"/>
      <c r="TE197" s="22"/>
      <c r="TF197" s="22"/>
      <c r="TG197" s="22"/>
      <c r="TH197" s="22"/>
      <c r="TI197" s="22"/>
      <c r="TJ197" s="22"/>
      <c r="TK197" s="22"/>
      <c r="TL197" s="22"/>
      <c r="TM197" s="22"/>
      <c r="TN197" s="22"/>
      <c r="TO197" s="22"/>
      <c r="TP197" s="22"/>
      <c r="TQ197" s="22"/>
      <c r="TR197" s="22"/>
      <c r="TS197" s="22"/>
      <c r="TT197" s="22"/>
      <c r="TU197" s="22"/>
      <c r="TV197" s="22"/>
      <c r="TW197" s="22"/>
      <c r="TX197" s="22"/>
      <c r="TY197" s="22"/>
      <c r="TZ197" s="22"/>
      <c r="UA197" s="22"/>
      <c r="UB197" s="22"/>
      <c r="UC197" s="22"/>
      <c r="UD197" s="22"/>
      <c r="UE197" s="22"/>
      <c r="UF197" s="22"/>
      <c r="UG197" s="22"/>
      <c r="UH197" s="22"/>
      <c r="UI197" s="22"/>
      <c r="UJ197" s="22"/>
      <c r="UK197" s="22"/>
      <c r="UL197" s="22"/>
      <c r="UM197" s="22"/>
      <c r="UN197" s="22"/>
      <c r="UO197" s="22"/>
      <c r="UP197" s="22"/>
      <c r="UQ197" s="22"/>
      <c r="UR197" s="22"/>
      <c r="US197" s="22"/>
      <c r="UT197" s="22"/>
      <c r="UU197" s="22"/>
      <c r="UV197" s="22"/>
      <c r="UW197" s="22"/>
      <c r="UX197" s="22"/>
      <c r="UY197" s="22"/>
      <c r="UZ197" s="22"/>
      <c r="VA197" s="22"/>
      <c r="VB197" s="22"/>
      <c r="VC197" s="22"/>
      <c r="VD197" s="22"/>
      <c r="VE197" s="22"/>
      <c r="VF197" s="22"/>
      <c r="VG197" s="22"/>
      <c r="VH197" s="22"/>
      <c r="VI197" s="22"/>
      <c r="VJ197" s="22"/>
      <c r="VK197" s="22"/>
      <c r="VL197" s="22"/>
      <c r="VM197" s="22"/>
      <c r="VN197" s="22"/>
      <c r="VO197" s="22"/>
      <c r="VP197" s="22"/>
      <c r="VQ197" s="22"/>
      <c r="VR197" s="22"/>
      <c r="VS197" s="22"/>
      <c r="VT197" s="22"/>
      <c r="VU197" s="22"/>
      <c r="VV197" s="22"/>
      <c r="VW197" s="22"/>
      <c r="VX197" s="22"/>
      <c r="VY197" s="22"/>
      <c r="VZ197" s="22"/>
      <c r="WA197" s="22"/>
      <c r="WB197" s="22"/>
      <c r="WC197" s="22"/>
      <c r="WD197" s="22"/>
      <c r="WE197" s="22"/>
      <c r="WF197" s="22"/>
      <c r="WG197" s="22"/>
      <c r="WH197" s="22"/>
      <c r="WI197" s="22"/>
      <c r="WJ197" s="22"/>
      <c r="WK197" s="22"/>
      <c r="WL197" s="22"/>
      <c r="WM197" s="22"/>
      <c r="WN197" s="22"/>
      <c r="WO197" s="22"/>
      <c r="WP197" s="22"/>
      <c r="WQ197" s="22"/>
      <c r="WR197" s="22"/>
      <c r="WS197" s="22"/>
      <c r="WT197" s="22"/>
      <c r="WU197" s="22"/>
      <c r="WV197" s="22"/>
      <c r="WW197" s="22"/>
      <c r="WX197" s="22"/>
      <c r="WY197" s="22"/>
      <c r="WZ197" s="22"/>
      <c r="XA197" s="22"/>
      <c r="XB197" s="22"/>
      <c r="XC197" s="22"/>
      <c r="XD197" s="22"/>
      <c r="XE197" s="22"/>
      <c r="XF197" s="22"/>
      <c r="XG197" s="22"/>
      <c r="XH197" s="22"/>
      <c r="XI197" s="22"/>
      <c r="XJ197" s="22"/>
      <c r="XK197" s="22"/>
      <c r="XL197" s="22"/>
      <c r="XM197" s="22"/>
      <c r="XN197" s="22"/>
      <c r="XO197" s="22"/>
      <c r="XP197" s="22"/>
      <c r="XQ197" s="22"/>
      <c r="XR197" s="22"/>
      <c r="XS197" s="22"/>
      <c r="XT197" s="22"/>
      <c r="XU197" s="22"/>
      <c r="XV197" s="22"/>
      <c r="XW197" s="22"/>
      <c r="XX197" s="22"/>
      <c r="XY197" s="22"/>
      <c r="XZ197" s="22"/>
      <c r="YA197" s="22"/>
      <c r="YB197" s="22"/>
      <c r="YC197" s="22"/>
      <c r="YD197" s="22"/>
      <c r="YE197" s="22"/>
      <c r="YF197" s="22"/>
      <c r="YG197" s="22"/>
      <c r="YH197" s="22"/>
      <c r="YI197" s="22"/>
      <c r="YJ197" s="22"/>
      <c r="YK197" s="22"/>
      <c r="YL197" s="22"/>
      <c r="YM197" s="22"/>
      <c r="YN197" s="22"/>
      <c r="YO197" s="22"/>
      <c r="YP197" s="22"/>
      <c r="YQ197" s="22"/>
      <c r="YR197" s="22"/>
      <c r="YS197" s="22"/>
      <c r="YT197" s="22"/>
      <c r="YU197" s="22"/>
      <c r="YV197" s="22"/>
      <c r="YW197" s="22"/>
      <c r="YX197" s="22"/>
      <c r="YY197" s="22"/>
      <c r="YZ197" s="22"/>
      <c r="ZA197" s="22"/>
      <c r="ZB197" s="22"/>
      <c r="ZC197" s="22"/>
      <c r="ZD197" s="22"/>
      <c r="ZE197" s="22"/>
      <c r="ZF197" s="22"/>
      <c r="ZG197" s="22"/>
      <c r="ZH197" s="22"/>
      <c r="ZI197" s="22"/>
      <c r="ZJ197" s="22"/>
      <c r="ZK197" s="22"/>
      <c r="ZL197" s="22"/>
      <c r="ZM197" s="22"/>
      <c r="ZN197" s="22"/>
      <c r="ZO197" s="22"/>
      <c r="ZP197" s="22"/>
      <c r="ZQ197" s="22"/>
      <c r="ZR197" s="22"/>
      <c r="ZS197" s="22"/>
      <c r="ZT197" s="22"/>
      <c r="ZU197" s="22"/>
      <c r="ZV197" s="22"/>
      <c r="ZW197" s="22"/>
      <c r="ZX197" s="22"/>
      <c r="ZY197" s="22"/>
      <c r="ZZ197" s="22"/>
      <c r="AAA197" s="22"/>
      <c r="AAB197" s="22"/>
      <c r="AAC197" s="22"/>
      <c r="AAD197" s="22"/>
      <c r="AAE197" s="22"/>
      <c r="AAF197" s="22"/>
      <c r="AAG197" s="22"/>
      <c r="AAH197" s="22"/>
      <c r="AAI197" s="22"/>
      <c r="AAJ197" s="22"/>
      <c r="AAK197" s="22"/>
      <c r="AAL197" s="22"/>
      <c r="AAM197" s="22"/>
      <c r="AAN197" s="22"/>
      <c r="AAO197" s="22"/>
      <c r="AAP197" s="22"/>
      <c r="AAQ197" s="22"/>
      <c r="AAR197" s="22"/>
      <c r="AAS197" s="22"/>
      <c r="AAT197" s="22"/>
      <c r="AAU197" s="22"/>
      <c r="AAV197" s="22"/>
      <c r="AAW197" s="22"/>
      <c r="AAX197" s="22"/>
      <c r="AAY197" s="22"/>
      <c r="AAZ197" s="22"/>
      <c r="ABA197" s="22"/>
      <c r="ABB197" s="22"/>
      <c r="ABC197" s="22"/>
      <c r="ABD197" s="22"/>
      <c r="ABE197" s="22"/>
      <c r="ABF197" s="22"/>
      <c r="ABG197" s="22"/>
      <c r="ABH197" s="22"/>
      <c r="ABI197" s="22"/>
      <c r="ABJ197" s="22"/>
      <c r="ABK197" s="22"/>
      <c r="ABL197" s="22"/>
      <c r="ABM197" s="22"/>
      <c r="ABN197" s="22"/>
      <c r="ABO197" s="22"/>
      <c r="ABP197" s="22"/>
      <c r="ABQ197" s="22"/>
      <c r="ABR197" s="22"/>
      <c r="ABS197" s="22"/>
      <c r="ABT197" s="22"/>
      <c r="ABU197" s="22"/>
      <c r="ABV197" s="22"/>
      <c r="ABW197" s="22"/>
      <c r="ABX197" s="22"/>
      <c r="ABY197" s="22"/>
      <c r="ABZ197" s="22"/>
      <c r="ACA197" s="22"/>
      <c r="ACB197" s="22"/>
      <c r="ACC197" s="22"/>
      <c r="ACD197" s="22"/>
      <c r="ACE197" s="22"/>
      <c r="ACF197" s="22"/>
      <c r="ACG197" s="22"/>
      <c r="ACH197" s="22"/>
      <c r="ACI197" s="22"/>
      <c r="ACJ197" s="22"/>
      <c r="ACK197" s="22"/>
      <c r="ACL197" s="22"/>
      <c r="ACM197" s="22"/>
      <c r="ACN197" s="22"/>
      <c r="ACO197" s="22"/>
      <c r="ACP197" s="22"/>
      <c r="ACQ197" s="22"/>
      <c r="ACR197" s="22"/>
      <c r="ACS197" s="22"/>
      <c r="ACT197" s="22"/>
      <c r="ACU197" s="22"/>
      <c r="ACV197" s="22"/>
      <c r="ACW197" s="22"/>
      <c r="ACX197" s="22"/>
      <c r="ACY197" s="22"/>
      <c r="ACZ197" s="22"/>
      <c r="ADA197" s="22"/>
    </row>
    <row r="198" spans="1:781" s="124" customFormat="1" ht="24" x14ac:dyDescent="0.3">
      <c r="A198" s="81">
        <v>3</v>
      </c>
      <c r="B198" s="87" t="s">
        <v>617</v>
      </c>
      <c r="C198" s="64" t="s">
        <v>82</v>
      </c>
      <c r="D198" s="65" t="s">
        <v>129</v>
      </c>
      <c r="E198" s="65" t="s">
        <v>278</v>
      </c>
      <c r="F198" s="65">
        <v>37</v>
      </c>
      <c r="G198" s="122">
        <v>300000</v>
      </c>
      <c r="H198" s="65">
        <v>2</v>
      </c>
      <c r="I198" s="65" t="s">
        <v>49</v>
      </c>
      <c r="J198" s="65" t="s">
        <v>50</v>
      </c>
      <c r="K198" s="67">
        <v>1986</v>
      </c>
      <c r="L198" s="68">
        <v>31735</v>
      </c>
      <c r="M198" s="69"/>
      <c r="N198" s="70"/>
      <c r="O198" s="70"/>
      <c r="P198" s="71" t="s">
        <v>511</v>
      </c>
      <c r="Q198" s="72" t="s">
        <v>618</v>
      </c>
      <c r="R198" s="73" t="s">
        <v>347</v>
      </c>
      <c r="S198" s="74" t="str">
        <f t="shared" si="41"/>
        <v>Coal</v>
      </c>
      <c r="T198" s="75"/>
      <c r="U198" s="75"/>
      <c r="V198" s="75"/>
      <c r="W198" s="75"/>
      <c r="X198" s="75"/>
      <c r="Y198" s="75"/>
      <c r="Z198" s="75"/>
      <c r="AA198" s="22"/>
      <c r="AB198" s="76">
        <f t="shared" si="52"/>
        <v>0</v>
      </c>
      <c r="AC198" s="76">
        <f t="shared" si="43"/>
        <v>0</v>
      </c>
      <c r="AD198" s="76">
        <f t="shared" si="44"/>
        <v>0</v>
      </c>
      <c r="AE198" s="76">
        <f t="shared" si="45"/>
        <v>0</v>
      </c>
      <c r="AF198" s="77"/>
      <c r="AG198" s="77">
        <f t="shared" si="49"/>
        <v>0</v>
      </c>
      <c r="AH198" s="77">
        <f t="shared" si="50"/>
        <v>0</v>
      </c>
      <c r="AI198" s="77">
        <f t="shared" si="51"/>
        <v>0</v>
      </c>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c r="EX198" s="22"/>
      <c r="EY198" s="22"/>
      <c r="EZ198" s="22"/>
      <c r="FA198" s="22"/>
      <c r="FB198" s="22"/>
      <c r="FC198" s="22"/>
      <c r="FD198" s="22"/>
      <c r="FE198" s="22"/>
      <c r="FF198" s="22"/>
      <c r="FG198" s="22"/>
      <c r="FH198" s="22"/>
      <c r="FI198" s="22"/>
      <c r="FJ198" s="22"/>
      <c r="FK198" s="22"/>
      <c r="FL198" s="22"/>
      <c r="FM198" s="22"/>
      <c r="FN198" s="22"/>
      <c r="FO198" s="22"/>
      <c r="FP198" s="22"/>
      <c r="FQ198" s="22"/>
      <c r="FR198" s="22"/>
      <c r="FS198" s="22"/>
      <c r="FT198" s="22"/>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2"/>
      <c r="GR198" s="22"/>
      <c r="GS198" s="22"/>
      <c r="GT198" s="22"/>
      <c r="GU198" s="22"/>
      <c r="GV198" s="22"/>
      <c r="GW198" s="22"/>
      <c r="GX198" s="22"/>
      <c r="GY198" s="22"/>
      <c r="GZ198" s="22"/>
      <c r="HA198" s="22"/>
      <c r="HB198" s="22"/>
      <c r="HC198" s="22"/>
      <c r="HD198" s="22"/>
      <c r="HE198" s="22"/>
      <c r="HF198" s="22"/>
      <c r="HG198" s="22"/>
      <c r="HH198" s="22"/>
      <c r="HI198" s="22"/>
      <c r="HJ198" s="22"/>
      <c r="HK198" s="22"/>
      <c r="HL198" s="22"/>
      <c r="HM198" s="22"/>
      <c r="HN198" s="22"/>
      <c r="HO198" s="22"/>
      <c r="HP198" s="22"/>
      <c r="HQ198" s="22"/>
      <c r="HR198" s="22"/>
      <c r="HS198" s="22"/>
      <c r="HT198" s="22"/>
      <c r="HU198" s="22"/>
      <c r="HV198" s="22"/>
      <c r="HW198" s="22"/>
      <c r="HX198" s="22"/>
      <c r="HY198" s="22"/>
      <c r="HZ198" s="22"/>
      <c r="IA198" s="22"/>
      <c r="IB198" s="22"/>
      <c r="IC198" s="22"/>
      <c r="ID198" s="22"/>
      <c r="IE198" s="22"/>
      <c r="IF198" s="22"/>
      <c r="IG198" s="22"/>
      <c r="IH198" s="22"/>
      <c r="II198" s="22"/>
      <c r="IJ198" s="22"/>
      <c r="IK198" s="22"/>
      <c r="IL198" s="22"/>
      <c r="IM198" s="22"/>
      <c r="IN198" s="22"/>
      <c r="IO198" s="22"/>
      <c r="IP198" s="22"/>
      <c r="IQ198" s="22"/>
      <c r="IR198" s="22"/>
      <c r="IS198" s="22"/>
      <c r="IT198" s="22"/>
      <c r="IU198" s="22"/>
      <c r="IV198" s="22"/>
      <c r="IW198" s="22"/>
      <c r="IX198" s="22"/>
      <c r="IY198" s="22"/>
      <c r="IZ198" s="22"/>
      <c r="JA198" s="22"/>
      <c r="JB198" s="22"/>
      <c r="JC198" s="22"/>
      <c r="JD198" s="22"/>
      <c r="JE198" s="22"/>
      <c r="JF198" s="22"/>
      <c r="JG198" s="22"/>
      <c r="JH198" s="22"/>
      <c r="JI198" s="22"/>
      <c r="JJ198" s="22"/>
      <c r="JK198" s="22"/>
      <c r="JL198" s="22"/>
      <c r="JM198" s="22"/>
      <c r="JN198" s="22"/>
      <c r="JO198" s="22"/>
      <c r="JP198" s="22"/>
      <c r="JQ198" s="22"/>
      <c r="JR198" s="22"/>
      <c r="JS198" s="22"/>
      <c r="JT198" s="22"/>
      <c r="JU198" s="22"/>
      <c r="JV198" s="22"/>
      <c r="JW198" s="22"/>
      <c r="JX198" s="22"/>
      <c r="JY198" s="22"/>
      <c r="JZ198" s="22"/>
      <c r="KA198" s="22"/>
      <c r="KB198" s="22"/>
      <c r="KC198" s="22"/>
      <c r="KD198" s="22"/>
      <c r="KE198" s="22"/>
      <c r="KF198" s="22"/>
      <c r="KG198" s="22"/>
      <c r="KH198" s="22"/>
      <c r="KI198" s="22"/>
      <c r="KJ198" s="22"/>
      <c r="KK198" s="22"/>
      <c r="KL198" s="22"/>
      <c r="KM198" s="22"/>
      <c r="KN198" s="22"/>
      <c r="KO198" s="22"/>
      <c r="KP198" s="22"/>
      <c r="KQ198" s="22"/>
      <c r="KR198" s="22"/>
      <c r="KS198" s="22"/>
      <c r="KT198" s="22"/>
      <c r="KU198" s="22"/>
      <c r="KV198" s="22"/>
      <c r="KW198" s="22"/>
      <c r="KX198" s="22"/>
      <c r="KY198" s="22"/>
      <c r="KZ198" s="22"/>
      <c r="LA198" s="22"/>
      <c r="LB198" s="22"/>
      <c r="LC198" s="22"/>
      <c r="LD198" s="22"/>
      <c r="LE198" s="22"/>
      <c r="LF198" s="22"/>
      <c r="LG198" s="22"/>
      <c r="LH198" s="22"/>
      <c r="LI198" s="22"/>
      <c r="LJ198" s="22"/>
      <c r="LK198" s="22"/>
      <c r="LL198" s="22"/>
      <c r="LM198" s="22"/>
      <c r="LN198" s="22"/>
      <c r="LO198" s="22"/>
      <c r="LP198" s="22"/>
      <c r="LQ198" s="22"/>
      <c r="LR198" s="22"/>
      <c r="LS198" s="22"/>
      <c r="LT198" s="22"/>
      <c r="LU198" s="22"/>
      <c r="LV198" s="22"/>
      <c r="LW198" s="22"/>
      <c r="LX198" s="22"/>
      <c r="LY198" s="22"/>
      <c r="LZ198" s="22"/>
      <c r="MA198" s="22"/>
      <c r="MB198" s="22"/>
      <c r="MC198" s="22"/>
      <c r="MD198" s="22"/>
      <c r="ME198" s="22"/>
      <c r="MF198" s="22"/>
      <c r="MG198" s="22"/>
      <c r="MH198" s="22"/>
      <c r="MI198" s="22"/>
      <c r="MJ198" s="22"/>
      <c r="MK198" s="22"/>
      <c r="ML198" s="22"/>
      <c r="MM198" s="22"/>
      <c r="MN198" s="22"/>
      <c r="MO198" s="22"/>
      <c r="MP198" s="22"/>
      <c r="MQ198" s="22"/>
      <c r="MR198" s="22"/>
      <c r="MS198" s="22"/>
      <c r="MT198" s="22"/>
      <c r="MU198" s="22"/>
      <c r="MV198" s="22"/>
      <c r="MW198" s="22"/>
      <c r="MX198" s="22"/>
      <c r="MY198" s="22"/>
      <c r="MZ198" s="22"/>
      <c r="NA198" s="22"/>
      <c r="NB198" s="22"/>
      <c r="NC198" s="22"/>
      <c r="ND198" s="22"/>
      <c r="NE198" s="22"/>
      <c r="NF198" s="22"/>
      <c r="NG198" s="22"/>
      <c r="NH198" s="22"/>
      <c r="NI198" s="22"/>
      <c r="NJ198" s="22"/>
      <c r="NK198" s="22"/>
      <c r="NL198" s="22"/>
      <c r="NM198" s="22"/>
      <c r="NN198" s="22"/>
      <c r="NO198" s="22"/>
      <c r="NP198" s="22"/>
      <c r="NQ198" s="22"/>
      <c r="NR198" s="22"/>
      <c r="NS198" s="22"/>
      <c r="NT198" s="22"/>
      <c r="NU198" s="22"/>
      <c r="NV198" s="22"/>
      <c r="NW198" s="22"/>
      <c r="NX198" s="22"/>
      <c r="NY198" s="22"/>
      <c r="NZ198" s="22"/>
      <c r="OA198" s="22"/>
      <c r="OB198" s="22"/>
      <c r="OC198" s="22"/>
      <c r="OD198" s="22"/>
      <c r="OE198" s="22"/>
      <c r="OF198" s="22"/>
      <c r="OG198" s="22"/>
      <c r="OH198" s="22"/>
      <c r="OI198" s="22"/>
      <c r="OJ198" s="22"/>
      <c r="OK198" s="22"/>
      <c r="OL198" s="22"/>
      <c r="OM198" s="22"/>
      <c r="ON198" s="22"/>
      <c r="OO198" s="22"/>
      <c r="OP198" s="22"/>
      <c r="OQ198" s="22"/>
      <c r="OR198" s="22"/>
      <c r="OS198" s="22"/>
      <c r="OT198" s="22"/>
      <c r="OU198" s="22"/>
      <c r="OV198" s="22"/>
      <c r="OW198" s="22"/>
      <c r="OX198" s="22"/>
      <c r="OY198" s="22"/>
      <c r="OZ198" s="22"/>
      <c r="PA198" s="22"/>
      <c r="PB198" s="22"/>
      <c r="PC198" s="22"/>
      <c r="PD198" s="22"/>
      <c r="PE198" s="22"/>
      <c r="PF198" s="22"/>
      <c r="PG198" s="22"/>
      <c r="PH198" s="22"/>
      <c r="PI198" s="22"/>
      <c r="PJ198" s="22"/>
      <c r="PK198" s="22"/>
      <c r="PL198" s="22"/>
      <c r="PM198" s="22"/>
      <c r="PN198" s="22"/>
      <c r="PO198" s="22"/>
      <c r="PP198" s="22"/>
      <c r="PQ198" s="22"/>
      <c r="PR198" s="22"/>
      <c r="PS198" s="22"/>
      <c r="PT198" s="22"/>
      <c r="PU198" s="22"/>
      <c r="PV198" s="22"/>
      <c r="PW198" s="22"/>
      <c r="PX198" s="22"/>
      <c r="PY198" s="22"/>
      <c r="PZ198" s="22"/>
      <c r="QA198" s="22"/>
      <c r="QB198" s="22"/>
      <c r="QC198" s="22"/>
      <c r="QD198" s="22"/>
      <c r="QE198" s="22"/>
      <c r="QF198" s="22"/>
      <c r="QG198" s="22"/>
      <c r="QH198" s="22"/>
      <c r="QI198" s="22"/>
      <c r="QJ198" s="22"/>
      <c r="QK198" s="22"/>
      <c r="QL198" s="22"/>
      <c r="QM198" s="22"/>
      <c r="QN198" s="22"/>
      <c r="QO198" s="22"/>
      <c r="QP198" s="22"/>
      <c r="QQ198" s="22"/>
      <c r="QR198" s="22"/>
      <c r="QS198" s="22"/>
      <c r="QT198" s="22"/>
      <c r="QU198" s="22"/>
      <c r="QV198" s="22"/>
      <c r="QW198" s="22"/>
      <c r="QX198" s="22"/>
      <c r="QY198" s="22"/>
      <c r="QZ198" s="22"/>
      <c r="RA198" s="22"/>
      <c r="RB198" s="22"/>
      <c r="RC198" s="22"/>
      <c r="RD198" s="22"/>
      <c r="RE198" s="22"/>
      <c r="RF198" s="22"/>
      <c r="RG198" s="22"/>
      <c r="RH198" s="22"/>
      <c r="RI198" s="22"/>
      <c r="RJ198" s="22"/>
      <c r="RK198" s="22"/>
      <c r="RL198" s="22"/>
      <c r="RM198" s="22"/>
      <c r="RN198" s="22"/>
      <c r="RO198" s="22"/>
      <c r="RP198" s="22"/>
      <c r="RQ198" s="22"/>
      <c r="RR198" s="22"/>
      <c r="RS198" s="22"/>
      <c r="RT198" s="22"/>
      <c r="RU198" s="22"/>
      <c r="RV198" s="22"/>
      <c r="RW198" s="22"/>
      <c r="RX198" s="22"/>
      <c r="RY198" s="22"/>
      <c r="RZ198" s="22"/>
      <c r="SA198" s="22"/>
      <c r="SB198" s="22"/>
      <c r="SC198" s="22"/>
      <c r="SD198" s="22"/>
      <c r="SE198" s="22"/>
      <c r="SF198" s="22"/>
      <c r="SG198" s="22"/>
      <c r="SH198" s="22"/>
      <c r="SI198" s="22"/>
      <c r="SJ198" s="22"/>
      <c r="SK198" s="22"/>
      <c r="SL198" s="22"/>
      <c r="SM198" s="22"/>
      <c r="SN198" s="22"/>
      <c r="SO198" s="22"/>
      <c r="SP198" s="22"/>
      <c r="SQ198" s="22"/>
      <c r="SR198" s="22"/>
      <c r="SS198" s="22"/>
      <c r="ST198" s="22"/>
      <c r="SU198" s="22"/>
      <c r="SV198" s="22"/>
      <c r="SW198" s="22"/>
      <c r="SX198" s="22"/>
      <c r="SY198" s="22"/>
      <c r="SZ198" s="22"/>
      <c r="TA198" s="22"/>
      <c r="TB198" s="22"/>
      <c r="TC198" s="22"/>
      <c r="TD198" s="22"/>
      <c r="TE198" s="22"/>
      <c r="TF198" s="22"/>
      <c r="TG198" s="22"/>
      <c r="TH198" s="22"/>
      <c r="TI198" s="22"/>
      <c r="TJ198" s="22"/>
      <c r="TK198" s="22"/>
      <c r="TL198" s="22"/>
      <c r="TM198" s="22"/>
      <c r="TN198" s="22"/>
      <c r="TO198" s="22"/>
      <c r="TP198" s="22"/>
      <c r="TQ198" s="22"/>
      <c r="TR198" s="22"/>
      <c r="TS198" s="22"/>
      <c r="TT198" s="22"/>
      <c r="TU198" s="22"/>
      <c r="TV198" s="22"/>
      <c r="TW198" s="22"/>
      <c r="TX198" s="22"/>
      <c r="TY198" s="22"/>
      <c r="TZ198" s="22"/>
      <c r="UA198" s="22"/>
      <c r="UB198" s="22"/>
      <c r="UC198" s="22"/>
      <c r="UD198" s="22"/>
      <c r="UE198" s="22"/>
      <c r="UF198" s="22"/>
      <c r="UG198" s="22"/>
      <c r="UH198" s="22"/>
      <c r="UI198" s="22"/>
      <c r="UJ198" s="22"/>
      <c r="UK198" s="22"/>
      <c r="UL198" s="22"/>
      <c r="UM198" s="22"/>
      <c r="UN198" s="22"/>
      <c r="UO198" s="22"/>
      <c r="UP198" s="22"/>
      <c r="UQ198" s="22"/>
      <c r="UR198" s="22"/>
      <c r="US198" s="22"/>
      <c r="UT198" s="22"/>
      <c r="UU198" s="22"/>
      <c r="UV198" s="22"/>
      <c r="UW198" s="22"/>
      <c r="UX198" s="22"/>
      <c r="UY198" s="22"/>
      <c r="UZ198" s="22"/>
      <c r="VA198" s="22"/>
      <c r="VB198" s="22"/>
      <c r="VC198" s="22"/>
      <c r="VD198" s="22"/>
      <c r="VE198" s="22"/>
      <c r="VF198" s="22"/>
      <c r="VG198" s="22"/>
      <c r="VH198" s="22"/>
      <c r="VI198" s="22"/>
      <c r="VJ198" s="22"/>
      <c r="VK198" s="22"/>
      <c r="VL198" s="22"/>
      <c r="VM198" s="22"/>
      <c r="VN198" s="22"/>
      <c r="VO198" s="22"/>
      <c r="VP198" s="22"/>
      <c r="VQ198" s="22"/>
      <c r="VR198" s="22"/>
      <c r="VS198" s="22"/>
      <c r="VT198" s="22"/>
      <c r="VU198" s="22"/>
      <c r="VV198" s="22"/>
      <c r="VW198" s="22"/>
      <c r="VX198" s="22"/>
      <c r="VY198" s="22"/>
      <c r="VZ198" s="22"/>
      <c r="WA198" s="22"/>
      <c r="WB198" s="22"/>
      <c r="WC198" s="22"/>
      <c r="WD198" s="22"/>
      <c r="WE198" s="22"/>
      <c r="WF198" s="22"/>
      <c r="WG198" s="22"/>
      <c r="WH198" s="22"/>
      <c r="WI198" s="22"/>
      <c r="WJ198" s="22"/>
      <c r="WK198" s="22"/>
      <c r="WL198" s="22"/>
      <c r="WM198" s="22"/>
      <c r="WN198" s="22"/>
      <c r="WO198" s="22"/>
      <c r="WP198" s="22"/>
      <c r="WQ198" s="22"/>
      <c r="WR198" s="22"/>
      <c r="WS198" s="22"/>
      <c r="WT198" s="22"/>
      <c r="WU198" s="22"/>
      <c r="WV198" s="22"/>
      <c r="WW198" s="22"/>
      <c r="WX198" s="22"/>
      <c r="WY198" s="22"/>
      <c r="WZ198" s="22"/>
      <c r="XA198" s="22"/>
      <c r="XB198" s="22"/>
      <c r="XC198" s="22"/>
      <c r="XD198" s="22"/>
      <c r="XE198" s="22"/>
      <c r="XF198" s="22"/>
      <c r="XG198" s="22"/>
      <c r="XH198" s="22"/>
      <c r="XI198" s="22"/>
      <c r="XJ198" s="22"/>
      <c r="XK198" s="22"/>
      <c r="XL198" s="22"/>
      <c r="XM198" s="22"/>
      <c r="XN198" s="22"/>
      <c r="XO198" s="22"/>
      <c r="XP198" s="22"/>
      <c r="XQ198" s="22"/>
      <c r="XR198" s="22"/>
      <c r="XS198" s="22"/>
      <c r="XT198" s="22"/>
      <c r="XU198" s="22"/>
      <c r="XV198" s="22"/>
      <c r="XW198" s="22"/>
      <c r="XX198" s="22"/>
      <c r="XY198" s="22"/>
      <c r="XZ198" s="22"/>
      <c r="YA198" s="22"/>
      <c r="YB198" s="22"/>
      <c r="YC198" s="22"/>
      <c r="YD198" s="22"/>
      <c r="YE198" s="22"/>
      <c r="YF198" s="22"/>
      <c r="YG198" s="22"/>
      <c r="YH198" s="22"/>
      <c r="YI198" s="22"/>
      <c r="YJ198" s="22"/>
      <c r="YK198" s="22"/>
      <c r="YL198" s="22"/>
      <c r="YM198" s="22"/>
      <c r="YN198" s="22"/>
      <c r="YO198" s="22"/>
      <c r="YP198" s="22"/>
      <c r="YQ198" s="22"/>
      <c r="YR198" s="22"/>
      <c r="YS198" s="22"/>
      <c r="YT198" s="22"/>
      <c r="YU198" s="22"/>
      <c r="YV198" s="22"/>
      <c r="YW198" s="22"/>
      <c r="YX198" s="22"/>
      <c r="YY198" s="22"/>
      <c r="YZ198" s="22"/>
      <c r="ZA198" s="22"/>
      <c r="ZB198" s="22"/>
      <c r="ZC198" s="22"/>
      <c r="ZD198" s="22"/>
      <c r="ZE198" s="22"/>
      <c r="ZF198" s="22"/>
      <c r="ZG198" s="22"/>
      <c r="ZH198" s="22"/>
      <c r="ZI198" s="22"/>
      <c r="ZJ198" s="22"/>
      <c r="ZK198" s="22"/>
      <c r="ZL198" s="22"/>
      <c r="ZM198" s="22"/>
      <c r="ZN198" s="22"/>
      <c r="ZO198" s="22"/>
      <c r="ZP198" s="22"/>
      <c r="ZQ198" s="22"/>
      <c r="ZR198" s="22"/>
      <c r="ZS198" s="22"/>
      <c r="ZT198" s="22"/>
      <c r="ZU198" s="22"/>
      <c r="ZV198" s="22"/>
      <c r="ZW198" s="22"/>
      <c r="ZX198" s="22"/>
      <c r="ZY198" s="22"/>
      <c r="ZZ198" s="22"/>
      <c r="AAA198" s="22"/>
      <c r="AAB198" s="22"/>
      <c r="AAC198" s="22"/>
      <c r="AAD198" s="22"/>
      <c r="AAE198" s="22"/>
      <c r="AAF198" s="22"/>
      <c r="AAG198" s="22"/>
      <c r="AAH198" s="22"/>
      <c r="AAI198" s="22"/>
      <c r="AAJ198" s="22"/>
      <c r="AAK198" s="22"/>
      <c r="AAL198" s="22"/>
      <c r="AAM198" s="22"/>
      <c r="AAN198" s="22"/>
      <c r="AAO198" s="22"/>
      <c r="AAP198" s="22"/>
      <c r="AAQ198" s="22"/>
      <c r="AAR198" s="22"/>
      <c r="AAS198" s="22"/>
      <c r="AAT198" s="22"/>
      <c r="AAU198" s="22"/>
      <c r="AAV198" s="22"/>
      <c r="AAW198" s="22"/>
      <c r="AAX198" s="22"/>
      <c r="AAY198" s="22"/>
      <c r="AAZ198" s="22"/>
      <c r="ABA198" s="22"/>
      <c r="ABB198" s="22"/>
      <c r="ABC198" s="22"/>
      <c r="ABD198" s="22"/>
      <c r="ABE198" s="22"/>
      <c r="ABF198" s="22"/>
      <c r="ABG198" s="22"/>
      <c r="ABH198" s="22"/>
      <c r="ABI198" s="22"/>
      <c r="ABJ198" s="22"/>
      <c r="ABK198" s="22"/>
      <c r="ABL198" s="22"/>
      <c r="ABM198" s="22"/>
      <c r="ABN198" s="22"/>
      <c r="ABO198" s="22"/>
      <c r="ABP198" s="22"/>
      <c r="ABQ198" s="22"/>
      <c r="ABR198" s="22"/>
      <c r="ABS198" s="22"/>
      <c r="ABT198" s="22"/>
      <c r="ABU198" s="22"/>
      <c r="ABV198" s="22"/>
      <c r="ABW198" s="22"/>
      <c r="ABX198" s="22"/>
      <c r="ABY198" s="22"/>
      <c r="ABZ198" s="22"/>
      <c r="ACA198" s="22"/>
      <c r="ACB198" s="22"/>
      <c r="ACC198" s="22"/>
      <c r="ACD198" s="22"/>
      <c r="ACE198" s="22"/>
      <c r="ACF198" s="22"/>
      <c r="ACG198" s="22"/>
      <c r="ACH198" s="22"/>
      <c r="ACI198" s="22"/>
      <c r="ACJ198" s="22"/>
      <c r="ACK198" s="22"/>
      <c r="ACL198" s="22"/>
      <c r="ACM198" s="22"/>
      <c r="ACN198" s="22"/>
      <c r="ACO198" s="22"/>
      <c r="ACP198" s="22"/>
      <c r="ACQ198" s="22"/>
      <c r="ACR198" s="22"/>
      <c r="ACS198" s="22"/>
      <c r="ACT198" s="22"/>
      <c r="ACU198" s="22"/>
      <c r="ACV198" s="22"/>
      <c r="ACW198" s="22"/>
      <c r="ACX198" s="22"/>
      <c r="ACY198" s="22"/>
      <c r="ACZ198" s="22"/>
      <c r="ADA198" s="22"/>
    </row>
    <row r="199" spans="1:781" s="124" customFormat="1" ht="28.8" x14ac:dyDescent="0.3">
      <c r="A199" s="83">
        <v>2</v>
      </c>
      <c r="B199" s="87" t="s">
        <v>619</v>
      </c>
      <c r="C199" s="64" t="s">
        <v>167</v>
      </c>
      <c r="D199" s="65"/>
      <c r="E199" s="65" t="s">
        <v>278</v>
      </c>
      <c r="F199" s="65"/>
      <c r="G199" s="122"/>
      <c r="H199" s="65">
        <v>1</v>
      </c>
      <c r="I199" s="65" t="s">
        <v>49</v>
      </c>
      <c r="J199" s="65" t="s">
        <v>54</v>
      </c>
      <c r="K199" s="67">
        <v>1986</v>
      </c>
      <c r="L199" s="68">
        <v>31702</v>
      </c>
      <c r="M199" s="69">
        <v>100000</v>
      </c>
      <c r="N199" s="70"/>
      <c r="O199" s="70"/>
      <c r="P199" s="71" t="s">
        <v>460</v>
      </c>
      <c r="Q199" s="72" t="s">
        <v>620</v>
      </c>
      <c r="R199" s="73"/>
      <c r="S199" s="74" t="str">
        <f t="shared" si="41"/>
        <v>Cu Au</v>
      </c>
      <c r="T199" s="75"/>
      <c r="U199" s="75"/>
      <c r="V199" s="75"/>
      <c r="W199" s="75"/>
      <c r="X199" s="75"/>
      <c r="Y199" s="75"/>
      <c r="Z199" s="75"/>
      <c r="AA199" s="159"/>
      <c r="AB199" s="76">
        <f t="shared" si="52"/>
        <v>5.2724457241256045E-2</v>
      </c>
      <c r="AC199" s="76">
        <f t="shared" si="43"/>
        <v>0</v>
      </c>
      <c r="AD199" s="76">
        <f t="shared" si="44"/>
        <v>0</v>
      </c>
      <c r="AE199" s="76">
        <f t="shared" si="45"/>
        <v>5.2724457241256045E-2</v>
      </c>
      <c r="AF199" s="77"/>
      <c r="AG199" s="77">
        <f t="shared" si="49"/>
        <v>0</v>
      </c>
      <c r="AH199" s="77">
        <f t="shared" si="50"/>
        <v>5.2724457241256045E-2</v>
      </c>
      <c r="AI199" s="77">
        <f t="shared" si="51"/>
        <v>0</v>
      </c>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c r="CF199" s="159"/>
      <c r="CG199" s="159"/>
      <c r="CH199" s="159"/>
      <c r="CI199" s="159"/>
      <c r="CJ199" s="159"/>
      <c r="CK199" s="159"/>
      <c r="CL199" s="159"/>
      <c r="CM199" s="159"/>
      <c r="CN199" s="159"/>
      <c r="CO199" s="159"/>
      <c r="CP199" s="159"/>
      <c r="CQ199" s="159"/>
      <c r="CR199" s="159"/>
      <c r="CS199" s="159"/>
      <c r="CT199" s="159"/>
      <c r="CU199" s="159"/>
      <c r="CV199" s="159"/>
      <c r="CW199" s="159"/>
      <c r="CX199" s="159"/>
      <c r="CY199" s="159"/>
      <c r="CZ199" s="159"/>
      <c r="DA199" s="159"/>
      <c r="DB199" s="159"/>
      <c r="DC199" s="159"/>
      <c r="DD199" s="159"/>
      <c r="DE199" s="159"/>
      <c r="DF199" s="159"/>
      <c r="DG199" s="159"/>
      <c r="DH199" s="159"/>
      <c r="DI199" s="159"/>
      <c r="DJ199" s="159"/>
      <c r="DK199" s="159"/>
      <c r="DL199" s="159"/>
      <c r="DM199" s="159"/>
      <c r="DN199" s="159"/>
      <c r="DO199" s="159"/>
      <c r="DP199" s="159"/>
      <c r="DQ199" s="159"/>
      <c r="DR199" s="159"/>
      <c r="DS199" s="159"/>
      <c r="DT199" s="159"/>
      <c r="DU199" s="159"/>
      <c r="DV199" s="159"/>
      <c r="DW199" s="159"/>
      <c r="DX199" s="159"/>
      <c r="DY199" s="159"/>
      <c r="DZ199" s="159"/>
      <c r="EA199" s="159"/>
      <c r="EB199" s="159"/>
      <c r="EC199" s="159"/>
      <c r="ED199" s="159"/>
      <c r="EE199" s="159"/>
      <c r="EF199" s="159"/>
      <c r="EG199" s="159"/>
      <c r="EH199" s="159"/>
      <c r="EI199" s="159"/>
      <c r="EJ199" s="159"/>
      <c r="EK199" s="159"/>
      <c r="EL199" s="159"/>
      <c r="EM199" s="159"/>
      <c r="EN199" s="159"/>
      <c r="EO199" s="159"/>
      <c r="EP199" s="159"/>
      <c r="EQ199" s="159"/>
      <c r="ER199" s="159"/>
      <c r="ES199" s="159"/>
      <c r="ET199" s="159"/>
      <c r="EU199" s="159"/>
      <c r="EV199" s="159"/>
      <c r="EW199" s="159"/>
      <c r="EX199" s="159"/>
      <c r="EY199" s="159"/>
      <c r="EZ199" s="159"/>
      <c r="FA199" s="159"/>
      <c r="FB199" s="159"/>
      <c r="FC199" s="159"/>
      <c r="FD199" s="159"/>
      <c r="FE199" s="159"/>
      <c r="FF199" s="159"/>
      <c r="FG199" s="159"/>
      <c r="FH199" s="159"/>
      <c r="FI199" s="159"/>
      <c r="FJ199" s="159"/>
      <c r="FK199" s="159"/>
      <c r="FL199" s="159"/>
      <c r="FM199" s="159"/>
      <c r="FN199" s="159"/>
      <c r="FO199" s="159"/>
      <c r="FP199" s="159"/>
      <c r="FQ199" s="159"/>
      <c r="FR199" s="159"/>
      <c r="FS199" s="159"/>
      <c r="FT199" s="159"/>
      <c r="FU199" s="159"/>
      <c r="FV199" s="159"/>
      <c r="FW199" s="159"/>
      <c r="FX199" s="159"/>
      <c r="FY199" s="159"/>
      <c r="FZ199" s="159"/>
      <c r="GA199" s="159"/>
      <c r="GB199" s="159"/>
      <c r="GC199" s="159"/>
      <c r="GD199" s="159"/>
      <c r="GE199" s="159"/>
      <c r="GF199" s="159"/>
      <c r="GG199" s="159"/>
      <c r="GH199" s="159"/>
      <c r="GI199" s="159"/>
      <c r="GJ199" s="159"/>
      <c r="GK199" s="159"/>
      <c r="GL199" s="159"/>
      <c r="GM199" s="159"/>
      <c r="GN199" s="159"/>
      <c r="GO199" s="159"/>
      <c r="GP199" s="159"/>
      <c r="GQ199" s="159"/>
      <c r="GR199" s="159"/>
      <c r="GS199" s="159"/>
      <c r="GT199" s="159"/>
      <c r="GU199" s="159"/>
      <c r="GV199" s="159"/>
      <c r="GW199" s="159"/>
      <c r="GX199" s="159"/>
      <c r="GY199" s="159"/>
      <c r="GZ199" s="159"/>
      <c r="HA199" s="159"/>
      <c r="HB199" s="159"/>
      <c r="HC199" s="159"/>
      <c r="HD199" s="159"/>
      <c r="HE199" s="159"/>
      <c r="HF199" s="159"/>
      <c r="HG199" s="159"/>
      <c r="HH199" s="159"/>
      <c r="HI199" s="159"/>
      <c r="HJ199" s="159"/>
      <c r="HK199" s="159"/>
      <c r="HL199" s="159"/>
      <c r="HM199" s="159"/>
      <c r="HN199" s="159"/>
      <c r="HO199" s="159"/>
      <c r="HP199" s="159"/>
      <c r="HQ199" s="159"/>
      <c r="HR199" s="159"/>
      <c r="HS199" s="159"/>
      <c r="HT199" s="159"/>
      <c r="HU199" s="159"/>
      <c r="HV199" s="159"/>
      <c r="HW199" s="159"/>
      <c r="HX199" s="159"/>
      <c r="HY199" s="159"/>
      <c r="HZ199" s="159"/>
      <c r="IA199" s="159"/>
      <c r="IB199" s="159"/>
      <c r="IC199" s="159"/>
      <c r="ID199" s="159"/>
      <c r="IE199" s="159"/>
      <c r="IF199" s="159"/>
      <c r="IG199" s="159"/>
      <c r="IH199" s="159"/>
      <c r="II199" s="159"/>
      <c r="IJ199" s="159"/>
      <c r="IK199" s="159"/>
      <c r="IL199" s="159"/>
      <c r="IM199" s="159"/>
      <c r="IN199" s="159"/>
      <c r="IO199" s="159"/>
      <c r="IP199" s="159"/>
      <c r="IQ199" s="159"/>
      <c r="IR199" s="159"/>
      <c r="IS199" s="159"/>
      <c r="IT199" s="159"/>
      <c r="IU199" s="159"/>
      <c r="IV199" s="159"/>
      <c r="IW199" s="159"/>
      <c r="IX199" s="159"/>
      <c r="IY199" s="159"/>
      <c r="IZ199" s="159"/>
      <c r="JA199" s="159"/>
      <c r="JB199" s="159"/>
      <c r="JC199" s="159"/>
      <c r="JD199" s="159"/>
      <c r="JE199" s="159"/>
      <c r="JF199" s="159"/>
      <c r="JG199" s="159"/>
      <c r="JH199" s="159"/>
      <c r="JI199" s="159"/>
      <c r="JJ199" s="159"/>
      <c r="JK199" s="159"/>
      <c r="JL199" s="159"/>
      <c r="JM199" s="159"/>
      <c r="JN199" s="159"/>
      <c r="JO199" s="159"/>
      <c r="JP199" s="159"/>
      <c r="JQ199" s="159"/>
      <c r="JR199" s="159"/>
      <c r="JS199" s="159"/>
      <c r="JT199" s="159"/>
      <c r="JU199" s="159"/>
      <c r="JV199" s="159"/>
      <c r="JW199" s="159"/>
      <c r="JX199" s="159"/>
      <c r="JY199" s="159"/>
      <c r="JZ199" s="159"/>
      <c r="KA199" s="159"/>
      <c r="KB199" s="159"/>
      <c r="KC199" s="159"/>
      <c r="KD199" s="159"/>
      <c r="KE199" s="159"/>
      <c r="KF199" s="159"/>
      <c r="KG199" s="159"/>
      <c r="KH199" s="159"/>
      <c r="KI199" s="159"/>
      <c r="KJ199" s="159"/>
      <c r="KK199" s="159"/>
      <c r="KL199" s="159"/>
      <c r="KM199" s="159"/>
      <c r="KN199" s="159"/>
      <c r="KO199" s="159"/>
      <c r="KP199" s="159"/>
      <c r="KQ199" s="159"/>
      <c r="KR199" s="159"/>
      <c r="KS199" s="159"/>
      <c r="KT199" s="159"/>
      <c r="KU199" s="159"/>
      <c r="KV199" s="159"/>
      <c r="KW199" s="159"/>
      <c r="KX199" s="159"/>
      <c r="KY199" s="159"/>
      <c r="KZ199" s="159"/>
      <c r="LA199" s="159"/>
      <c r="LB199" s="159"/>
      <c r="LC199" s="159"/>
      <c r="LD199" s="159"/>
      <c r="LE199" s="159"/>
      <c r="LF199" s="159"/>
      <c r="LG199" s="159"/>
      <c r="LH199" s="159"/>
      <c r="LI199" s="159"/>
      <c r="LJ199" s="159"/>
      <c r="LK199" s="159"/>
      <c r="LL199" s="159"/>
      <c r="LM199" s="159"/>
      <c r="LN199" s="159"/>
      <c r="LO199" s="159"/>
      <c r="LP199" s="159"/>
      <c r="LQ199" s="159"/>
      <c r="LR199" s="159"/>
      <c r="LS199" s="159"/>
      <c r="LT199" s="159"/>
      <c r="LU199" s="159"/>
      <c r="LV199" s="159"/>
      <c r="LW199" s="159"/>
      <c r="LX199" s="159"/>
      <c r="LY199" s="159"/>
      <c r="LZ199" s="159"/>
      <c r="MA199" s="159"/>
      <c r="MB199" s="159"/>
      <c r="MC199" s="159"/>
      <c r="MD199" s="159"/>
      <c r="ME199" s="159"/>
      <c r="MF199" s="159"/>
      <c r="MG199" s="159"/>
      <c r="MH199" s="159"/>
      <c r="MI199" s="159"/>
      <c r="MJ199" s="159"/>
      <c r="MK199" s="159"/>
      <c r="ML199" s="159"/>
      <c r="MM199" s="159"/>
      <c r="MN199" s="159"/>
      <c r="MO199" s="159"/>
      <c r="MP199" s="159"/>
      <c r="MQ199" s="159"/>
      <c r="MR199" s="159"/>
      <c r="MS199" s="159"/>
      <c r="MT199" s="159"/>
      <c r="MU199" s="159"/>
      <c r="MV199" s="159"/>
      <c r="MW199" s="159"/>
      <c r="MX199" s="159"/>
      <c r="MY199" s="159"/>
      <c r="MZ199" s="159"/>
      <c r="NA199" s="159"/>
      <c r="NB199" s="159"/>
      <c r="NC199" s="159"/>
      <c r="ND199" s="159"/>
      <c r="NE199" s="159"/>
      <c r="NF199" s="159"/>
      <c r="NG199" s="159"/>
      <c r="NH199" s="159"/>
      <c r="NI199" s="159"/>
      <c r="NJ199" s="159"/>
      <c r="NK199" s="159"/>
      <c r="NL199" s="159"/>
      <c r="NM199" s="159"/>
      <c r="NN199" s="159"/>
      <c r="NO199" s="159"/>
      <c r="NP199" s="159"/>
      <c r="NQ199" s="159"/>
      <c r="NR199" s="159"/>
      <c r="NS199" s="159"/>
      <c r="NT199" s="159"/>
      <c r="NU199" s="159"/>
      <c r="NV199" s="159"/>
      <c r="NW199" s="159"/>
      <c r="NX199" s="159"/>
      <c r="NY199" s="159"/>
      <c r="NZ199" s="159"/>
      <c r="OA199" s="159"/>
      <c r="OB199" s="159"/>
      <c r="OC199" s="159"/>
      <c r="OD199" s="159"/>
      <c r="OE199" s="159"/>
      <c r="OF199" s="159"/>
      <c r="OG199" s="159"/>
      <c r="OH199" s="159"/>
      <c r="OI199" s="159"/>
      <c r="OJ199" s="159"/>
      <c r="OK199" s="159"/>
      <c r="OL199" s="159"/>
      <c r="OM199" s="159"/>
      <c r="ON199" s="159"/>
      <c r="OO199" s="159"/>
      <c r="OP199" s="159"/>
      <c r="OQ199" s="159"/>
      <c r="OR199" s="159"/>
      <c r="OS199" s="159"/>
      <c r="OT199" s="159"/>
      <c r="OU199" s="159"/>
      <c r="OV199" s="159"/>
      <c r="OW199" s="159"/>
      <c r="OX199" s="159"/>
      <c r="OY199" s="159"/>
      <c r="OZ199" s="159"/>
      <c r="PA199" s="159"/>
      <c r="PB199" s="159"/>
      <c r="PC199" s="159"/>
      <c r="PD199" s="159"/>
      <c r="PE199" s="159"/>
      <c r="PF199" s="159"/>
      <c r="PG199" s="159"/>
      <c r="PH199" s="159"/>
      <c r="PI199" s="159"/>
      <c r="PJ199" s="159"/>
      <c r="PK199" s="159"/>
      <c r="PL199" s="159"/>
      <c r="PM199" s="159"/>
      <c r="PN199" s="159"/>
      <c r="PO199" s="159"/>
      <c r="PP199" s="159"/>
      <c r="PQ199" s="159"/>
      <c r="PR199" s="159"/>
      <c r="PS199" s="159"/>
      <c r="PT199" s="159"/>
      <c r="PU199" s="159"/>
      <c r="PV199" s="159"/>
      <c r="PW199" s="159"/>
      <c r="PX199" s="159"/>
      <c r="PY199" s="159"/>
      <c r="PZ199" s="159"/>
      <c r="QA199" s="159"/>
      <c r="QB199" s="159"/>
      <c r="QC199" s="159"/>
      <c r="QD199" s="159"/>
      <c r="QE199" s="159"/>
      <c r="QF199" s="159"/>
      <c r="QG199" s="159"/>
      <c r="QH199" s="159"/>
      <c r="QI199" s="159"/>
      <c r="QJ199" s="159"/>
      <c r="QK199" s="159"/>
      <c r="QL199" s="159"/>
      <c r="QM199" s="159"/>
      <c r="QN199" s="159"/>
      <c r="QO199" s="159"/>
      <c r="QP199" s="159"/>
      <c r="QQ199" s="159"/>
      <c r="QR199" s="159"/>
      <c r="QS199" s="159"/>
      <c r="QT199" s="159"/>
      <c r="QU199" s="159"/>
      <c r="QV199" s="159"/>
      <c r="QW199" s="159"/>
      <c r="QX199" s="159"/>
      <c r="QY199" s="159"/>
      <c r="QZ199" s="159"/>
      <c r="RA199" s="159"/>
      <c r="RB199" s="159"/>
      <c r="RC199" s="159"/>
      <c r="RD199" s="159"/>
      <c r="RE199" s="159"/>
      <c r="RF199" s="159"/>
      <c r="RG199" s="159"/>
      <c r="RH199" s="159"/>
      <c r="RI199" s="159"/>
      <c r="RJ199" s="159"/>
      <c r="RK199" s="159"/>
      <c r="RL199" s="159"/>
      <c r="RM199" s="159"/>
      <c r="RN199" s="159"/>
      <c r="RO199" s="159"/>
      <c r="RP199" s="159"/>
      <c r="RQ199" s="159"/>
      <c r="RR199" s="159"/>
      <c r="RS199" s="159"/>
      <c r="RT199" s="159"/>
      <c r="RU199" s="159"/>
      <c r="RV199" s="159"/>
      <c r="RW199" s="159"/>
      <c r="RX199" s="159"/>
      <c r="RY199" s="159"/>
      <c r="RZ199" s="159"/>
      <c r="SA199" s="159"/>
      <c r="SB199" s="159"/>
      <c r="SC199" s="159"/>
      <c r="SD199" s="159"/>
      <c r="SE199" s="159"/>
      <c r="SF199" s="159"/>
      <c r="SG199" s="159"/>
      <c r="SH199" s="159"/>
      <c r="SI199" s="159"/>
      <c r="SJ199" s="159"/>
      <c r="SK199" s="159"/>
      <c r="SL199" s="159"/>
      <c r="SM199" s="159"/>
      <c r="SN199" s="159"/>
      <c r="SO199" s="159"/>
      <c r="SP199" s="159"/>
      <c r="SQ199" s="159"/>
      <c r="SR199" s="159"/>
      <c r="SS199" s="159"/>
      <c r="ST199" s="159"/>
      <c r="SU199" s="159"/>
      <c r="SV199" s="159"/>
      <c r="SW199" s="159"/>
      <c r="SX199" s="159"/>
      <c r="SY199" s="159"/>
      <c r="SZ199" s="159"/>
      <c r="TA199" s="159"/>
      <c r="TB199" s="159"/>
      <c r="TC199" s="159"/>
      <c r="TD199" s="159"/>
      <c r="TE199" s="159"/>
      <c r="TF199" s="159"/>
      <c r="TG199" s="159"/>
      <c r="TH199" s="159"/>
      <c r="TI199" s="159"/>
      <c r="TJ199" s="159"/>
      <c r="TK199" s="159"/>
      <c r="TL199" s="159"/>
      <c r="TM199" s="159"/>
      <c r="TN199" s="159"/>
      <c r="TO199" s="159"/>
      <c r="TP199" s="159"/>
      <c r="TQ199" s="159"/>
      <c r="TR199" s="159"/>
      <c r="TS199" s="159"/>
      <c r="TT199" s="159"/>
      <c r="TU199" s="159"/>
      <c r="TV199" s="159"/>
      <c r="TW199" s="159"/>
      <c r="TX199" s="159"/>
      <c r="TY199" s="159"/>
      <c r="TZ199" s="159"/>
      <c r="UA199" s="159"/>
      <c r="UB199" s="159"/>
      <c r="UC199" s="159"/>
      <c r="UD199" s="159"/>
      <c r="UE199" s="159"/>
      <c r="UF199" s="159"/>
      <c r="UG199" s="159"/>
      <c r="UH199" s="159"/>
      <c r="UI199" s="159"/>
      <c r="UJ199" s="159"/>
      <c r="UK199" s="159"/>
      <c r="UL199" s="159"/>
      <c r="UM199" s="159"/>
      <c r="UN199" s="159"/>
      <c r="UO199" s="159"/>
      <c r="UP199" s="159"/>
      <c r="UQ199" s="159"/>
      <c r="UR199" s="159"/>
      <c r="US199" s="159"/>
      <c r="UT199" s="159"/>
      <c r="UU199" s="159"/>
      <c r="UV199" s="159"/>
      <c r="UW199" s="159"/>
      <c r="UX199" s="159"/>
      <c r="UY199" s="159"/>
      <c r="UZ199" s="159"/>
      <c r="VA199" s="159"/>
      <c r="VB199" s="159"/>
      <c r="VC199" s="159"/>
      <c r="VD199" s="159"/>
      <c r="VE199" s="159"/>
      <c r="VF199" s="159"/>
      <c r="VG199" s="159"/>
      <c r="VH199" s="159"/>
      <c r="VI199" s="159"/>
      <c r="VJ199" s="159"/>
      <c r="VK199" s="159"/>
      <c r="VL199" s="159"/>
      <c r="VM199" s="159"/>
      <c r="VN199" s="159"/>
      <c r="VO199" s="159"/>
      <c r="VP199" s="159"/>
      <c r="VQ199" s="159"/>
      <c r="VR199" s="159"/>
      <c r="VS199" s="159"/>
      <c r="VT199" s="159"/>
      <c r="VU199" s="159"/>
      <c r="VV199" s="159"/>
      <c r="VW199" s="159"/>
      <c r="VX199" s="159"/>
      <c r="VY199" s="159"/>
      <c r="VZ199" s="159"/>
      <c r="WA199" s="159"/>
      <c r="WB199" s="159"/>
      <c r="WC199" s="159"/>
      <c r="WD199" s="159"/>
      <c r="WE199" s="159"/>
      <c r="WF199" s="159"/>
      <c r="WG199" s="159"/>
      <c r="WH199" s="159"/>
      <c r="WI199" s="159"/>
      <c r="WJ199" s="159"/>
      <c r="WK199" s="159"/>
      <c r="WL199" s="159"/>
      <c r="WM199" s="159"/>
      <c r="WN199" s="159"/>
      <c r="WO199" s="159"/>
      <c r="WP199" s="159"/>
      <c r="WQ199" s="159"/>
      <c r="WR199" s="159"/>
      <c r="WS199" s="159"/>
      <c r="WT199" s="159"/>
      <c r="WU199" s="159"/>
      <c r="WV199" s="159"/>
      <c r="WW199" s="159"/>
      <c r="WX199" s="159"/>
      <c r="WY199" s="159"/>
      <c r="WZ199" s="159"/>
      <c r="XA199" s="159"/>
      <c r="XB199" s="159"/>
      <c r="XC199" s="159"/>
      <c r="XD199" s="159"/>
      <c r="XE199" s="159"/>
      <c r="XF199" s="159"/>
      <c r="XG199" s="159"/>
      <c r="XH199" s="159"/>
      <c r="XI199" s="159"/>
      <c r="XJ199" s="159"/>
      <c r="XK199" s="159"/>
      <c r="XL199" s="159"/>
      <c r="XM199" s="159"/>
      <c r="XN199" s="159"/>
      <c r="XO199" s="159"/>
      <c r="XP199" s="159"/>
      <c r="XQ199" s="159"/>
      <c r="XR199" s="159"/>
      <c r="XS199" s="159"/>
      <c r="XT199" s="159"/>
      <c r="XU199" s="159"/>
      <c r="XV199" s="159"/>
      <c r="XW199" s="159"/>
      <c r="XX199" s="159"/>
      <c r="XY199" s="159"/>
      <c r="XZ199" s="159"/>
      <c r="YA199" s="159"/>
      <c r="YB199" s="159"/>
      <c r="YC199" s="159"/>
      <c r="YD199" s="159"/>
      <c r="YE199" s="159"/>
      <c r="YF199" s="159"/>
      <c r="YG199" s="159"/>
      <c r="YH199" s="159"/>
      <c r="YI199" s="159"/>
      <c r="YJ199" s="159"/>
      <c r="YK199" s="159"/>
      <c r="YL199" s="159"/>
      <c r="YM199" s="159"/>
      <c r="YN199" s="159"/>
      <c r="YO199" s="159"/>
      <c r="YP199" s="159"/>
      <c r="YQ199" s="159"/>
      <c r="YR199" s="159"/>
      <c r="YS199" s="159"/>
      <c r="YT199" s="159"/>
      <c r="YU199" s="159"/>
      <c r="YV199" s="159"/>
      <c r="YW199" s="159"/>
      <c r="YX199" s="159"/>
      <c r="YY199" s="159"/>
      <c r="YZ199" s="159"/>
      <c r="ZA199" s="159"/>
      <c r="ZB199" s="159"/>
      <c r="ZC199" s="159"/>
      <c r="ZD199" s="159"/>
      <c r="ZE199" s="159"/>
      <c r="ZF199" s="159"/>
      <c r="ZG199" s="159"/>
      <c r="ZH199" s="159"/>
      <c r="ZI199" s="159"/>
      <c r="ZJ199" s="159"/>
      <c r="ZK199" s="159"/>
      <c r="ZL199" s="159"/>
      <c r="ZM199" s="159"/>
      <c r="ZN199" s="159"/>
      <c r="ZO199" s="159"/>
      <c r="ZP199" s="159"/>
      <c r="ZQ199" s="159"/>
      <c r="ZR199" s="159"/>
      <c r="ZS199" s="159"/>
      <c r="ZT199" s="159"/>
      <c r="ZU199" s="159"/>
      <c r="ZV199" s="159"/>
      <c r="ZW199" s="159"/>
      <c r="ZX199" s="159"/>
      <c r="ZY199" s="159"/>
      <c r="ZZ199" s="159"/>
      <c r="AAA199" s="159"/>
      <c r="AAB199" s="159"/>
      <c r="AAC199" s="159"/>
      <c r="AAD199" s="159"/>
      <c r="AAE199" s="159"/>
      <c r="AAF199" s="159"/>
      <c r="AAG199" s="159"/>
      <c r="AAH199" s="159"/>
      <c r="AAI199" s="159"/>
      <c r="AAJ199" s="159"/>
      <c r="AAK199" s="159"/>
      <c r="AAL199" s="159"/>
      <c r="AAM199" s="159"/>
      <c r="AAN199" s="159"/>
      <c r="AAO199" s="159"/>
      <c r="AAP199" s="159"/>
      <c r="AAQ199" s="159"/>
      <c r="AAR199" s="159"/>
      <c r="AAS199" s="159"/>
      <c r="AAT199" s="159"/>
      <c r="AAU199" s="159"/>
      <c r="AAV199" s="159"/>
      <c r="AAW199" s="159"/>
      <c r="AAX199" s="159"/>
      <c r="AAY199" s="159"/>
      <c r="AAZ199" s="159"/>
      <c r="ABA199" s="159"/>
      <c r="ABB199" s="159"/>
      <c r="ABC199" s="159"/>
      <c r="ABD199" s="159"/>
      <c r="ABE199" s="159"/>
      <c r="ABF199" s="159"/>
      <c r="ABG199" s="159"/>
      <c r="ABH199" s="159"/>
      <c r="ABI199" s="159"/>
      <c r="ABJ199" s="159"/>
      <c r="ABK199" s="159"/>
      <c r="ABL199" s="159"/>
      <c r="ABM199" s="159"/>
      <c r="ABN199" s="159"/>
      <c r="ABO199" s="159"/>
      <c r="ABP199" s="159"/>
      <c r="ABQ199" s="159"/>
      <c r="ABR199" s="159"/>
      <c r="ABS199" s="159"/>
      <c r="ABT199" s="159"/>
      <c r="ABU199" s="159"/>
      <c r="ABV199" s="159"/>
      <c r="ABW199" s="159"/>
      <c r="ABX199" s="159"/>
      <c r="ABY199" s="159"/>
      <c r="ABZ199" s="159"/>
      <c r="ACA199" s="159"/>
      <c r="ACB199" s="159"/>
      <c r="ACC199" s="159"/>
      <c r="ACD199" s="159"/>
      <c r="ACE199" s="159"/>
      <c r="ACF199" s="159"/>
      <c r="ACG199" s="159"/>
      <c r="ACH199" s="159"/>
      <c r="ACI199" s="159"/>
      <c r="ACJ199" s="159"/>
      <c r="ACK199" s="159"/>
      <c r="ACL199" s="159"/>
      <c r="ACM199" s="159"/>
      <c r="ACN199" s="159"/>
      <c r="ACO199" s="159"/>
      <c r="ACP199" s="159"/>
      <c r="ACQ199" s="159"/>
      <c r="ACR199" s="159"/>
      <c r="ACS199" s="159"/>
      <c r="ACT199" s="159"/>
      <c r="ACU199" s="159"/>
      <c r="ACV199" s="159"/>
      <c r="ACW199" s="159"/>
      <c r="ACX199" s="159"/>
      <c r="ACY199" s="159"/>
      <c r="ACZ199" s="159"/>
      <c r="ADA199" s="159"/>
    </row>
    <row r="200" spans="1:781" s="124" customFormat="1" ht="15.6" x14ac:dyDescent="0.3">
      <c r="A200" s="81">
        <v>3</v>
      </c>
      <c r="B200" s="87" t="s">
        <v>621</v>
      </c>
      <c r="C200" s="64" t="s">
        <v>622</v>
      </c>
      <c r="D200" s="65"/>
      <c r="E200" s="65" t="s">
        <v>146</v>
      </c>
      <c r="F200" s="65">
        <v>20</v>
      </c>
      <c r="G200" s="122"/>
      <c r="H200" s="65">
        <v>1</v>
      </c>
      <c r="I200" s="65" t="s">
        <v>49</v>
      </c>
      <c r="J200" s="65" t="s">
        <v>198</v>
      </c>
      <c r="K200" s="67">
        <v>1986</v>
      </c>
      <c r="L200" s="68">
        <v>31687</v>
      </c>
      <c r="M200" s="69"/>
      <c r="N200" s="70"/>
      <c r="O200" s="70"/>
      <c r="P200" s="71" t="s">
        <v>511</v>
      </c>
      <c r="Q200" s="72"/>
      <c r="R200" s="73" t="s">
        <v>347</v>
      </c>
      <c r="S200" s="74" t="str">
        <f t="shared" si="41"/>
        <v xml:space="preserve">Fe </v>
      </c>
      <c r="T200" s="75"/>
      <c r="U200" s="75"/>
      <c r="V200" s="75"/>
      <c r="W200" s="75"/>
      <c r="X200" s="75"/>
      <c r="Y200" s="75"/>
      <c r="Z200" s="75"/>
      <c r="AA200" s="22"/>
      <c r="AB200" s="76">
        <f t="shared" si="52"/>
        <v>0</v>
      </c>
      <c r="AC200" s="76">
        <f t="shared" si="43"/>
        <v>0</v>
      </c>
      <c r="AD200" s="76">
        <f t="shared" si="44"/>
        <v>0</v>
      </c>
      <c r="AE200" s="76">
        <f t="shared" si="45"/>
        <v>0</v>
      </c>
      <c r="AF200" s="77"/>
      <c r="AG200" s="77">
        <f t="shared" si="49"/>
        <v>0</v>
      </c>
      <c r="AH200" s="77">
        <f t="shared" si="50"/>
        <v>0</v>
      </c>
      <c r="AI200" s="77">
        <f t="shared" si="51"/>
        <v>0</v>
      </c>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c r="DY200" s="22"/>
      <c r="DZ200" s="22"/>
      <c r="EA200" s="22"/>
      <c r="EB200" s="22"/>
      <c r="EC200" s="22"/>
      <c r="ED200" s="22"/>
      <c r="EE200" s="22"/>
      <c r="EF200" s="22"/>
      <c r="EG200" s="22"/>
      <c r="EH200" s="22"/>
      <c r="EI200" s="22"/>
      <c r="EJ200" s="22"/>
      <c r="EK200" s="22"/>
      <c r="EL200" s="22"/>
      <c r="EM200" s="22"/>
      <c r="EN200" s="22"/>
      <c r="EO200" s="22"/>
      <c r="EP200" s="22"/>
      <c r="EQ200" s="22"/>
      <c r="ER200" s="22"/>
      <c r="ES200" s="22"/>
      <c r="ET200" s="22"/>
      <c r="EU200" s="22"/>
      <c r="EV200" s="22"/>
      <c r="EW200" s="22"/>
      <c r="EX200" s="22"/>
      <c r="EY200" s="22"/>
      <c r="EZ200" s="22"/>
      <c r="FA200" s="22"/>
      <c r="FB200" s="22"/>
      <c r="FC200" s="22"/>
      <c r="FD200" s="22"/>
      <c r="FE200" s="22"/>
      <c r="FF200" s="22"/>
      <c r="FG200" s="22"/>
      <c r="FH200" s="22"/>
      <c r="FI200" s="22"/>
      <c r="FJ200" s="22"/>
      <c r="FK200" s="22"/>
      <c r="FL200" s="22"/>
      <c r="FM200" s="22"/>
      <c r="FN200" s="22"/>
      <c r="FO200" s="22"/>
      <c r="FP200" s="22"/>
      <c r="FQ200" s="22"/>
      <c r="FR200" s="22"/>
      <c r="FS200" s="22"/>
      <c r="FT200" s="22"/>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2"/>
      <c r="GR200" s="22"/>
      <c r="GS200" s="22"/>
      <c r="GT200" s="22"/>
      <c r="GU200" s="22"/>
      <c r="GV200" s="22"/>
      <c r="GW200" s="22"/>
      <c r="GX200" s="22"/>
      <c r="GY200" s="22"/>
      <c r="GZ200" s="22"/>
      <c r="HA200" s="22"/>
      <c r="HB200" s="22"/>
      <c r="HC200" s="22"/>
      <c r="HD200" s="22"/>
      <c r="HE200" s="22"/>
      <c r="HF200" s="22"/>
      <c r="HG200" s="22"/>
      <c r="HH200" s="22"/>
      <c r="HI200" s="22"/>
      <c r="HJ200" s="22"/>
      <c r="HK200" s="22"/>
      <c r="HL200" s="22"/>
      <c r="HM200" s="22"/>
      <c r="HN200" s="22"/>
      <c r="HO200" s="22"/>
      <c r="HP200" s="22"/>
      <c r="HQ200" s="22"/>
      <c r="HR200" s="22"/>
      <c r="HS200" s="22"/>
      <c r="HT200" s="22"/>
      <c r="HU200" s="22"/>
      <c r="HV200" s="22"/>
      <c r="HW200" s="22"/>
      <c r="HX200" s="22"/>
      <c r="HY200" s="22"/>
      <c r="HZ200" s="22"/>
      <c r="IA200" s="22"/>
      <c r="IB200" s="22"/>
      <c r="IC200" s="22"/>
      <c r="ID200" s="22"/>
      <c r="IE200" s="22"/>
      <c r="IF200" s="22"/>
      <c r="IG200" s="22"/>
      <c r="IH200" s="22"/>
      <c r="II200" s="22"/>
      <c r="IJ200" s="22"/>
      <c r="IK200" s="22"/>
      <c r="IL200" s="22"/>
      <c r="IM200" s="22"/>
      <c r="IN200" s="22"/>
      <c r="IO200" s="22"/>
      <c r="IP200" s="22"/>
      <c r="IQ200" s="22"/>
      <c r="IR200" s="22"/>
      <c r="IS200" s="22"/>
      <c r="IT200" s="22"/>
      <c r="IU200" s="22"/>
      <c r="IV200" s="22"/>
      <c r="IW200" s="22"/>
      <c r="IX200" s="22"/>
      <c r="IY200" s="22"/>
      <c r="IZ200" s="22"/>
      <c r="JA200" s="22"/>
      <c r="JB200" s="22"/>
      <c r="JC200" s="22"/>
      <c r="JD200" s="22"/>
      <c r="JE200" s="22"/>
      <c r="JF200" s="22"/>
      <c r="JG200" s="22"/>
      <c r="JH200" s="22"/>
      <c r="JI200" s="22"/>
      <c r="JJ200" s="22"/>
      <c r="JK200" s="22"/>
      <c r="JL200" s="22"/>
      <c r="JM200" s="22"/>
      <c r="JN200" s="22"/>
      <c r="JO200" s="22"/>
      <c r="JP200" s="22"/>
      <c r="JQ200" s="22"/>
      <c r="JR200" s="22"/>
      <c r="JS200" s="22"/>
      <c r="JT200" s="22"/>
      <c r="JU200" s="22"/>
      <c r="JV200" s="22"/>
      <c r="JW200" s="22"/>
      <c r="JX200" s="22"/>
      <c r="JY200" s="22"/>
      <c r="JZ200" s="22"/>
      <c r="KA200" s="22"/>
      <c r="KB200" s="22"/>
      <c r="KC200" s="22"/>
      <c r="KD200" s="22"/>
      <c r="KE200" s="22"/>
      <c r="KF200" s="22"/>
      <c r="KG200" s="22"/>
      <c r="KH200" s="22"/>
      <c r="KI200" s="22"/>
      <c r="KJ200" s="22"/>
      <c r="KK200" s="22"/>
      <c r="KL200" s="22"/>
      <c r="KM200" s="22"/>
      <c r="KN200" s="22"/>
      <c r="KO200" s="22"/>
      <c r="KP200" s="22"/>
      <c r="KQ200" s="22"/>
      <c r="KR200" s="22"/>
      <c r="KS200" s="22"/>
      <c r="KT200" s="22"/>
      <c r="KU200" s="22"/>
      <c r="KV200" s="22"/>
      <c r="KW200" s="22"/>
      <c r="KX200" s="22"/>
      <c r="KY200" s="22"/>
      <c r="KZ200" s="22"/>
      <c r="LA200" s="22"/>
      <c r="LB200" s="22"/>
      <c r="LC200" s="22"/>
      <c r="LD200" s="22"/>
      <c r="LE200" s="22"/>
      <c r="LF200" s="22"/>
      <c r="LG200" s="22"/>
      <c r="LH200" s="22"/>
      <c r="LI200" s="22"/>
      <c r="LJ200" s="22"/>
      <c r="LK200" s="22"/>
      <c r="LL200" s="22"/>
      <c r="LM200" s="22"/>
      <c r="LN200" s="22"/>
      <c r="LO200" s="22"/>
      <c r="LP200" s="22"/>
      <c r="LQ200" s="22"/>
      <c r="LR200" s="22"/>
      <c r="LS200" s="22"/>
      <c r="LT200" s="22"/>
      <c r="LU200" s="22"/>
      <c r="LV200" s="22"/>
      <c r="LW200" s="22"/>
      <c r="LX200" s="22"/>
      <c r="LY200" s="22"/>
      <c r="LZ200" s="22"/>
      <c r="MA200" s="22"/>
      <c r="MB200" s="22"/>
      <c r="MC200" s="22"/>
      <c r="MD200" s="22"/>
      <c r="ME200" s="22"/>
      <c r="MF200" s="22"/>
      <c r="MG200" s="22"/>
      <c r="MH200" s="22"/>
      <c r="MI200" s="22"/>
      <c r="MJ200" s="22"/>
      <c r="MK200" s="22"/>
      <c r="ML200" s="22"/>
      <c r="MM200" s="22"/>
      <c r="MN200" s="22"/>
      <c r="MO200" s="22"/>
      <c r="MP200" s="22"/>
      <c r="MQ200" s="22"/>
      <c r="MR200" s="22"/>
      <c r="MS200" s="22"/>
      <c r="MT200" s="22"/>
      <c r="MU200" s="22"/>
      <c r="MV200" s="22"/>
      <c r="MW200" s="22"/>
      <c r="MX200" s="22"/>
      <c r="MY200" s="22"/>
      <c r="MZ200" s="22"/>
      <c r="NA200" s="22"/>
      <c r="NB200" s="22"/>
      <c r="NC200" s="22"/>
      <c r="ND200" s="22"/>
      <c r="NE200" s="22"/>
      <c r="NF200" s="22"/>
      <c r="NG200" s="22"/>
      <c r="NH200" s="22"/>
      <c r="NI200" s="22"/>
      <c r="NJ200" s="22"/>
      <c r="NK200" s="22"/>
      <c r="NL200" s="22"/>
      <c r="NM200" s="22"/>
      <c r="NN200" s="22"/>
      <c r="NO200" s="22"/>
      <c r="NP200" s="22"/>
      <c r="NQ200" s="22"/>
      <c r="NR200" s="22"/>
      <c r="NS200" s="22"/>
      <c r="NT200" s="22"/>
      <c r="NU200" s="22"/>
      <c r="NV200" s="22"/>
      <c r="NW200" s="22"/>
      <c r="NX200" s="22"/>
      <c r="NY200" s="22"/>
      <c r="NZ200" s="22"/>
      <c r="OA200" s="22"/>
      <c r="OB200" s="22"/>
      <c r="OC200" s="22"/>
      <c r="OD200" s="22"/>
      <c r="OE200" s="22"/>
      <c r="OF200" s="22"/>
      <c r="OG200" s="22"/>
      <c r="OH200" s="22"/>
      <c r="OI200" s="22"/>
      <c r="OJ200" s="22"/>
      <c r="OK200" s="22"/>
      <c r="OL200" s="22"/>
      <c r="OM200" s="22"/>
      <c r="ON200" s="22"/>
      <c r="OO200" s="22"/>
      <c r="OP200" s="22"/>
      <c r="OQ200" s="22"/>
      <c r="OR200" s="22"/>
      <c r="OS200" s="22"/>
      <c r="OT200" s="22"/>
      <c r="OU200" s="22"/>
      <c r="OV200" s="22"/>
      <c r="OW200" s="22"/>
      <c r="OX200" s="22"/>
      <c r="OY200" s="22"/>
      <c r="OZ200" s="22"/>
      <c r="PA200" s="22"/>
      <c r="PB200" s="22"/>
      <c r="PC200" s="22"/>
      <c r="PD200" s="22"/>
      <c r="PE200" s="22"/>
      <c r="PF200" s="22"/>
      <c r="PG200" s="22"/>
      <c r="PH200" s="22"/>
      <c r="PI200" s="22"/>
      <c r="PJ200" s="22"/>
      <c r="PK200" s="22"/>
      <c r="PL200" s="22"/>
      <c r="PM200" s="22"/>
      <c r="PN200" s="22"/>
      <c r="PO200" s="22"/>
      <c r="PP200" s="22"/>
      <c r="PQ200" s="22"/>
      <c r="PR200" s="22"/>
      <c r="PS200" s="22"/>
      <c r="PT200" s="22"/>
      <c r="PU200" s="22"/>
      <c r="PV200" s="22"/>
      <c r="PW200" s="22"/>
      <c r="PX200" s="22"/>
      <c r="PY200" s="22"/>
      <c r="PZ200" s="22"/>
      <c r="QA200" s="22"/>
      <c r="QB200" s="22"/>
      <c r="QC200" s="22"/>
      <c r="QD200" s="22"/>
      <c r="QE200" s="22"/>
      <c r="QF200" s="22"/>
      <c r="QG200" s="22"/>
      <c r="QH200" s="22"/>
      <c r="QI200" s="22"/>
      <c r="QJ200" s="22"/>
      <c r="QK200" s="22"/>
      <c r="QL200" s="22"/>
      <c r="QM200" s="22"/>
      <c r="QN200" s="22"/>
      <c r="QO200" s="22"/>
      <c r="QP200" s="22"/>
      <c r="QQ200" s="22"/>
      <c r="QR200" s="22"/>
      <c r="QS200" s="22"/>
      <c r="QT200" s="22"/>
      <c r="QU200" s="22"/>
      <c r="QV200" s="22"/>
      <c r="QW200" s="22"/>
      <c r="QX200" s="22"/>
      <c r="QY200" s="22"/>
      <c r="QZ200" s="22"/>
      <c r="RA200" s="22"/>
      <c r="RB200" s="22"/>
      <c r="RC200" s="22"/>
      <c r="RD200" s="22"/>
      <c r="RE200" s="22"/>
      <c r="RF200" s="22"/>
      <c r="RG200" s="22"/>
      <c r="RH200" s="22"/>
      <c r="RI200" s="22"/>
      <c r="RJ200" s="22"/>
      <c r="RK200" s="22"/>
      <c r="RL200" s="22"/>
      <c r="RM200" s="22"/>
      <c r="RN200" s="22"/>
      <c r="RO200" s="22"/>
      <c r="RP200" s="22"/>
      <c r="RQ200" s="22"/>
      <c r="RR200" s="22"/>
      <c r="RS200" s="22"/>
      <c r="RT200" s="22"/>
      <c r="RU200" s="22"/>
      <c r="RV200" s="22"/>
      <c r="RW200" s="22"/>
      <c r="RX200" s="22"/>
      <c r="RY200" s="22"/>
      <c r="RZ200" s="22"/>
      <c r="SA200" s="22"/>
      <c r="SB200" s="22"/>
      <c r="SC200" s="22"/>
      <c r="SD200" s="22"/>
      <c r="SE200" s="22"/>
      <c r="SF200" s="22"/>
      <c r="SG200" s="22"/>
      <c r="SH200" s="22"/>
      <c r="SI200" s="22"/>
      <c r="SJ200" s="22"/>
      <c r="SK200" s="22"/>
      <c r="SL200" s="22"/>
      <c r="SM200" s="22"/>
      <c r="SN200" s="22"/>
      <c r="SO200" s="22"/>
      <c r="SP200" s="22"/>
      <c r="SQ200" s="22"/>
      <c r="SR200" s="22"/>
      <c r="SS200" s="22"/>
      <c r="ST200" s="22"/>
      <c r="SU200" s="22"/>
      <c r="SV200" s="22"/>
      <c r="SW200" s="22"/>
      <c r="SX200" s="22"/>
      <c r="SY200" s="22"/>
      <c r="SZ200" s="22"/>
      <c r="TA200" s="22"/>
      <c r="TB200" s="22"/>
      <c r="TC200" s="22"/>
      <c r="TD200" s="22"/>
      <c r="TE200" s="22"/>
      <c r="TF200" s="22"/>
      <c r="TG200" s="22"/>
      <c r="TH200" s="22"/>
      <c r="TI200" s="22"/>
      <c r="TJ200" s="22"/>
      <c r="TK200" s="22"/>
      <c r="TL200" s="22"/>
      <c r="TM200" s="22"/>
      <c r="TN200" s="22"/>
      <c r="TO200" s="22"/>
      <c r="TP200" s="22"/>
      <c r="TQ200" s="22"/>
      <c r="TR200" s="22"/>
      <c r="TS200" s="22"/>
      <c r="TT200" s="22"/>
      <c r="TU200" s="22"/>
      <c r="TV200" s="22"/>
      <c r="TW200" s="22"/>
      <c r="TX200" s="22"/>
      <c r="TY200" s="22"/>
      <c r="TZ200" s="22"/>
      <c r="UA200" s="22"/>
      <c r="UB200" s="22"/>
      <c r="UC200" s="22"/>
      <c r="UD200" s="22"/>
      <c r="UE200" s="22"/>
      <c r="UF200" s="22"/>
      <c r="UG200" s="22"/>
      <c r="UH200" s="22"/>
      <c r="UI200" s="22"/>
      <c r="UJ200" s="22"/>
      <c r="UK200" s="22"/>
      <c r="UL200" s="22"/>
      <c r="UM200" s="22"/>
      <c r="UN200" s="22"/>
      <c r="UO200" s="22"/>
      <c r="UP200" s="22"/>
      <c r="UQ200" s="22"/>
      <c r="UR200" s="22"/>
      <c r="US200" s="22"/>
      <c r="UT200" s="22"/>
      <c r="UU200" s="22"/>
      <c r="UV200" s="22"/>
      <c r="UW200" s="22"/>
      <c r="UX200" s="22"/>
      <c r="UY200" s="22"/>
      <c r="UZ200" s="22"/>
      <c r="VA200" s="22"/>
      <c r="VB200" s="22"/>
      <c r="VC200" s="22"/>
      <c r="VD200" s="22"/>
      <c r="VE200" s="22"/>
      <c r="VF200" s="22"/>
      <c r="VG200" s="22"/>
      <c r="VH200" s="22"/>
      <c r="VI200" s="22"/>
      <c r="VJ200" s="22"/>
      <c r="VK200" s="22"/>
      <c r="VL200" s="22"/>
      <c r="VM200" s="22"/>
      <c r="VN200" s="22"/>
      <c r="VO200" s="22"/>
      <c r="VP200" s="22"/>
      <c r="VQ200" s="22"/>
      <c r="VR200" s="22"/>
      <c r="VS200" s="22"/>
      <c r="VT200" s="22"/>
      <c r="VU200" s="22"/>
      <c r="VV200" s="22"/>
      <c r="VW200" s="22"/>
      <c r="VX200" s="22"/>
      <c r="VY200" s="22"/>
      <c r="VZ200" s="22"/>
      <c r="WA200" s="22"/>
      <c r="WB200" s="22"/>
      <c r="WC200" s="22"/>
      <c r="WD200" s="22"/>
      <c r="WE200" s="22"/>
      <c r="WF200" s="22"/>
      <c r="WG200" s="22"/>
      <c r="WH200" s="22"/>
      <c r="WI200" s="22"/>
      <c r="WJ200" s="22"/>
      <c r="WK200" s="22"/>
      <c r="WL200" s="22"/>
      <c r="WM200" s="22"/>
      <c r="WN200" s="22"/>
      <c r="WO200" s="22"/>
      <c r="WP200" s="22"/>
      <c r="WQ200" s="22"/>
      <c r="WR200" s="22"/>
      <c r="WS200" s="22"/>
      <c r="WT200" s="22"/>
      <c r="WU200" s="22"/>
      <c r="WV200" s="22"/>
      <c r="WW200" s="22"/>
      <c r="WX200" s="22"/>
      <c r="WY200" s="22"/>
      <c r="WZ200" s="22"/>
      <c r="XA200" s="22"/>
      <c r="XB200" s="22"/>
      <c r="XC200" s="22"/>
      <c r="XD200" s="22"/>
      <c r="XE200" s="22"/>
      <c r="XF200" s="22"/>
      <c r="XG200" s="22"/>
      <c r="XH200" s="22"/>
      <c r="XI200" s="22"/>
      <c r="XJ200" s="22"/>
      <c r="XK200" s="22"/>
      <c r="XL200" s="22"/>
      <c r="XM200" s="22"/>
      <c r="XN200" s="22"/>
      <c r="XO200" s="22"/>
      <c r="XP200" s="22"/>
      <c r="XQ200" s="22"/>
      <c r="XR200" s="22"/>
      <c r="XS200" s="22"/>
      <c r="XT200" s="22"/>
      <c r="XU200" s="22"/>
      <c r="XV200" s="22"/>
      <c r="XW200" s="22"/>
      <c r="XX200" s="22"/>
      <c r="XY200" s="22"/>
      <c r="XZ200" s="22"/>
      <c r="YA200" s="22"/>
      <c r="YB200" s="22"/>
      <c r="YC200" s="22"/>
      <c r="YD200" s="22"/>
      <c r="YE200" s="22"/>
      <c r="YF200" s="22"/>
      <c r="YG200" s="22"/>
      <c r="YH200" s="22"/>
      <c r="YI200" s="22"/>
      <c r="YJ200" s="22"/>
      <c r="YK200" s="22"/>
      <c r="YL200" s="22"/>
      <c r="YM200" s="22"/>
      <c r="YN200" s="22"/>
      <c r="YO200" s="22"/>
      <c r="YP200" s="22"/>
      <c r="YQ200" s="22"/>
      <c r="YR200" s="22"/>
      <c r="YS200" s="22"/>
      <c r="YT200" s="22"/>
      <c r="YU200" s="22"/>
      <c r="YV200" s="22"/>
      <c r="YW200" s="22"/>
      <c r="YX200" s="22"/>
      <c r="YY200" s="22"/>
      <c r="YZ200" s="22"/>
      <c r="ZA200" s="22"/>
      <c r="ZB200" s="22"/>
      <c r="ZC200" s="22"/>
      <c r="ZD200" s="22"/>
      <c r="ZE200" s="22"/>
      <c r="ZF200" s="22"/>
      <c r="ZG200" s="22"/>
      <c r="ZH200" s="22"/>
      <c r="ZI200" s="22"/>
      <c r="ZJ200" s="22"/>
      <c r="ZK200" s="22"/>
      <c r="ZL200" s="22"/>
      <c r="ZM200" s="22"/>
      <c r="ZN200" s="22"/>
      <c r="ZO200" s="22"/>
      <c r="ZP200" s="22"/>
      <c r="ZQ200" s="22"/>
      <c r="ZR200" s="22"/>
      <c r="ZS200" s="22"/>
      <c r="ZT200" s="22"/>
      <c r="ZU200" s="22"/>
      <c r="ZV200" s="22"/>
      <c r="ZW200" s="22"/>
      <c r="ZX200" s="22"/>
      <c r="ZY200" s="22"/>
      <c r="ZZ200" s="22"/>
      <c r="AAA200" s="22"/>
      <c r="AAB200" s="22"/>
      <c r="AAC200" s="22"/>
      <c r="AAD200" s="22"/>
      <c r="AAE200" s="22"/>
      <c r="AAF200" s="22"/>
      <c r="AAG200" s="22"/>
      <c r="AAH200" s="22"/>
      <c r="AAI200" s="22"/>
      <c r="AAJ200" s="22"/>
      <c r="AAK200" s="22"/>
      <c r="AAL200" s="22"/>
      <c r="AAM200" s="22"/>
      <c r="AAN200" s="22"/>
      <c r="AAO200" s="22"/>
      <c r="AAP200" s="22"/>
      <c r="AAQ200" s="22"/>
      <c r="AAR200" s="22"/>
      <c r="AAS200" s="22"/>
      <c r="AAT200" s="22"/>
      <c r="AAU200" s="22"/>
      <c r="AAV200" s="22"/>
      <c r="AAW200" s="22"/>
      <c r="AAX200" s="22"/>
      <c r="AAY200" s="22"/>
      <c r="AAZ200" s="22"/>
      <c r="ABA200" s="22"/>
      <c r="ABB200" s="22"/>
      <c r="ABC200" s="22"/>
      <c r="ABD200" s="22"/>
      <c r="ABE200" s="22"/>
      <c r="ABF200" s="22"/>
      <c r="ABG200" s="22"/>
      <c r="ABH200" s="22"/>
      <c r="ABI200" s="22"/>
      <c r="ABJ200" s="22"/>
      <c r="ABK200" s="22"/>
      <c r="ABL200" s="22"/>
      <c r="ABM200" s="22"/>
      <c r="ABN200" s="22"/>
      <c r="ABO200" s="22"/>
      <c r="ABP200" s="22"/>
      <c r="ABQ200" s="22"/>
      <c r="ABR200" s="22"/>
      <c r="ABS200" s="22"/>
      <c r="ABT200" s="22"/>
      <c r="ABU200" s="22"/>
      <c r="ABV200" s="22"/>
      <c r="ABW200" s="22"/>
      <c r="ABX200" s="22"/>
      <c r="ABY200" s="22"/>
      <c r="ABZ200" s="22"/>
      <c r="ACA200" s="22"/>
      <c r="ACB200" s="22"/>
      <c r="ACC200" s="22"/>
      <c r="ACD200" s="22"/>
      <c r="ACE200" s="22"/>
      <c r="ACF200" s="22"/>
      <c r="ACG200" s="22"/>
      <c r="ACH200" s="22"/>
      <c r="ACI200" s="22"/>
      <c r="ACJ200" s="22"/>
      <c r="ACK200" s="22"/>
      <c r="ACL200" s="22"/>
      <c r="ACM200" s="22"/>
      <c r="ACN200" s="22"/>
      <c r="ACO200" s="22"/>
      <c r="ACP200" s="22"/>
      <c r="ACQ200" s="22"/>
      <c r="ACR200" s="22"/>
      <c r="ACS200" s="22"/>
      <c r="ACT200" s="22"/>
      <c r="ACU200" s="22"/>
      <c r="ACV200" s="22"/>
      <c r="ACW200" s="22"/>
      <c r="ACX200" s="22"/>
      <c r="ACY200" s="22"/>
      <c r="ACZ200" s="22"/>
      <c r="ADA200" s="22"/>
    </row>
    <row r="201" spans="1:781" s="124" customFormat="1" ht="36" x14ac:dyDescent="0.3">
      <c r="A201" s="81">
        <v>3</v>
      </c>
      <c r="B201" s="87" t="s">
        <v>623</v>
      </c>
      <c r="C201" s="64" t="s">
        <v>143</v>
      </c>
      <c r="D201" s="65" t="s">
        <v>624</v>
      </c>
      <c r="E201" s="65"/>
      <c r="F201" s="65">
        <v>17</v>
      </c>
      <c r="G201" s="122">
        <v>30000</v>
      </c>
      <c r="H201" s="65">
        <v>1</v>
      </c>
      <c r="I201" s="65" t="s">
        <v>96</v>
      </c>
      <c r="J201" s="65" t="s">
        <v>67</v>
      </c>
      <c r="K201" s="67">
        <v>1986</v>
      </c>
      <c r="L201" s="68">
        <v>31548</v>
      </c>
      <c r="M201" s="69">
        <v>100</v>
      </c>
      <c r="N201" s="70"/>
      <c r="O201" s="70"/>
      <c r="P201" s="71" t="s">
        <v>511</v>
      </c>
      <c r="Q201" s="72" t="s">
        <v>625</v>
      </c>
      <c r="R201" s="73"/>
      <c r="S201" s="74" t="str">
        <f t="shared" si="41"/>
        <v>Sn</v>
      </c>
      <c r="T201" s="75"/>
      <c r="U201" s="75"/>
      <c r="V201" s="75"/>
      <c r="W201" s="75"/>
      <c r="X201" s="75"/>
      <c r="Y201" s="75"/>
      <c r="Z201" s="75"/>
      <c r="AA201" s="22"/>
      <c r="AB201" s="76">
        <f t="shared" si="52"/>
        <v>5.2724457241256046E-5</v>
      </c>
      <c r="AC201" s="76">
        <f t="shared" si="43"/>
        <v>0</v>
      </c>
      <c r="AD201" s="76">
        <f t="shared" si="44"/>
        <v>0</v>
      </c>
      <c r="AE201" s="76">
        <f t="shared" si="45"/>
        <v>5.2724457241256046E-5</v>
      </c>
      <c r="AF201" s="77"/>
      <c r="AG201" s="77">
        <f t="shared" si="49"/>
        <v>0</v>
      </c>
      <c r="AH201" s="77">
        <f t="shared" si="50"/>
        <v>0</v>
      </c>
      <c r="AI201" s="77">
        <f t="shared" si="51"/>
        <v>5.2724457241256046E-5</v>
      </c>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c r="DS201" s="22"/>
      <c r="DT201" s="22"/>
      <c r="DU201" s="22"/>
      <c r="DV201" s="22"/>
      <c r="DW201" s="22"/>
      <c r="DX201" s="22"/>
      <c r="DY201" s="22"/>
      <c r="DZ201" s="22"/>
      <c r="EA201" s="22"/>
      <c r="EB201" s="22"/>
      <c r="EC201" s="22"/>
      <c r="ED201" s="22"/>
      <c r="EE201" s="22"/>
      <c r="EF201" s="22"/>
      <c r="EG201" s="22"/>
      <c r="EH201" s="22"/>
      <c r="EI201" s="22"/>
      <c r="EJ201" s="22"/>
      <c r="EK201" s="22"/>
      <c r="EL201" s="22"/>
      <c r="EM201" s="22"/>
      <c r="EN201" s="22"/>
      <c r="EO201" s="22"/>
      <c r="EP201" s="22"/>
      <c r="EQ201" s="22"/>
      <c r="ER201" s="22"/>
      <c r="ES201" s="22"/>
      <c r="ET201" s="22"/>
      <c r="EU201" s="22"/>
      <c r="EV201" s="22"/>
      <c r="EW201" s="22"/>
      <c r="EX201" s="22"/>
      <c r="EY201" s="22"/>
      <c r="EZ201" s="22"/>
      <c r="FA201" s="22"/>
      <c r="FB201" s="22"/>
      <c r="FC201" s="22"/>
      <c r="FD201" s="22"/>
      <c r="FE201" s="22"/>
      <c r="FF201" s="22"/>
      <c r="FG201" s="22"/>
      <c r="FH201" s="22"/>
      <c r="FI201" s="22"/>
      <c r="FJ201" s="22"/>
      <c r="FK201" s="22"/>
      <c r="FL201" s="22"/>
      <c r="FM201" s="22"/>
      <c r="FN201" s="22"/>
      <c r="FO201" s="22"/>
      <c r="FP201" s="22"/>
      <c r="FQ201" s="22"/>
      <c r="FR201" s="22"/>
      <c r="FS201" s="22"/>
      <c r="FT201" s="22"/>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2"/>
      <c r="GR201" s="22"/>
      <c r="GS201" s="22"/>
      <c r="GT201" s="22"/>
      <c r="GU201" s="22"/>
      <c r="GV201" s="22"/>
      <c r="GW201" s="22"/>
      <c r="GX201" s="22"/>
      <c r="GY201" s="22"/>
      <c r="GZ201" s="22"/>
      <c r="HA201" s="22"/>
      <c r="HB201" s="22"/>
      <c r="HC201" s="22"/>
      <c r="HD201" s="22"/>
      <c r="HE201" s="22"/>
      <c r="HF201" s="22"/>
      <c r="HG201" s="22"/>
      <c r="HH201" s="22"/>
      <c r="HI201" s="22"/>
      <c r="HJ201" s="22"/>
      <c r="HK201" s="22"/>
      <c r="HL201" s="22"/>
      <c r="HM201" s="22"/>
      <c r="HN201" s="22"/>
      <c r="HO201" s="22"/>
      <c r="HP201" s="22"/>
      <c r="HQ201" s="22"/>
      <c r="HR201" s="22"/>
      <c r="HS201" s="22"/>
      <c r="HT201" s="22"/>
      <c r="HU201" s="22"/>
      <c r="HV201" s="22"/>
      <c r="HW201" s="22"/>
      <c r="HX201" s="22"/>
      <c r="HY201" s="22"/>
      <c r="HZ201" s="22"/>
      <c r="IA201" s="22"/>
      <c r="IB201" s="22"/>
      <c r="IC201" s="22"/>
      <c r="ID201" s="22"/>
      <c r="IE201" s="22"/>
      <c r="IF201" s="22"/>
      <c r="IG201" s="22"/>
      <c r="IH201" s="22"/>
      <c r="II201" s="22"/>
      <c r="IJ201" s="22"/>
      <c r="IK201" s="22"/>
      <c r="IL201" s="22"/>
      <c r="IM201" s="22"/>
      <c r="IN201" s="22"/>
      <c r="IO201" s="22"/>
      <c r="IP201" s="22"/>
      <c r="IQ201" s="22"/>
      <c r="IR201" s="22"/>
      <c r="IS201" s="22"/>
      <c r="IT201" s="22"/>
      <c r="IU201" s="22"/>
      <c r="IV201" s="22"/>
      <c r="IW201" s="22"/>
      <c r="IX201" s="22"/>
      <c r="IY201" s="22"/>
      <c r="IZ201" s="22"/>
      <c r="JA201" s="22"/>
      <c r="JB201" s="22"/>
      <c r="JC201" s="22"/>
      <c r="JD201" s="22"/>
      <c r="JE201" s="22"/>
      <c r="JF201" s="22"/>
      <c r="JG201" s="22"/>
      <c r="JH201" s="22"/>
      <c r="JI201" s="22"/>
      <c r="JJ201" s="22"/>
      <c r="JK201" s="22"/>
      <c r="JL201" s="22"/>
      <c r="JM201" s="22"/>
      <c r="JN201" s="22"/>
      <c r="JO201" s="22"/>
      <c r="JP201" s="22"/>
      <c r="JQ201" s="22"/>
      <c r="JR201" s="22"/>
      <c r="JS201" s="22"/>
      <c r="JT201" s="22"/>
      <c r="JU201" s="22"/>
      <c r="JV201" s="22"/>
      <c r="JW201" s="22"/>
      <c r="JX201" s="22"/>
      <c r="JY201" s="22"/>
      <c r="JZ201" s="22"/>
      <c r="KA201" s="22"/>
      <c r="KB201" s="22"/>
      <c r="KC201" s="22"/>
      <c r="KD201" s="22"/>
      <c r="KE201" s="22"/>
      <c r="KF201" s="22"/>
      <c r="KG201" s="22"/>
      <c r="KH201" s="22"/>
      <c r="KI201" s="22"/>
      <c r="KJ201" s="22"/>
      <c r="KK201" s="22"/>
      <c r="KL201" s="22"/>
      <c r="KM201" s="22"/>
      <c r="KN201" s="22"/>
      <c r="KO201" s="22"/>
      <c r="KP201" s="22"/>
      <c r="KQ201" s="22"/>
      <c r="KR201" s="22"/>
      <c r="KS201" s="22"/>
      <c r="KT201" s="22"/>
      <c r="KU201" s="22"/>
      <c r="KV201" s="22"/>
      <c r="KW201" s="22"/>
      <c r="KX201" s="22"/>
      <c r="KY201" s="22"/>
      <c r="KZ201" s="22"/>
      <c r="LA201" s="22"/>
      <c r="LB201" s="22"/>
      <c r="LC201" s="22"/>
      <c r="LD201" s="22"/>
      <c r="LE201" s="22"/>
      <c r="LF201" s="22"/>
      <c r="LG201" s="22"/>
      <c r="LH201" s="22"/>
      <c r="LI201" s="22"/>
      <c r="LJ201" s="22"/>
      <c r="LK201" s="22"/>
      <c r="LL201" s="22"/>
      <c r="LM201" s="22"/>
      <c r="LN201" s="22"/>
      <c r="LO201" s="22"/>
      <c r="LP201" s="22"/>
      <c r="LQ201" s="22"/>
      <c r="LR201" s="22"/>
      <c r="LS201" s="22"/>
      <c r="LT201" s="22"/>
      <c r="LU201" s="22"/>
      <c r="LV201" s="22"/>
      <c r="LW201" s="22"/>
      <c r="LX201" s="22"/>
      <c r="LY201" s="22"/>
      <c r="LZ201" s="22"/>
      <c r="MA201" s="22"/>
      <c r="MB201" s="22"/>
      <c r="MC201" s="22"/>
      <c r="MD201" s="22"/>
      <c r="ME201" s="22"/>
      <c r="MF201" s="22"/>
      <c r="MG201" s="22"/>
      <c r="MH201" s="22"/>
      <c r="MI201" s="22"/>
      <c r="MJ201" s="22"/>
      <c r="MK201" s="22"/>
      <c r="ML201" s="22"/>
      <c r="MM201" s="22"/>
      <c r="MN201" s="22"/>
      <c r="MO201" s="22"/>
      <c r="MP201" s="22"/>
      <c r="MQ201" s="22"/>
      <c r="MR201" s="22"/>
      <c r="MS201" s="22"/>
      <c r="MT201" s="22"/>
      <c r="MU201" s="22"/>
      <c r="MV201" s="22"/>
      <c r="MW201" s="22"/>
      <c r="MX201" s="22"/>
      <c r="MY201" s="22"/>
      <c r="MZ201" s="22"/>
      <c r="NA201" s="22"/>
      <c r="NB201" s="22"/>
      <c r="NC201" s="22"/>
      <c r="ND201" s="22"/>
      <c r="NE201" s="22"/>
      <c r="NF201" s="22"/>
      <c r="NG201" s="22"/>
      <c r="NH201" s="22"/>
      <c r="NI201" s="22"/>
      <c r="NJ201" s="22"/>
      <c r="NK201" s="22"/>
      <c r="NL201" s="22"/>
      <c r="NM201" s="22"/>
      <c r="NN201" s="22"/>
      <c r="NO201" s="22"/>
      <c r="NP201" s="22"/>
      <c r="NQ201" s="22"/>
      <c r="NR201" s="22"/>
      <c r="NS201" s="22"/>
      <c r="NT201" s="22"/>
      <c r="NU201" s="22"/>
      <c r="NV201" s="22"/>
      <c r="NW201" s="22"/>
      <c r="NX201" s="22"/>
      <c r="NY201" s="22"/>
      <c r="NZ201" s="22"/>
      <c r="OA201" s="22"/>
      <c r="OB201" s="22"/>
      <c r="OC201" s="22"/>
      <c r="OD201" s="22"/>
      <c r="OE201" s="22"/>
      <c r="OF201" s="22"/>
      <c r="OG201" s="22"/>
      <c r="OH201" s="22"/>
      <c r="OI201" s="22"/>
      <c r="OJ201" s="22"/>
      <c r="OK201" s="22"/>
      <c r="OL201" s="22"/>
      <c r="OM201" s="22"/>
      <c r="ON201" s="22"/>
      <c r="OO201" s="22"/>
      <c r="OP201" s="22"/>
      <c r="OQ201" s="22"/>
      <c r="OR201" s="22"/>
      <c r="OS201" s="22"/>
      <c r="OT201" s="22"/>
      <c r="OU201" s="22"/>
      <c r="OV201" s="22"/>
      <c r="OW201" s="22"/>
      <c r="OX201" s="22"/>
      <c r="OY201" s="22"/>
      <c r="OZ201" s="22"/>
      <c r="PA201" s="22"/>
      <c r="PB201" s="22"/>
      <c r="PC201" s="22"/>
      <c r="PD201" s="22"/>
      <c r="PE201" s="22"/>
      <c r="PF201" s="22"/>
      <c r="PG201" s="22"/>
      <c r="PH201" s="22"/>
      <c r="PI201" s="22"/>
      <c r="PJ201" s="22"/>
      <c r="PK201" s="22"/>
      <c r="PL201" s="22"/>
      <c r="PM201" s="22"/>
      <c r="PN201" s="22"/>
      <c r="PO201" s="22"/>
      <c r="PP201" s="22"/>
      <c r="PQ201" s="22"/>
      <c r="PR201" s="22"/>
      <c r="PS201" s="22"/>
      <c r="PT201" s="22"/>
      <c r="PU201" s="22"/>
      <c r="PV201" s="22"/>
      <c r="PW201" s="22"/>
      <c r="PX201" s="22"/>
      <c r="PY201" s="22"/>
      <c r="PZ201" s="22"/>
      <c r="QA201" s="22"/>
      <c r="QB201" s="22"/>
      <c r="QC201" s="22"/>
      <c r="QD201" s="22"/>
      <c r="QE201" s="22"/>
      <c r="QF201" s="22"/>
      <c r="QG201" s="22"/>
      <c r="QH201" s="22"/>
      <c r="QI201" s="22"/>
      <c r="QJ201" s="22"/>
      <c r="QK201" s="22"/>
      <c r="QL201" s="22"/>
      <c r="QM201" s="22"/>
      <c r="QN201" s="22"/>
      <c r="QO201" s="22"/>
      <c r="QP201" s="22"/>
      <c r="QQ201" s="22"/>
      <c r="QR201" s="22"/>
      <c r="QS201" s="22"/>
      <c r="QT201" s="22"/>
      <c r="QU201" s="22"/>
      <c r="QV201" s="22"/>
      <c r="QW201" s="22"/>
      <c r="QX201" s="22"/>
      <c r="QY201" s="22"/>
      <c r="QZ201" s="22"/>
      <c r="RA201" s="22"/>
      <c r="RB201" s="22"/>
      <c r="RC201" s="22"/>
      <c r="RD201" s="22"/>
      <c r="RE201" s="22"/>
      <c r="RF201" s="22"/>
      <c r="RG201" s="22"/>
      <c r="RH201" s="22"/>
      <c r="RI201" s="22"/>
      <c r="RJ201" s="22"/>
      <c r="RK201" s="22"/>
      <c r="RL201" s="22"/>
      <c r="RM201" s="22"/>
      <c r="RN201" s="22"/>
      <c r="RO201" s="22"/>
      <c r="RP201" s="22"/>
      <c r="RQ201" s="22"/>
      <c r="RR201" s="22"/>
      <c r="RS201" s="22"/>
      <c r="RT201" s="22"/>
      <c r="RU201" s="22"/>
      <c r="RV201" s="22"/>
      <c r="RW201" s="22"/>
      <c r="RX201" s="22"/>
      <c r="RY201" s="22"/>
      <c r="RZ201" s="22"/>
      <c r="SA201" s="22"/>
      <c r="SB201" s="22"/>
      <c r="SC201" s="22"/>
      <c r="SD201" s="22"/>
      <c r="SE201" s="22"/>
      <c r="SF201" s="22"/>
      <c r="SG201" s="22"/>
      <c r="SH201" s="22"/>
      <c r="SI201" s="22"/>
      <c r="SJ201" s="22"/>
      <c r="SK201" s="22"/>
      <c r="SL201" s="22"/>
      <c r="SM201" s="22"/>
      <c r="SN201" s="22"/>
      <c r="SO201" s="22"/>
      <c r="SP201" s="22"/>
      <c r="SQ201" s="22"/>
      <c r="SR201" s="22"/>
      <c r="SS201" s="22"/>
      <c r="ST201" s="22"/>
      <c r="SU201" s="22"/>
      <c r="SV201" s="22"/>
      <c r="SW201" s="22"/>
      <c r="SX201" s="22"/>
      <c r="SY201" s="22"/>
      <c r="SZ201" s="22"/>
      <c r="TA201" s="22"/>
      <c r="TB201" s="22"/>
      <c r="TC201" s="22"/>
      <c r="TD201" s="22"/>
      <c r="TE201" s="22"/>
      <c r="TF201" s="22"/>
      <c r="TG201" s="22"/>
      <c r="TH201" s="22"/>
      <c r="TI201" s="22"/>
      <c r="TJ201" s="22"/>
      <c r="TK201" s="22"/>
      <c r="TL201" s="22"/>
      <c r="TM201" s="22"/>
      <c r="TN201" s="22"/>
      <c r="TO201" s="22"/>
      <c r="TP201" s="22"/>
      <c r="TQ201" s="22"/>
      <c r="TR201" s="22"/>
      <c r="TS201" s="22"/>
      <c r="TT201" s="22"/>
      <c r="TU201" s="22"/>
      <c r="TV201" s="22"/>
      <c r="TW201" s="22"/>
      <c r="TX201" s="22"/>
      <c r="TY201" s="22"/>
      <c r="TZ201" s="22"/>
      <c r="UA201" s="22"/>
      <c r="UB201" s="22"/>
      <c r="UC201" s="22"/>
      <c r="UD201" s="22"/>
      <c r="UE201" s="22"/>
      <c r="UF201" s="22"/>
      <c r="UG201" s="22"/>
      <c r="UH201" s="22"/>
      <c r="UI201" s="22"/>
      <c r="UJ201" s="22"/>
      <c r="UK201" s="22"/>
      <c r="UL201" s="22"/>
      <c r="UM201" s="22"/>
      <c r="UN201" s="22"/>
      <c r="UO201" s="22"/>
      <c r="UP201" s="22"/>
      <c r="UQ201" s="22"/>
      <c r="UR201" s="22"/>
      <c r="US201" s="22"/>
      <c r="UT201" s="22"/>
      <c r="UU201" s="22"/>
      <c r="UV201" s="22"/>
      <c r="UW201" s="22"/>
      <c r="UX201" s="22"/>
      <c r="UY201" s="22"/>
      <c r="UZ201" s="22"/>
      <c r="VA201" s="22"/>
      <c r="VB201" s="22"/>
      <c r="VC201" s="22"/>
      <c r="VD201" s="22"/>
      <c r="VE201" s="22"/>
      <c r="VF201" s="22"/>
      <c r="VG201" s="22"/>
      <c r="VH201" s="22"/>
      <c r="VI201" s="22"/>
      <c r="VJ201" s="22"/>
      <c r="VK201" s="22"/>
      <c r="VL201" s="22"/>
      <c r="VM201" s="22"/>
      <c r="VN201" s="22"/>
      <c r="VO201" s="22"/>
      <c r="VP201" s="22"/>
      <c r="VQ201" s="22"/>
      <c r="VR201" s="22"/>
      <c r="VS201" s="22"/>
      <c r="VT201" s="22"/>
      <c r="VU201" s="22"/>
      <c r="VV201" s="22"/>
      <c r="VW201" s="22"/>
      <c r="VX201" s="22"/>
      <c r="VY201" s="22"/>
      <c r="VZ201" s="22"/>
      <c r="WA201" s="22"/>
      <c r="WB201" s="22"/>
      <c r="WC201" s="22"/>
      <c r="WD201" s="22"/>
      <c r="WE201" s="22"/>
      <c r="WF201" s="22"/>
      <c r="WG201" s="22"/>
      <c r="WH201" s="22"/>
      <c r="WI201" s="22"/>
      <c r="WJ201" s="22"/>
      <c r="WK201" s="22"/>
      <c r="WL201" s="22"/>
      <c r="WM201" s="22"/>
      <c r="WN201" s="22"/>
      <c r="WO201" s="22"/>
      <c r="WP201" s="22"/>
      <c r="WQ201" s="22"/>
      <c r="WR201" s="22"/>
      <c r="WS201" s="22"/>
      <c r="WT201" s="22"/>
      <c r="WU201" s="22"/>
      <c r="WV201" s="22"/>
      <c r="WW201" s="22"/>
      <c r="WX201" s="22"/>
      <c r="WY201" s="22"/>
      <c r="WZ201" s="22"/>
      <c r="XA201" s="22"/>
      <c r="XB201" s="22"/>
      <c r="XC201" s="22"/>
      <c r="XD201" s="22"/>
      <c r="XE201" s="22"/>
      <c r="XF201" s="22"/>
      <c r="XG201" s="22"/>
      <c r="XH201" s="22"/>
      <c r="XI201" s="22"/>
      <c r="XJ201" s="22"/>
      <c r="XK201" s="22"/>
      <c r="XL201" s="22"/>
      <c r="XM201" s="22"/>
      <c r="XN201" s="22"/>
      <c r="XO201" s="22"/>
      <c r="XP201" s="22"/>
      <c r="XQ201" s="22"/>
      <c r="XR201" s="22"/>
      <c r="XS201" s="22"/>
      <c r="XT201" s="22"/>
      <c r="XU201" s="22"/>
      <c r="XV201" s="22"/>
      <c r="XW201" s="22"/>
      <c r="XX201" s="22"/>
      <c r="XY201" s="22"/>
      <c r="XZ201" s="22"/>
      <c r="YA201" s="22"/>
      <c r="YB201" s="22"/>
      <c r="YC201" s="22"/>
      <c r="YD201" s="22"/>
      <c r="YE201" s="22"/>
      <c r="YF201" s="22"/>
      <c r="YG201" s="22"/>
      <c r="YH201" s="22"/>
      <c r="YI201" s="22"/>
      <c r="YJ201" s="22"/>
      <c r="YK201" s="22"/>
      <c r="YL201" s="22"/>
      <c r="YM201" s="22"/>
      <c r="YN201" s="22"/>
      <c r="YO201" s="22"/>
      <c r="YP201" s="22"/>
      <c r="YQ201" s="22"/>
      <c r="YR201" s="22"/>
      <c r="YS201" s="22"/>
      <c r="YT201" s="22"/>
      <c r="YU201" s="22"/>
      <c r="YV201" s="22"/>
      <c r="YW201" s="22"/>
      <c r="YX201" s="22"/>
      <c r="YY201" s="22"/>
      <c r="YZ201" s="22"/>
      <c r="ZA201" s="22"/>
      <c r="ZB201" s="22"/>
      <c r="ZC201" s="22"/>
      <c r="ZD201" s="22"/>
      <c r="ZE201" s="22"/>
      <c r="ZF201" s="22"/>
      <c r="ZG201" s="22"/>
      <c r="ZH201" s="22"/>
      <c r="ZI201" s="22"/>
      <c r="ZJ201" s="22"/>
      <c r="ZK201" s="22"/>
      <c r="ZL201" s="22"/>
      <c r="ZM201" s="22"/>
      <c r="ZN201" s="22"/>
      <c r="ZO201" s="22"/>
      <c r="ZP201" s="22"/>
      <c r="ZQ201" s="22"/>
      <c r="ZR201" s="22"/>
      <c r="ZS201" s="22"/>
      <c r="ZT201" s="22"/>
      <c r="ZU201" s="22"/>
      <c r="ZV201" s="22"/>
      <c r="ZW201" s="22"/>
      <c r="ZX201" s="22"/>
      <c r="ZY201" s="22"/>
      <c r="ZZ201" s="22"/>
      <c r="AAA201" s="22"/>
      <c r="AAB201" s="22"/>
      <c r="AAC201" s="22"/>
      <c r="AAD201" s="22"/>
      <c r="AAE201" s="22"/>
      <c r="AAF201" s="22"/>
      <c r="AAG201" s="22"/>
      <c r="AAH201" s="22"/>
      <c r="AAI201" s="22"/>
      <c r="AAJ201" s="22"/>
      <c r="AAK201" s="22"/>
      <c r="AAL201" s="22"/>
      <c r="AAM201" s="22"/>
      <c r="AAN201" s="22"/>
      <c r="AAO201" s="22"/>
      <c r="AAP201" s="22"/>
      <c r="AAQ201" s="22"/>
      <c r="AAR201" s="22"/>
      <c r="AAS201" s="22"/>
      <c r="AAT201" s="22"/>
      <c r="AAU201" s="22"/>
      <c r="AAV201" s="22"/>
      <c r="AAW201" s="22"/>
      <c r="AAX201" s="22"/>
      <c r="AAY201" s="22"/>
      <c r="AAZ201" s="22"/>
      <c r="ABA201" s="22"/>
      <c r="ABB201" s="22"/>
      <c r="ABC201" s="22"/>
      <c r="ABD201" s="22"/>
      <c r="ABE201" s="22"/>
      <c r="ABF201" s="22"/>
      <c r="ABG201" s="22"/>
      <c r="ABH201" s="22"/>
      <c r="ABI201" s="22"/>
      <c r="ABJ201" s="22"/>
      <c r="ABK201" s="22"/>
      <c r="ABL201" s="22"/>
      <c r="ABM201" s="22"/>
      <c r="ABN201" s="22"/>
      <c r="ABO201" s="22"/>
      <c r="ABP201" s="22"/>
      <c r="ABQ201" s="22"/>
      <c r="ABR201" s="22"/>
      <c r="ABS201" s="22"/>
      <c r="ABT201" s="22"/>
      <c r="ABU201" s="22"/>
      <c r="ABV201" s="22"/>
      <c r="ABW201" s="22"/>
      <c r="ABX201" s="22"/>
      <c r="ABY201" s="22"/>
      <c r="ABZ201" s="22"/>
      <c r="ACA201" s="22"/>
      <c r="ACB201" s="22"/>
      <c r="ACC201" s="22"/>
      <c r="ACD201" s="22"/>
      <c r="ACE201" s="22"/>
      <c r="ACF201" s="22"/>
      <c r="ACG201" s="22"/>
      <c r="ACH201" s="22"/>
      <c r="ACI201" s="22"/>
      <c r="ACJ201" s="22"/>
      <c r="ACK201" s="22"/>
      <c r="ACL201" s="22"/>
      <c r="ACM201" s="22"/>
      <c r="ACN201" s="22"/>
      <c r="ACO201" s="22"/>
      <c r="ACP201" s="22"/>
      <c r="ACQ201" s="22"/>
      <c r="ACR201" s="22"/>
      <c r="ACS201" s="22"/>
      <c r="ACT201" s="22"/>
      <c r="ACU201" s="22"/>
      <c r="ACV201" s="22"/>
      <c r="ACW201" s="22"/>
      <c r="ACX201" s="22"/>
      <c r="ACY201" s="22"/>
      <c r="ACZ201" s="22"/>
      <c r="ADA201" s="22"/>
    </row>
    <row r="202" spans="1:781" s="124" customFormat="1" ht="15.6" x14ac:dyDescent="0.3">
      <c r="A202" s="81">
        <v>3</v>
      </c>
      <c r="B202" s="87" t="s">
        <v>626</v>
      </c>
      <c r="C202" s="64" t="s">
        <v>143</v>
      </c>
      <c r="D202" s="65" t="s">
        <v>349</v>
      </c>
      <c r="E202" s="65" t="s">
        <v>278</v>
      </c>
      <c r="F202" s="65">
        <v>7.5</v>
      </c>
      <c r="G202" s="122">
        <v>200000</v>
      </c>
      <c r="H202" s="65">
        <v>1</v>
      </c>
      <c r="I202" s="65" t="s">
        <v>96</v>
      </c>
      <c r="J202" s="65" t="s">
        <v>67</v>
      </c>
      <c r="K202" s="67">
        <v>1986</v>
      </c>
      <c r="L202" s="68">
        <v>31548</v>
      </c>
      <c r="M202" s="69"/>
      <c r="N202" s="70"/>
      <c r="O202" s="70"/>
      <c r="P202" s="71" t="s">
        <v>511</v>
      </c>
      <c r="Q202" s="72"/>
      <c r="R202" s="73"/>
      <c r="S202" s="74" t="str">
        <f t="shared" si="41"/>
        <v>Sn</v>
      </c>
      <c r="T202" s="75"/>
      <c r="U202" s="75"/>
      <c r="V202" s="75"/>
      <c r="W202" s="75"/>
      <c r="X202" s="75"/>
      <c r="Y202" s="75"/>
      <c r="Z202" s="75"/>
      <c r="AA202" s="22"/>
      <c r="AB202" s="76">
        <f t="shared" si="52"/>
        <v>0</v>
      </c>
      <c r="AC202" s="76">
        <f t="shared" si="43"/>
        <v>0</v>
      </c>
      <c r="AD202" s="76">
        <f t="shared" si="44"/>
        <v>0</v>
      </c>
      <c r="AE202" s="76">
        <f t="shared" si="45"/>
        <v>0</v>
      </c>
      <c r="AF202" s="77"/>
      <c r="AG202" s="77">
        <f t="shared" si="49"/>
        <v>0</v>
      </c>
      <c r="AH202" s="77">
        <f t="shared" si="50"/>
        <v>0</v>
      </c>
      <c r="AI202" s="77">
        <f t="shared" si="51"/>
        <v>0</v>
      </c>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c r="EE202" s="22"/>
      <c r="EF202" s="22"/>
      <c r="EG202" s="22"/>
      <c r="EH202" s="22"/>
      <c r="EI202" s="22"/>
      <c r="EJ202" s="22"/>
      <c r="EK202" s="22"/>
      <c r="EL202" s="22"/>
      <c r="EM202" s="22"/>
      <c r="EN202" s="22"/>
      <c r="EO202" s="22"/>
      <c r="EP202" s="22"/>
      <c r="EQ202" s="22"/>
      <c r="ER202" s="22"/>
      <c r="ES202" s="22"/>
      <c r="ET202" s="22"/>
      <c r="EU202" s="22"/>
      <c r="EV202" s="22"/>
      <c r="EW202" s="22"/>
      <c r="EX202" s="22"/>
      <c r="EY202" s="22"/>
      <c r="EZ202" s="22"/>
      <c r="FA202" s="22"/>
      <c r="FB202" s="22"/>
      <c r="FC202" s="22"/>
      <c r="FD202" s="22"/>
      <c r="FE202" s="22"/>
      <c r="FF202" s="22"/>
      <c r="FG202" s="22"/>
      <c r="FH202" s="22"/>
      <c r="FI202" s="22"/>
      <c r="FJ202" s="22"/>
      <c r="FK202" s="22"/>
      <c r="FL202" s="22"/>
      <c r="FM202" s="22"/>
      <c r="FN202" s="22"/>
      <c r="FO202" s="22"/>
      <c r="FP202" s="22"/>
      <c r="FQ202" s="22"/>
      <c r="FR202" s="22"/>
      <c r="FS202" s="22"/>
      <c r="FT202" s="22"/>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2"/>
      <c r="GR202" s="22"/>
      <c r="GS202" s="22"/>
      <c r="GT202" s="22"/>
      <c r="GU202" s="22"/>
      <c r="GV202" s="22"/>
      <c r="GW202" s="22"/>
      <c r="GX202" s="22"/>
      <c r="GY202" s="22"/>
      <c r="GZ202" s="22"/>
      <c r="HA202" s="22"/>
      <c r="HB202" s="22"/>
      <c r="HC202" s="22"/>
      <c r="HD202" s="22"/>
      <c r="HE202" s="22"/>
      <c r="HF202" s="22"/>
      <c r="HG202" s="22"/>
      <c r="HH202" s="22"/>
      <c r="HI202" s="22"/>
      <c r="HJ202" s="22"/>
      <c r="HK202" s="22"/>
      <c r="HL202" s="22"/>
      <c r="HM202" s="22"/>
      <c r="HN202" s="22"/>
      <c r="HO202" s="22"/>
      <c r="HP202" s="22"/>
      <c r="HQ202" s="22"/>
      <c r="HR202" s="22"/>
      <c r="HS202" s="22"/>
      <c r="HT202" s="22"/>
      <c r="HU202" s="22"/>
      <c r="HV202" s="22"/>
      <c r="HW202" s="22"/>
      <c r="HX202" s="22"/>
      <c r="HY202" s="22"/>
      <c r="HZ202" s="22"/>
      <c r="IA202" s="22"/>
      <c r="IB202" s="22"/>
      <c r="IC202" s="22"/>
      <c r="ID202" s="22"/>
      <c r="IE202" s="22"/>
      <c r="IF202" s="22"/>
      <c r="IG202" s="22"/>
      <c r="IH202" s="22"/>
      <c r="II202" s="22"/>
      <c r="IJ202" s="22"/>
      <c r="IK202" s="22"/>
      <c r="IL202" s="22"/>
      <c r="IM202" s="22"/>
      <c r="IN202" s="22"/>
      <c r="IO202" s="22"/>
      <c r="IP202" s="22"/>
      <c r="IQ202" s="22"/>
      <c r="IR202" s="22"/>
      <c r="IS202" s="22"/>
      <c r="IT202" s="22"/>
      <c r="IU202" s="22"/>
      <c r="IV202" s="22"/>
      <c r="IW202" s="22"/>
      <c r="IX202" s="22"/>
      <c r="IY202" s="22"/>
      <c r="IZ202" s="22"/>
      <c r="JA202" s="22"/>
      <c r="JB202" s="22"/>
      <c r="JC202" s="22"/>
      <c r="JD202" s="22"/>
      <c r="JE202" s="22"/>
      <c r="JF202" s="22"/>
      <c r="JG202" s="22"/>
      <c r="JH202" s="22"/>
      <c r="JI202" s="22"/>
      <c r="JJ202" s="22"/>
      <c r="JK202" s="22"/>
      <c r="JL202" s="22"/>
      <c r="JM202" s="22"/>
      <c r="JN202" s="22"/>
      <c r="JO202" s="22"/>
      <c r="JP202" s="22"/>
      <c r="JQ202" s="22"/>
      <c r="JR202" s="22"/>
      <c r="JS202" s="22"/>
      <c r="JT202" s="22"/>
      <c r="JU202" s="22"/>
      <c r="JV202" s="22"/>
      <c r="JW202" s="22"/>
      <c r="JX202" s="22"/>
      <c r="JY202" s="22"/>
      <c r="JZ202" s="22"/>
      <c r="KA202" s="22"/>
      <c r="KB202" s="22"/>
      <c r="KC202" s="22"/>
      <c r="KD202" s="22"/>
      <c r="KE202" s="22"/>
      <c r="KF202" s="22"/>
      <c r="KG202" s="22"/>
      <c r="KH202" s="22"/>
      <c r="KI202" s="22"/>
      <c r="KJ202" s="22"/>
      <c r="KK202" s="22"/>
      <c r="KL202" s="22"/>
      <c r="KM202" s="22"/>
      <c r="KN202" s="22"/>
      <c r="KO202" s="22"/>
      <c r="KP202" s="22"/>
      <c r="KQ202" s="22"/>
      <c r="KR202" s="22"/>
      <c r="KS202" s="22"/>
      <c r="KT202" s="22"/>
      <c r="KU202" s="22"/>
      <c r="KV202" s="22"/>
      <c r="KW202" s="22"/>
      <c r="KX202" s="22"/>
      <c r="KY202" s="22"/>
      <c r="KZ202" s="22"/>
      <c r="LA202" s="22"/>
      <c r="LB202" s="22"/>
      <c r="LC202" s="22"/>
      <c r="LD202" s="22"/>
      <c r="LE202" s="22"/>
      <c r="LF202" s="22"/>
      <c r="LG202" s="22"/>
      <c r="LH202" s="22"/>
      <c r="LI202" s="22"/>
      <c r="LJ202" s="22"/>
      <c r="LK202" s="22"/>
      <c r="LL202" s="22"/>
      <c r="LM202" s="22"/>
      <c r="LN202" s="22"/>
      <c r="LO202" s="22"/>
      <c r="LP202" s="22"/>
      <c r="LQ202" s="22"/>
      <c r="LR202" s="22"/>
      <c r="LS202" s="22"/>
      <c r="LT202" s="22"/>
      <c r="LU202" s="22"/>
      <c r="LV202" s="22"/>
      <c r="LW202" s="22"/>
      <c r="LX202" s="22"/>
      <c r="LY202" s="22"/>
      <c r="LZ202" s="22"/>
      <c r="MA202" s="22"/>
      <c r="MB202" s="22"/>
      <c r="MC202" s="22"/>
      <c r="MD202" s="22"/>
      <c r="ME202" s="22"/>
      <c r="MF202" s="22"/>
      <c r="MG202" s="22"/>
      <c r="MH202" s="22"/>
      <c r="MI202" s="22"/>
      <c r="MJ202" s="22"/>
      <c r="MK202" s="22"/>
      <c r="ML202" s="22"/>
      <c r="MM202" s="22"/>
      <c r="MN202" s="22"/>
      <c r="MO202" s="22"/>
      <c r="MP202" s="22"/>
      <c r="MQ202" s="22"/>
      <c r="MR202" s="22"/>
      <c r="MS202" s="22"/>
      <c r="MT202" s="22"/>
      <c r="MU202" s="22"/>
      <c r="MV202" s="22"/>
      <c r="MW202" s="22"/>
      <c r="MX202" s="22"/>
      <c r="MY202" s="22"/>
      <c r="MZ202" s="22"/>
      <c r="NA202" s="22"/>
      <c r="NB202" s="22"/>
      <c r="NC202" s="22"/>
      <c r="ND202" s="22"/>
      <c r="NE202" s="22"/>
      <c r="NF202" s="22"/>
      <c r="NG202" s="22"/>
      <c r="NH202" s="22"/>
      <c r="NI202" s="22"/>
      <c r="NJ202" s="22"/>
      <c r="NK202" s="22"/>
      <c r="NL202" s="22"/>
      <c r="NM202" s="22"/>
      <c r="NN202" s="22"/>
      <c r="NO202" s="22"/>
      <c r="NP202" s="22"/>
      <c r="NQ202" s="22"/>
      <c r="NR202" s="22"/>
      <c r="NS202" s="22"/>
      <c r="NT202" s="22"/>
      <c r="NU202" s="22"/>
      <c r="NV202" s="22"/>
      <c r="NW202" s="22"/>
      <c r="NX202" s="22"/>
      <c r="NY202" s="22"/>
      <c r="NZ202" s="22"/>
      <c r="OA202" s="22"/>
      <c r="OB202" s="22"/>
      <c r="OC202" s="22"/>
      <c r="OD202" s="22"/>
      <c r="OE202" s="22"/>
      <c r="OF202" s="22"/>
      <c r="OG202" s="22"/>
      <c r="OH202" s="22"/>
      <c r="OI202" s="22"/>
      <c r="OJ202" s="22"/>
      <c r="OK202" s="22"/>
      <c r="OL202" s="22"/>
      <c r="OM202" s="22"/>
      <c r="ON202" s="22"/>
      <c r="OO202" s="22"/>
      <c r="OP202" s="22"/>
      <c r="OQ202" s="22"/>
      <c r="OR202" s="22"/>
      <c r="OS202" s="22"/>
      <c r="OT202" s="22"/>
      <c r="OU202" s="22"/>
      <c r="OV202" s="22"/>
      <c r="OW202" s="22"/>
      <c r="OX202" s="22"/>
      <c r="OY202" s="22"/>
      <c r="OZ202" s="22"/>
      <c r="PA202" s="22"/>
      <c r="PB202" s="22"/>
      <c r="PC202" s="22"/>
      <c r="PD202" s="22"/>
      <c r="PE202" s="22"/>
      <c r="PF202" s="22"/>
      <c r="PG202" s="22"/>
      <c r="PH202" s="22"/>
      <c r="PI202" s="22"/>
      <c r="PJ202" s="22"/>
      <c r="PK202" s="22"/>
      <c r="PL202" s="22"/>
      <c r="PM202" s="22"/>
      <c r="PN202" s="22"/>
      <c r="PO202" s="22"/>
      <c r="PP202" s="22"/>
      <c r="PQ202" s="22"/>
      <c r="PR202" s="22"/>
      <c r="PS202" s="22"/>
      <c r="PT202" s="22"/>
      <c r="PU202" s="22"/>
      <c r="PV202" s="22"/>
      <c r="PW202" s="22"/>
      <c r="PX202" s="22"/>
      <c r="PY202" s="22"/>
      <c r="PZ202" s="22"/>
      <c r="QA202" s="22"/>
      <c r="QB202" s="22"/>
      <c r="QC202" s="22"/>
      <c r="QD202" s="22"/>
      <c r="QE202" s="22"/>
      <c r="QF202" s="22"/>
      <c r="QG202" s="22"/>
      <c r="QH202" s="22"/>
      <c r="QI202" s="22"/>
      <c r="QJ202" s="22"/>
      <c r="QK202" s="22"/>
      <c r="QL202" s="22"/>
      <c r="QM202" s="22"/>
      <c r="QN202" s="22"/>
      <c r="QO202" s="22"/>
      <c r="QP202" s="22"/>
      <c r="QQ202" s="22"/>
      <c r="QR202" s="22"/>
      <c r="QS202" s="22"/>
      <c r="QT202" s="22"/>
      <c r="QU202" s="22"/>
      <c r="QV202" s="22"/>
      <c r="QW202" s="22"/>
      <c r="QX202" s="22"/>
      <c r="QY202" s="22"/>
      <c r="QZ202" s="22"/>
      <c r="RA202" s="22"/>
      <c r="RB202" s="22"/>
      <c r="RC202" s="22"/>
      <c r="RD202" s="22"/>
      <c r="RE202" s="22"/>
      <c r="RF202" s="22"/>
      <c r="RG202" s="22"/>
      <c r="RH202" s="22"/>
      <c r="RI202" s="22"/>
      <c r="RJ202" s="22"/>
      <c r="RK202" s="22"/>
      <c r="RL202" s="22"/>
      <c r="RM202" s="22"/>
      <c r="RN202" s="22"/>
      <c r="RO202" s="22"/>
      <c r="RP202" s="22"/>
      <c r="RQ202" s="22"/>
      <c r="RR202" s="22"/>
      <c r="RS202" s="22"/>
      <c r="RT202" s="22"/>
      <c r="RU202" s="22"/>
      <c r="RV202" s="22"/>
      <c r="RW202" s="22"/>
      <c r="RX202" s="22"/>
      <c r="RY202" s="22"/>
      <c r="RZ202" s="22"/>
      <c r="SA202" s="22"/>
      <c r="SB202" s="22"/>
      <c r="SC202" s="22"/>
      <c r="SD202" s="22"/>
      <c r="SE202" s="22"/>
      <c r="SF202" s="22"/>
      <c r="SG202" s="22"/>
      <c r="SH202" s="22"/>
      <c r="SI202" s="22"/>
      <c r="SJ202" s="22"/>
      <c r="SK202" s="22"/>
      <c r="SL202" s="22"/>
      <c r="SM202" s="22"/>
      <c r="SN202" s="22"/>
      <c r="SO202" s="22"/>
      <c r="SP202" s="22"/>
      <c r="SQ202" s="22"/>
      <c r="SR202" s="22"/>
      <c r="SS202" s="22"/>
      <c r="ST202" s="22"/>
      <c r="SU202" s="22"/>
      <c r="SV202" s="22"/>
      <c r="SW202" s="22"/>
      <c r="SX202" s="22"/>
      <c r="SY202" s="22"/>
      <c r="SZ202" s="22"/>
      <c r="TA202" s="22"/>
      <c r="TB202" s="22"/>
      <c r="TC202" s="22"/>
      <c r="TD202" s="22"/>
      <c r="TE202" s="22"/>
      <c r="TF202" s="22"/>
      <c r="TG202" s="22"/>
      <c r="TH202" s="22"/>
      <c r="TI202" s="22"/>
      <c r="TJ202" s="22"/>
      <c r="TK202" s="22"/>
      <c r="TL202" s="22"/>
      <c r="TM202" s="22"/>
      <c r="TN202" s="22"/>
      <c r="TO202" s="22"/>
      <c r="TP202" s="22"/>
      <c r="TQ202" s="22"/>
      <c r="TR202" s="22"/>
      <c r="TS202" s="22"/>
      <c r="TT202" s="22"/>
      <c r="TU202" s="22"/>
      <c r="TV202" s="22"/>
      <c r="TW202" s="22"/>
      <c r="TX202" s="22"/>
      <c r="TY202" s="22"/>
      <c r="TZ202" s="22"/>
      <c r="UA202" s="22"/>
      <c r="UB202" s="22"/>
      <c r="UC202" s="22"/>
      <c r="UD202" s="22"/>
      <c r="UE202" s="22"/>
      <c r="UF202" s="22"/>
      <c r="UG202" s="22"/>
      <c r="UH202" s="22"/>
      <c r="UI202" s="22"/>
      <c r="UJ202" s="22"/>
      <c r="UK202" s="22"/>
      <c r="UL202" s="22"/>
      <c r="UM202" s="22"/>
      <c r="UN202" s="22"/>
      <c r="UO202" s="22"/>
      <c r="UP202" s="22"/>
      <c r="UQ202" s="22"/>
      <c r="UR202" s="22"/>
      <c r="US202" s="22"/>
      <c r="UT202" s="22"/>
      <c r="UU202" s="22"/>
      <c r="UV202" s="22"/>
      <c r="UW202" s="22"/>
      <c r="UX202" s="22"/>
      <c r="UY202" s="22"/>
      <c r="UZ202" s="22"/>
      <c r="VA202" s="22"/>
      <c r="VB202" s="22"/>
      <c r="VC202" s="22"/>
      <c r="VD202" s="22"/>
      <c r="VE202" s="22"/>
      <c r="VF202" s="22"/>
      <c r="VG202" s="22"/>
      <c r="VH202" s="22"/>
      <c r="VI202" s="22"/>
      <c r="VJ202" s="22"/>
      <c r="VK202" s="22"/>
      <c r="VL202" s="22"/>
      <c r="VM202" s="22"/>
      <c r="VN202" s="22"/>
      <c r="VO202" s="22"/>
      <c r="VP202" s="22"/>
      <c r="VQ202" s="22"/>
      <c r="VR202" s="22"/>
      <c r="VS202" s="22"/>
      <c r="VT202" s="22"/>
      <c r="VU202" s="22"/>
      <c r="VV202" s="22"/>
      <c r="VW202" s="22"/>
      <c r="VX202" s="22"/>
      <c r="VY202" s="22"/>
      <c r="VZ202" s="22"/>
      <c r="WA202" s="22"/>
      <c r="WB202" s="22"/>
      <c r="WC202" s="22"/>
      <c r="WD202" s="22"/>
      <c r="WE202" s="22"/>
      <c r="WF202" s="22"/>
      <c r="WG202" s="22"/>
      <c r="WH202" s="22"/>
      <c r="WI202" s="22"/>
      <c r="WJ202" s="22"/>
      <c r="WK202" s="22"/>
      <c r="WL202" s="22"/>
      <c r="WM202" s="22"/>
      <c r="WN202" s="22"/>
      <c r="WO202" s="22"/>
      <c r="WP202" s="22"/>
      <c r="WQ202" s="22"/>
      <c r="WR202" s="22"/>
      <c r="WS202" s="22"/>
      <c r="WT202" s="22"/>
      <c r="WU202" s="22"/>
      <c r="WV202" s="22"/>
      <c r="WW202" s="22"/>
      <c r="WX202" s="22"/>
      <c r="WY202" s="22"/>
      <c r="WZ202" s="22"/>
      <c r="XA202" s="22"/>
      <c r="XB202" s="22"/>
      <c r="XC202" s="22"/>
      <c r="XD202" s="22"/>
      <c r="XE202" s="22"/>
      <c r="XF202" s="22"/>
      <c r="XG202" s="22"/>
      <c r="XH202" s="22"/>
      <c r="XI202" s="22"/>
      <c r="XJ202" s="22"/>
      <c r="XK202" s="22"/>
      <c r="XL202" s="22"/>
      <c r="XM202" s="22"/>
      <c r="XN202" s="22"/>
      <c r="XO202" s="22"/>
      <c r="XP202" s="22"/>
      <c r="XQ202" s="22"/>
      <c r="XR202" s="22"/>
      <c r="XS202" s="22"/>
      <c r="XT202" s="22"/>
      <c r="XU202" s="22"/>
      <c r="XV202" s="22"/>
      <c r="XW202" s="22"/>
      <c r="XX202" s="22"/>
      <c r="XY202" s="22"/>
      <c r="XZ202" s="22"/>
      <c r="YA202" s="22"/>
      <c r="YB202" s="22"/>
      <c r="YC202" s="22"/>
      <c r="YD202" s="22"/>
      <c r="YE202" s="22"/>
      <c r="YF202" s="22"/>
      <c r="YG202" s="22"/>
      <c r="YH202" s="22"/>
      <c r="YI202" s="22"/>
      <c r="YJ202" s="22"/>
      <c r="YK202" s="22"/>
      <c r="YL202" s="22"/>
      <c r="YM202" s="22"/>
      <c r="YN202" s="22"/>
      <c r="YO202" s="22"/>
      <c r="YP202" s="22"/>
      <c r="YQ202" s="22"/>
      <c r="YR202" s="22"/>
      <c r="YS202" s="22"/>
      <c r="YT202" s="22"/>
      <c r="YU202" s="22"/>
      <c r="YV202" s="22"/>
      <c r="YW202" s="22"/>
      <c r="YX202" s="22"/>
      <c r="YY202" s="22"/>
      <c r="YZ202" s="22"/>
      <c r="ZA202" s="22"/>
      <c r="ZB202" s="22"/>
      <c r="ZC202" s="22"/>
      <c r="ZD202" s="22"/>
      <c r="ZE202" s="22"/>
      <c r="ZF202" s="22"/>
      <c r="ZG202" s="22"/>
      <c r="ZH202" s="22"/>
      <c r="ZI202" s="22"/>
      <c r="ZJ202" s="22"/>
      <c r="ZK202" s="22"/>
      <c r="ZL202" s="22"/>
      <c r="ZM202" s="22"/>
      <c r="ZN202" s="22"/>
      <c r="ZO202" s="22"/>
      <c r="ZP202" s="22"/>
      <c r="ZQ202" s="22"/>
      <c r="ZR202" s="22"/>
      <c r="ZS202" s="22"/>
      <c r="ZT202" s="22"/>
      <c r="ZU202" s="22"/>
      <c r="ZV202" s="22"/>
      <c r="ZW202" s="22"/>
      <c r="ZX202" s="22"/>
      <c r="ZY202" s="22"/>
      <c r="ZZ202" s="22"/>
      <c r="AAA202" s="22"/>
      <c r="AAB202" s="22"/>
      <c r="AAC202" s="22"/>
      <c r="AAD202" s="22"/>
      <c r="AAE202" s="22"/>
      <c r="AAF202" s="22"/>
      <c r="AAG202" s="22"/>
      <c r="AAH202" s="22"/>
      <c r="AAI202" s="22"/>
      <c r="AAJ202" s="22"/>
      <c r="AAK202" s="22"/>
      <c r="AAL202" s="22"/>
      <c r="AAM202" s="22"/>
      <c r="AAN202" s="22"/>
      <c r="AAO202" s="22"/>
      <c r="AAP202" s="22"/>
      <c r="AAQ202" s="22"/>
      <c r="AAR202" s="22"/>
      <c r="AAS202" s="22"/>
      <c r="AAT202" s="22"/>
      <c r="AAU202" s="22"/>
      <c r="AAV202" s="22"/>
      <c r="AAW202" s="22"/>
      <c r="AAX202" s="22"/>
      <c r="AAY202" s="22"/>
      <c r="AAZ202" s="22"/>
      <c r="ABA202" s="22"/>
      <c r="ABB202" s="22"/>
      <c r="ABC202" s="22"/>
      <c r="ABD202" s="22"/>
      <c r="ABE202" s="22"/>
      <c r="ABF202" s="22"/>
      <c r="ABG202" s="22"/>
      <c r="ABH202" s="22"/>
      <c r="ABI202" s="22"/>
      <c r="ABJ202" s="22"/>
      <c r="ABK202" s="22"/>
      <c r="ABL202" s="22"/>
      <c r="ABM202" s="22"/>
      <c r="ABN202" s="22"/>
      <c r="ABO202" s="22"/>
      <c r="ABP202" s="22"/>
      <c r="ABQ202" s="22"/>
      <c r="ABR202" s="22"/>
      <c r="ABS202" s="22"/>
      <c r="ABT202" s="22"/>
      <c r="ABU202" s="22"/>
      <c r="ABV202" s="22"/>
      <c r="ABW202" s="22"/>
      <c r="ABX202" s="22"/>
      <c r="ABY202" s="22"/>
      <c r="ABZ202" s="22"/>
      <c r="ACA202" s="22"/>
      <c r="ACB202" s="22"/>
      <c r="ACC202" s="22"/>
      <c r="ACD202" s="22"/>
      <c r="ACE202" s="22"/>
      <c r="ACF202" s="22"/>
      <c r="ACG202" s="22"/>
      <c r="ACH202" s="22"/>
      <c r="ACI202" s="22"/>
      <c r="ACJ202" s="22"/>
      <c r="ACK202" s="22"/>
      <c r="ACL202" s="22"/>
      <c r="ACM202" s="22"/>
      <c r="ACN202" s="22"/>
      <c r="ACO202" s="22"/>
      <c r="ACP202" s="22"/>
      <c r="ACQ202" s="22"/>
      <c r="ACR202" s="22"/>
      <c r="ACS202" s="22"/>
      <c r="ACT202" s="22"/>
      <c r="ACU202" s="22"/>
      <c r="ACV202" s="22"/>
      <c r="ACW202" s="22"/>
      <c r="ACX202" s="22"/>
      <c r="ACY202" s="22"/>
      <c r="ACZ202" s="22"/>
      <c r="ADA202" s="22"/>
    </row>
    <row r="203" spans="1:781" s="124" customFormat="1" ht="24" x14ac:dyDescent="0.3">
      <c r="A203" s="83">
        <v>2</v>
      </c>
      <c r="B203" s="87" t="s">
        <v>627</v>
      </c>
      <c r="C203" s="64" t="s">
        <v>71</v>
      </c>
      <c r="D203" s="65" t="s">
        <v>628</v>
      </c>
      <c r="E203" s="65" t="s">
        <v>629</v>
      </c>
      <c r="F203" s="65">
        <v>30</v>
      </c>
      <c r="G203" s="122"/>
      <c r="H203" s="65">
        <v>1</v>
      </c>
      <c r="I203" s="65" t="s">
        <v>49</v>
      </c>
      <c r="J203" s="65" t="s">
        <v>54</v>
      </c>
      <c r="K203" s="67">
        <v>1986</v>
      </c>
      <c r="L203" s="131">
        <v>31533</v>
      </c>
      <c r="M203" s="69">
        <v>100000</v>
      </c>
      <c r="N203" s="70">
        <v>12</v>
      </c>
      <c r="O203" s="70">
        <v>7</v>
      </c>
      <c r="P203" s="71" t="s">
        <v>448</v>
      </c>
      <c r="Q203" s="72" t="s">
        <v>630</v>
      </c>
      <c r="R203" s="73" t="s">
        <v>347</v>
      </c>
      <c r="S203" s="74" t="str">
        <f t="shared" si="41"/>
        <v>Fe</v>
      </c>
      <c r="T203" s="75"/>
      <c r="U203" s="75"/>
      <c r="V203" s="75"/>
      <c r="W203" s="75"/>
      <c r="X203" s="75"/>
      <c r="Y203" s="75"/>
      <c r="Z203" s="75"/>
      <c r="AA203" s="22"/>
      <c r="AB203" s="76">
        <f t="shared" si="52"/>
        <v>5.2724457241256045E-2</v>
      </c>
      <c r="AC203" s="76">
        <f t="shared" si="43"/>
        <v>0.30769230769230771</v>
      </c>
      <c r="AD203" s="76">
        <f t="shared" si="44"/>
        <v>0.5</v>
      </c>
      <c r="AE203" s="76">
        <f t="shared" si="45"/>
        <v>0.86041676493356378</v>
      </c>
      <c r="AF203" s="77"/>
      <c r="AG203" s="77">
        <f t="shared" si="49"/>
        <v>0</v>
      </c>
      <c r="AH203" s="77">
        <f t="shared" si="50"/>
        <v>0.86041676493356378</v>
      </c>
      <c r="AI203" s="77">
        <f t="shared" si="51"/>
        <v>0</v>
      </c>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c r="EE203" s="22"/>
      <c r="EF203" s="22"/>
      <c r="EG203" s="22"/>
      <c r="EH203" s="22"/>
      <c r="EI203" s="22"/>
      <c r="EJ203" s="22"/>
      <c r="EK203" s="22"/>
      <c r="EL203" s="22"/>
      <c r="EM203" s="22"/>
      <c r="EN203" s="22"/>
      <c r="EO203" s="22"/>
      <c r="EP203" s="22"/>
      <c r="EQ203" s="22"/>
      <c r="ER203" s="22"/>
      <c r="ES203" s="22"/>
      <c r="ET203" s="22"/>
      <c r="EU203" s="22"/>
      <c r="EV203" s="22"/>
      <c r="EW203" s="22"/>
      <c r="EX203" s="22"/>
      <c r="EY203" s="22"/>
      <c r="EZ203" s="22"/>
      <c r="FA203" s="22"/>
      <c r="FB203" s="22"/>
      <c r="FC203" s="22"/>
      <c r="FD203" s="22"/>
      <c r="FE203" s="22"/>
      <c r="FF203" s="22"/>
      <c r="FG203" s="22"/>
      <c r="FH203" s="22"/>
      <c r="FI203" s="22"/>
      <c r="FJ203" s="22"/>
      <c r="FK203" s="22"/>
      <c r="FL203" s="22"/>
      <c r="FM203" s="22"/>
      <c r="FN203" s="22"/>
      <c r="FO203" s="22"/>
      <c r="FP203" s="22"/>
      <c r="FQ203" s="22"/>
      <c r="FR203" s="22"/>
      <c r="FS203" s="22"/>
      <c r="FT203" s="22"/>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2"/>
      <c r="GR203" s="22"/>
      <c r="GS203" s="22"/>
      <c r="GT203" s="22"/>
      <c r="GU203" s="22"/>
      <c r="GV203" s="22"/>
      <c r="GW203" s="22"/>
      <c r="GX203" s="22"/>
      <c r="GY203" s="22"/>
      <c r="GZ203" s="22"/>
      <c r="HA203" s="22"/>
      <c r="HB203" s="22"/>
      <c r="HC203" s="22"/>
      <c r="HD203" s="22"/>
      <c r="HE203" s="22"/>
      <c r="HF203" s="22"/>
      <c r="HG203" s="22"/>
      <c r="HH203" s="22"/>
      <c r="HI203" s="22"/>
      <c r="HJ203" s="22"/>
      <c r="HK203" s="22"/>
      <c r="HL203" s="22"/>
      <c r="HM203" s="22"/>
      <c r="HN203" s="22"/>
      <c r="HO203" s="22"/>
      <c r="HP203" s="22"/>
      <c r="HQ203" s="22"/>
      <c r="HR203" s="22"/>
      <c r="HS203" s="22"/>
      <c r="HT203" s="22"/>
      <c r="HU203" s="22"/>
      <c r="HV203" s="22"/>
      <c r="HW203" s="22"/>
      <c r="HX203" s="22"/>
      <c r="HY203" s="22"/>
      <c r="HZ203" s="22"/>
      <c r="IA203" s="22"/>
      <c r="IB203" s="22"/>
      <c r="IC203" s="22"/>
      <c r="ID203" s="22"/>
      <c r="IE203" s="22"/>
      <c r="IF203" s="22"/>
      <c r="IG203" s="22"/>
      <c r="IH203" s="22"/>
      <c r="II203" s="22"/>
      <c r="IJ203" s="22"/>
      <c r="IK203" s="22"/>
      <c r="IL203" s="22"/>
      <c r="IM203" s="22"/>
      <c r="IN203" s="22"/>
      <c r="IO203" s="22"/>
      <c r="IP203" s="22"/>
      <c r="IQ203" s="22"/>
      <c r="IR203" s="22"/>
      <c r="IS203" s="22"/>
      <c r="IT203" s="22"/>
      <c r="IU203" s="22"/>
      <c r="IV203" s="22"/>
      <c r="IW203" s="22"/>
      <c r="IX203" s="22"/>
      <c r="IY203" s="22"/>
      <c r="IZ203" s="22"/>
      <c r="JA203" s="22"/>
      <c r="JB203" s="22"/>
      <c r="JC203" s="22"/>
      <c r="JD203" s="22"/>
      <c r="JE203" s="22"/>
      <c r="JF203" s="22"/>
      <c r="JG203" s="22"/>
      <c r="JH203" s="22"/>
      <c r="JI203" s="22"/>
      <c r="JJ203" s="22"/>
      <c r="JK203" s="22"/>
      <c r="JL203" s="22"/>
      <c r="JM203" s="22"/>
      <c r="JN203" s="22"/>
      <c r="JO203" s="22"/>
      <c r="JP203" s="22"/>
      <c r="JQ203" s="22"/>
      <c r="JR203" s="22"/>
      <c r="JS203" s="22"/>
      <c r="JT203" s="22"/>
      <c r="JU203" s="22"/>
      <c r="JV203" s="22"/>
      <c r="JW203" s="22"/>
      <c r="JX203" s="22"/>
      <c r="JY203" s="22"/>
      <c r="JZ203" s="22"/>
      <c r="KA203" s="22"/>
      <c r="KB203" s="22"/>
      <c r="KC203" s="22"/>
      <c r="KD203" s="22"/>
      <c r="KE203" s="22"/>
      <c r="KF203" s="22"/>
      <c r="KG203" s="22"/>
      <c r="KH203" s="22"/>
      <c r="KI203" s="22"/>
      <c r="KJ203" s="22"/>
      <c r="KK203" s="22"/>
      <c r="KL203" s="22"/>
      <c r="KM203" s="22"/>
      <c r="KN203" s="22"/>
      <c r="KO203" s="22"/>
      <c r="KP203" s="22"/>
      <c r="KQ203" s="22"/>
      <c r="KR203" s="22"/>
      <c r="KS203" s="22"/>
      <c r="KT203" s="22"/>
      <c r="KU203" s="22"/>
      <c r="KV203" s="22"/>
      <c r="KW203" s="22"/>
      <c r="KX203" s="22"/>
      <c r="KY203" s="22"/>
      <c r="KZ203" s="22"/>
      <c r="LA203" s="22"/>
      <c r="LB203" s="22"/>
      <c r="LC203" s="22"/>
      <c r="LD203" s="22"/>
      <c r="LE203" s="22"/>
      <c r="LF203" s="22"/>
      <c r="LG203" s="22"/>
      <c r="LH203" s="22"/>
      <c r="LI203" s="22"/>
      <c r="LJ203" s="22"/>
      <c r="LK203" s="22"/>
      <c r="LL203" s="22"/>
      <c r="LM203" s="22"/>
      <c r="LN203" s="22"/>
      <c r="LO203" s="22"/>
      <c r="LP203" s="22"/>
      <c r="LQ203" s="22"/>
      <c r="LR203" s="22"/>
      <c r="LS203" s="22"/>
      <c r="LT203" s="22"/>
      <c r="LU203" s="22"/>
      <c r="LV203" s="22"/>
      <c r="LW203" s="22"/>
      <c r="LX203" s="22"/>
      <c r="LY203" s="22"/>
      <c r="LZ203" s="22"/>
      <c r="MA203" s="22"/>
      <c r="MB203" s="22"/>
      <c r="MC203" s="22"/>
      <c r="MD203" s="22"/>
      <c r="ME203" s="22"/>
      <c r="MF203" s="22"/>
      <c r="MG203" s="22"/>
      <c r="MH203" s="22"/>
      <c r="MI203" s="22"/>
      <c r="MJ203" s="22"/>
      <c r="MK203" s="22"/>
      <c r="ML203" s="22"/>
      <c r="MM203" s="22"/>
      <c r="MN203" s="22"/>
      <c r="MO203" s="22"/>
      <c r="MP203" s="22"/>
      <c r="MQ203" s="22"/>
      <c r="MR203" s="22"/>
      <c r="MS203" s="22"/>
      <c r="MT203" s="22"/>
      <c r="MU203" s="22"/>
      <c r="MV203" s="22"/>
      <c r="MW203" s="22"/>
      <c r="MX203" s="22"/>
      <c r="MY203" s="22"/>
      <c r="MZ203" s="22"/>
      <c r="NA203" s="22"/>
      <c r="NB203" s="22"/>
      <c r="NC203" s="22"/>
      <c r="ND203" s="22"/>
      <c r="NE203" s="22"/>
      <c r="NF203" s="22"/>
      <c r="NG203" s="22"/>
      <c r="NH203" s="22"/>
      <c r="NI203" s="22"/>
      <c r="NJ203" s="22"/>
      <c r="NK203" s="22"/>
      <c r="NL203" s="22"/>
      <c r="NM203" s="22"/>
      <c r="NN203" s="22"/>
      <c r="NO203" s="22"/>
      <c r="NP203" s="22"/>
      <c r="NQ203" s="22"/>
      <c r="NR203" s="22"/>
      <c r="NS203" s="22"/>
      <c r="NT203" s="22"/>
      <c r="NU203" s="22"/>
      <c r="NV203" s="22"/>
      <c r="NW203" s="22"/>
      <c r="NX203" s="22"/>
      <c r="NY203" s="22"/>
      <c r="NZ203" s="22"/>
      <c r="OA203" s="22"/>
      <c r="OB203" s="22"/>
      <c r="OC203" s="22"/>
      <c r="OD203" s="22"/>
      <c r="OE203" s="22"/>
      <c r="OF203" s="22"/>
      <c r="OG203" s="22"/>
      <c r="OH203" s="22"/>
      <c r="OI203" s="22"/>
      <c r="OJ203" s="22"/>
      <c r="OK203" s="22"/>
      <c r="OL203" s="22"/>
      <c r="OM203" s="22"/>
      <c r="ON203" s="22"/>
      <c r="OO203" s="22"/>
      <c r="OP203" s="22"/>
      <c r="OQ203" s="22"/>
      <c r="OR203" s="22"/>
      <c r="OS203" s="22"/>
      <c r="OT203" s="22"/>
      <c r="OU203" s="22"/>
      <c r="OV203" s="22"/>
      <c r="OW203" s="22"/>
      <c r="OX203" s="22"/>
      <c r="OY203" s="22"/>
      <c r="OZ203" s="22"/>
      <c r="PA203" s="22"/>
      <c r="PB203" s="22"/>
      <c r="PC203" s="22"/>
      <c r="PD203" s="22"/>
      <c r="PE203" s="22"/>
      <c r="PF203" s="22"/>
      <c r="PG203" s="22"/>
      <c r="PH203" s="22"/>
      <c r="PI203" s="22"/>
      <c r="PJ203" s="22"/>
      <c r="PK203" s="22"/>
      <c r="PL203" s="22"/>
      <c r="PM203" s="22"/>
      <c r="PN203" s="22"/>
      <c r="PO203" s="22"/>
      <c r="PP203" s="22"/>
      <c r="PQ203" s="22"/>
      <c r="PR203" s="22"/>
      <c r="PS203" s="22"/>
      <c r="PT203" s="22"/>
      <c r="PU203" s="22"/>
      <c r="PV203" s="22"/>
      <c r="PW203" s="22"/>
      <c r="PX203" s="22"/>
      <c r="PY203" s="22"/>
      <c r="PZ203" s="22"/>
      <c r="QA203" s="22"/>
      <c r="QB203" s="22"/>
      <c r="QC203" s="22"/>
      <c r="QD203" s="22"/>
      <c r="QE203" s="22"/>
      <c r="QF203" s="22"/>
      <c r="QG203" s="22"/>
      <c r="QH203" s="22"/>
      <c r="QI203" s="22"/>
      <c r="QJ203" s="22"/>
      <c r="QK203" s="22"/>
      <c r="QL203" s="22"/>
      <c r="QM203" s="22"/>
      <c r="QN203" s="22"/>
      <c r="QO203" s="22"/>
      <c r="QP203" s="22"/>
      <c r="QQ203" s="22"/>
      <c r="QR203" s="22"/>
      <c r="QS203" s="22"/>
      <c r="QT203" s="22"/>
      <c r="QU203" s="22"/>
      <c r="QV203" s="22"/>
      <c r="QW203" s="22"/>
      <c r="QX203" s="22"/>
      <c r="QY203" s="22"/>
      <c r="QZ203" s="22"/>
      <c r="RA203" s="22"/>
      <c r="RB203" s="22"/>
      <c r="RC203" s="22"/>
      <c r="RD203" s="22"/>
      <c r="RE203" s="22"/>
      <c r="RF203" s="22"/>
      <c r="RG203" s="22"/>
      <c r="RH203" s="22"/>
      <c r="RI203" s="22"/>
      <c r="RJ203" s="22"/>
      <c r="RK203" s="22"/>
      <c r="RL203" s="22"/>
      <c r="RM203" s="22"/>
      <c r="RN203" s="22"/>
      <c r="RO203" s="22"/>
      <c r="RP203" s="22"/>
      <c r="RQ203" s="22"/>
      <c r="RR203" s="22"/>
      <c r="RS203" s="22"/>
      <c r="RT203" s="22"/>
      <c r="RU203" s="22"/>
      <c r="RV203" s="22"/>
      <c r="RW203" s="22"/>
      <c r="RX203" s="22"/>
      <c r="RY203" s="22"/>
      <c r="RZ203" s="22"/>
      <c r="SA203" s="22"/>
      <c r="SB203" s="22"/>
      <c r="SC203" s="22"/>
      <c r="SD203" s="22"/>
      <c r="SE203" s="22"/>
      <c r="SF203" s="22"/>
      <c r="SG203" s="22"/>
      <c r="SH203" s="22"/>
      <c r="SI203" s="22"/>
      <c r="SJ203" s="22"/>
      <c r="SK203" s="22"/>
      <c r="SL203" s="22"/>
      <c r="SM203" s="22"/>
      <c r="SN203" s="22"/>
      <c r="SO203" s="22"/>
      <c r="SP203" s="22"/>
      <c r="SQ203" s="22"/>
      <c r="SR203" s="22"/>
      <c r="SS203" s="22"/>
      <c r="ST203" s="22"/>
      <c r="SU203" s="22"/>
      <c r="SV203" s="22"/>
      <c r="SW203" s="22"/>
      <c r="SX203" s="22"/>
      <c r="SY203" s="22"/>
      <c r="SZ203" s="22"/>
      <c r="TA203" s="22"/>
      <c r="TB203" s="22"/>
      <c r="TC203" s="22"/>
      <c r="TD203" s="22"/>
      <c r="TE203" s="22"/>
      <c r="TF203" s="22"/>
      <c r="TG203" s="22"/>
      <c r="TH203" s="22"/>
      <c r="TI203" s="22"/>
      <c r="TJ203" s="22"/>
      <c r="TK203" s="22"/>
      <c r="TL203" s="22"/>
      <c r="TM203" s="22"/>
      <c r="TN203" s="22"/>
      <c r="TO203" s="22"/>
      <c r="TP203" s="22"/>
      <c r="TQ203" s="22"/>
      <c r="TR203" s="22"/>
      <c r="TS203" s="22"/>
      <c r="TT203" s="22"/>
      <c r="TU203" s="22"/>
      <c r="TV203" s="22"/>
      <c r="TW203" s="22"/>
      <c r="TX203" s="22"/>
      <c r="TY203" s="22"/>
      <c r="TZ203" s="22"/>
      <c r="UA203" s="22"/>
      <c r="UB203" s="22"/>
      <c r="UC203" s="22"/>
      <c r="UD203" s="22"/>
      <c r="UE203" s="22"/>
      <c r="UF203" s="22"/>
      <c r="UG203" s="22"/>
      <c r="UH203" s="22"/>
      <c r="UI203" s="22"/>
      <c r="UJ203" s="22"/>
      <c r="UK203" s="22"/>
      <c r="UL203" s="22"/>
      <c r="UM203" s="22"/>
      <c r="UN203" s="22"/>
      <c r="UO203" s="22"/>
      <c r="UP203" s="22"/>
      <c r="UQ203" s="22"/>
      <c r="UR203" s="22"/>
      <c r="US203" s="22"/>
      <c r="UT203" s="22"/>
      <c r="UU203" s="22"/>
      <c r="UV203" s="22"/>
      <c r="UW203" s="22"/>
      <c r="UX203" s="22"/>
      <c r="UY203" s="22"/>
      <c r="UZ203" s="22"/>
      <c r="VA203" s="22"/>
      <c r="VB203" s="22"/>
      <c r="VC203" s="22"/>
      <c r="VD203" s="22"/>
      <c r="VE203" s="22"/>
      <c r="VF203" s="22"/>
      <c r="VG203" s="22"/>
      <c r="VH203" s="22"/>
      <c r="VI203" s="22"/>
      <c r="VJ203" s="22"/>
      <c r="VK203" s="22"/>
      <c r="VL203" s="22"/>
      <c r="VM203" s="22"/>
      <c r="VN203" s="22"/>
      <c r="VO203" s="22"/>
      <c r="VP203" s="22"/>
      <c r="VQ203" s="22"/>
      <c r="VR203" s="22"/>
      <c r="VS203" s="22"/>
      <c r="VT203" s="22"/>
      <c r="VU203" s="22"/>
      <c r="VV203" s="22"/>
      <c r="VW203" s="22"/>
      <c r="VX203" s="22"/>
      <c r="VY203" s="22"/>
      <c r="VZ203" s="22"/>
      <c r="WA203" s="22"/>
      <c r="WB203" s="22"/>
      <c r="WC203" s="22"/>
      <c r="WD203" s="22"/>
      <c r="WE203" s="22"/>
      <c r="WF203" s="22"/>
      <c r="WG203" s="22"/>
      <c r="WH203" s="22"/>
      <c r="WI203" s="22"/>
      <c r="WJ203" s="22"/>
      <c r="WK203" s="22"/>
      <c r="WL203" s="22"/>
      <c r="WM203" s="22"/>
      <c r="WN203" s="22"/>
      <c r="WO203" s="22"/>
      <c r="WP203" s="22"/>
      <c r="WQ203" s="22"/>
      <c r="WR203" s="22"/>
      <c r="WS203" s="22"/>
      <c r="WT203" s="22"/>
      <c r="WU203" s="22"/>
      <c r="WV203" s="22"/>
      <c r="WW203" s="22"/>
      <c r="WX203" s="22"/>
      <c r="WY203" s="22"/>
      <c r="WZ203" s="22"/>
      <c r="XA203" s="22"/>
      <c r="XB203" s="22"/>
      <c r="XC203" s="22"/>
      <c r="XD203" s="22"/>
      <c r="XE203" s="22"/>
      <c r="XF203" s="22"/>
      <c r="XG203" s="22"/>
      <c r="XH203" s="22"/>
      <c r="XI203" s="22"/>
      <c r="XJ203" s="22"/>
      <c r="XK203" s="22"/>
      <c r="XL203" s="22"/>
      <c r="XM203" s="22"/>
      <c r="XN203" s="22"/>
      <c r="XO203" s="22"/>
      <c r="XP203" s="22"/>
      <c r="XQ203" s="22"/>
      <c r="XR203" s="22"/>
      <c r="XS203" s="22"/>
      <c r="XT203" s="22"/>
      <c r="XU203" s="22"/>
      <c r="XV203" s="22"/>
      <c r="XW203" s="22"/>
      <c r="XX203" s="22"/>
      <c r="XY203" s="22"/>
      <c r="XZ203" s="22"/>
      <c r="YA203" s="22"/>
      <c r="YB203" s="22"/>
      <c r="YC203" s="22"/>
      <c r="YD203" s="22"/>
      <c r="YE203" s="22"/>
      <c r="YF203" s="22"/>
      <c r="YG203" s="22"/>
      <c r="YH203" s="22"/>
      <c r="YI203" s="22"/>
      <c r="YJ203" s="22"/>
      <c r="YK203" s="22"/>
      <c r="YL203" s="22"/>
      <c r="YM203" s="22"/>
      <c r="YN203" s="22"/>
      <c r="YO203" s="22"/>
      <c r="YP203" s="22"/>
      <c r="YQ203" s="22"/>
      <c r="YR203" s="22"/>
      <c r="YS203" s="22"/>
      <c r="YT203" s="22"/>
      <c r="YU203" s="22"/>
      <c r="YV203" s="22"/>
      <c r="YW203" s="22"/>
      <c r="YX203" s="22"/>
      <c r="YY203" s="22"/>
      <c r="YZ203" s="22"/>
      <c r="ZA203" s="22"/>
      <c r="ZB203" s="22"/>
      <c r="ZC203" s="22"/>
      <c r="ZD203" s="22"/>
      <c r="ZE203" s="22"/>
      <c r="ZF203" s="22"/>
      <c r="ZG203" s="22"/>
      <c r="ZH203" s="22"/>
      <c r="ZI203" s="22"/>
      <c r="ZJ203" s="22"/>
      <c r="ZK203" s="22"/>
      <c r="ZL203" s="22"/>
      <c r="ZM203" s="22"/>
      <c r="ZN203" s="22"/>
      <c r="ZO203" s="22"/>
      <c r="ZP203" s="22"/>
      <c r="ZQ203" s="22"/>
      <c r="ZR203" s="22"/>
      <c r="ZS203" s="22"/>
      <c r="ZT203" s="22"/>
      <c r="ZU203" s="22"/>
      <c r="ZV203" s="22"/>
      <c r="ZW203" s="22"/>
      <c r="ZX203" s="22"/>
      <c r="ZY203" s="22"/>
      <c r="ZZ203" s="22"/>
      <c r="AAA203" s="22"/>
      <c r="AAB203" s="22"/>
      <c r="AAC203" s="22"/>
      <c r="AAD203" s="22"/>
      <c r="AAE203" s="22"/>
      <c r="AAF203" s="22"/>
      <c r="AAG203" s="22"/>
      <c r="AAH203" s="22"/>
      <c r="AAI203" s="22"/>
      <c r="AAJ203" s="22"/>
      <c r="AAK203" s="22"/>
      <c r="AAL203" s="22"/>
      <c r="AAM203" s="22"/>
      <c r="AAN203" s="22"/>
      <c r="AAO203" s="22"/>
      <c r="AAP203" s="22"/>
      <c r="AAQ203" s="22"/>
      <c r="AAR203" s="22"/>
      <c r="AAS203" s="22"/>
      <c r="AAT203" s="22"/>
      <c r="AAU203" s="22"/>
      <c r="AAV203" s="22"/>
      <c r="AAW203" s="22"/>
      <c r="AAX203" s="22"/>
      <c r="AAY203" s="22"/>
      <c r="AAZ203" s="22"/>
      <c r="ABA203" s="22"/>
      <c r="ABB203" s="22"/>
      <c r="ABC203" s="22"/>
      <c r="ABD203" s="22"/>
      <c r="ABE203" s="22"/>
      <c r="ABF203" s="22"/>
      <c r="ABG203" s="22"/>
      <c r="ABH203" s="22"/>
      <c r="ABI203" s="22"/>
      <c r="ABJ203" s="22"/>
      <c r="ABK203" s="22"/>
      <c r="ABL203" s="22"/>
      <c r="ABM203" s="22"/>
      <c r="ABN203" s="22"/>
      <c r="ABO203" s="22"/>
      <c r="ABP203" s="22"/>
      <c r="ABQ203" s="22"/>
      <c r="ABR203" s="22"/>
      <c r="ABS203" s="22"/>
      <c r="ABT203" s="22"/>
      <c r="ABU203" s="22"/>
      <c r="ABV203" s="22"/>
      <c r="ABW203" s="22"/>
      <c r="ABX203" s="22"/>
      <c r="ABY203" s="22"/>
      <c r="ABZ203" s="22"/>
      <c r="ACA203" s="22"/>
      <c r="ACB203" s="22"/>
      <c r="ACC203" s="22"/>
      <c r="ACD203" s="22"/>
      <c r="ACE203" s="22"/>
      <c r="ACF203" s="22"/>
      <c r="ACG203" s="22"/>
      <c r="ACH203" s="22"/>
      <c r="ACI203" s="22"/>
      <c r="ACJ203" s="22"/>
      <c r="ACK203" s="22"/>
      <c r="ACL203" s="22"/>
      <c r="ACM203" s="22"/>
      <c r="ACN203" s="22"/>
      <c r="ACO203" s="22"/>
      <c r="ACP203" s="22"/>
      <c r="ACQ203" s="22"/>
      <c r="ACR203" s="22"/>
      <c r="ACS203" s="22"/>
      <c r="ACT203" s="22"/>
      <c r="ACU203" s="22"/>
      <c r="ACV203" s="22"/>
      <c r="ACW203" s="22"/>
      <c r="ACX203" s="22"/>
      <c r="ACY203" s="22"/>
      <c r="ACZ203" s="22"/>
      <c r="ADA203" s="22"/>
    </row>
    <row r="204" spans="1:781" s="124" customFormat="1" ht="27" customHeight="1" x14ac:dyDescent="0.3">
      <c r="A204" s="81">
        <v>3</v>
      </c>
      <c r="B204" s="87" t="s">
        <v>631</v>
      </c>
      <c r="C204" s="64" t="s">
        <v>216</v>
      </c>
      <c r="D204" s="65" t="s">
        <v>295</v>
      </c>
      <c r="E204" s="65" t="s">
        <v>326</v>
      </c>
      <c r="F204" s="65">
        <v>6</v>
      </c>
      <c r="G204" s="122" t="s">
        <v>632</v>
      </c>
      <c r="H204" s="65">
        <v>1</v>
      </c>
      <c r="I204" s="65" t="s">
        <v>96</v>
      </c>
      <c r="J204" s="65" t="s">
        <v>67</v>
      </c>
      <c r="K204" s="67">
        <v>1986</v>
      </c>
      <c r="L204" s="68">
        <v>31491</v>
      </c>
      <c r="M204" s="69"/>
      <c r="N204" s="70"/>
      <c r="O204" s="70"/>
      <c r="P204" s="71" t="s">
        <v>633</v>
      </c>
      <c r="Q204" s="72" t="s">
        <v>634</v>
      </c>
      <c r="R204" s="73"/>
      <c r="S204" s="74" t="str">
        <f t="shared" si="41"/>
        <v>Pb Zn</v>
      </c>
      <c r="T204" s="75"/>
      <c r="U204" s="75"/>
      <c r="V204" s="75"/>
      <c r="W204" s="75"/>
      <c r="X204" s="75"/>
      <c r="Y204" s="75"/>
      <c r="Z204" s="75"/>
      <c r="AA204" s="22"/>
      <c r="AB204" s="76">
        <f t="shared" si="52"/>
        <v>0</v>
      </c>
      <c r="AC204" s="76">
        <f t="shared" si="43"/>
        <v>0</v>
      </c>
      <c r="AD204" s="76">
        <f t="shared" si="44"/>
        <v>0</v>
      </c>
      <c r="AE204" s="76">
        <f t="shared" si="45"/>
        <v>0</v>
      </c>
      <c r="AF204" s="77"/>
      <c r="AG204" s="77">
        <f t="shared" si="49"/>
        <v>0</v>
      </c>
      <c r="AH204" s="77">
        <f t="shared" si="50"/>
        <v>0</v>
      </c>
      <c r="AI204" s="77">
        <f t="shared" si="51"/>
        <v>0</v>
      </c>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c r="EY204" s="22"/>
      <c r="EZ204" s="22"/>
      <c r="FA204" s="22"/>
      <c r="FB204" s="22"/>
      <c r="FC204" s="22"/>
      <c r="FD204" s="22"/>
      <c r="FE204" s="22"/>
      <c r="FF204" s="22"/>
      <c r="FG204" s="22"/>
      <c r="FH204" s="22"/>
      <c r="FI204" s="22"/>
      <c r="FJ204" s="22"/>
      <c r="FK204" s="22"/>
      <c r="FL204" s="22"/>
      <c r="FM204" s="22"/>
      <c r="FN204" s="22"/>
      <c r="FO204" s="22"/>
      <c r="FP204" s="22"/>
      <c r="FQ204" s="22"/>
      <c r="FR204" s="22"/>
      <c r="FS204" s="22"/>
      <c r="FT204" s="22"/>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2"/>
      <c r="GR204" s="22"/>
      <c r="GS204" s="22"/>
      <c r="GT204" s="22"/>
      <c r="GU204" s="22"/>
      <c r="GV204" s="22"/>
      <c r="GW204" s="22"/>
      <c r="GX204" s="22"/>
      <c r="GY204" s="22"/>
      <c r="GZ204" s="22"/>
      <c r="HA204" s="22"/>
      <c r="HB204" s="22"/>
      <c r="HC204" s="22"/>
      <c r="HD204" s="22"/>
      <c r="HE204" s="22"/>
      <c r="HF204" s="22"/>
      <c r="HG204" s="22"/>
      <c r="HH204" s="22"/>
      <c r="HI204" s="22"/>
      <c r="HJ204" s="22"/>
      <c r="HK204" s="22"/>
      <c r="HL204" s="22"/>
      <c r="HM204" s="22"/>
      <c r="HN204" s="22"/>
      <c r="HO204" s="22"/>
      <c r="HP204" s="22"/>
      <c r="HQ204" s="22"/>
      <c r="HR204" s="22"/>
      <c r="HS204" s="22"/>
      <c r="HT204" s="22"/>
      <c r="HU204" s="22"/>
      <c r="HV204" s="22"/>
      <c r="HW204" s="22"/>
      <c r="HX204" s="22"/>
      <c r="HY204" s="22"/>
      <c r="HZ204" s="22"/>
      <c r="IA204" s="22"/>
      <c r="IB204" s="22"/>
      <c r="IC204" s="22"/>
      <c r="ID204" s="22"/>
      <c r="IE204" s="22"/>
      <c r="IF204" s="22"/>
      <c r="IG204" s="22"/>
      <c r="IH204" s="22"/>
      <c r="II204" s="22"/>
      <c r="IJ204" s="22"/>
      <c r="IK204" s="22"/>
      <c r="IL204" s="22"/>
      <c r="IM204" s="22"/>
      <c r="IN204" s="22"/>
      <c r="IO204" s="22"/>
      <c r="IP204" s="22"/>
      <c r="IQ204" s="22"/>
      <c r="IR204" s="22"/>
      <c r="IS204" s="22"/>
      <c r="IT204" s="22"/>
      <c r="IU204" s="22"/>
      <c r="IV204" s="22"/>
      <c r="IW204" s="22"/>
      <c r="IX204" s="22"/>
      <c r="IY204" s="22"/>
      <c r="IZ204" s="22"/>
      <c r="JA204" s="22"/>
      <c r="JB204" s="22"/>
      <c r="JC204" s="22"/>
      <c r="JD204" s="22"/>
      <c r="JE204" s="22"/>
      <c r="JF204" s="22"/>
      <c r="JG204" s="22"/>
      <c r="JH204" s="22"/>
      <c r="JI204" s="22"/>
      <c r="JJ204" s="22"/>
      <c r="JK204" s="22"/>
      <c r="JL204" s="22"/>
      <c r="JM204" s="22"/>
      <c r="JN204" s="22"/>
      <c r="JO204" s="22"/>
      <c r="JP204" s="22"/>
      <c r="JQ204" s="22"/>
      <c r="JR204" s="22"/>
      <c r="JS204" s="22"/>
      <c r="JT204" s="22"/>
      <c r="JU204" s="22"/>
      <c r="JV204" s="22"/>
      <c r="JW204" s="22"/>
      <c r="JX204" s="22"/>
      <c r="JY204" s="22"/>
      <c r="JZ204" s="22"/>
      <c r="KA204" s="22"/>
      <c r="KB204" s="22"/>
      <c r="KC204" s="22"/>
      <c r="KD204" s="22"/>
      <c r="KE204" s="22"/>
      <c r="KF204" s="22"/>
      <c r="KG204" s="22"/>
      <c r="KH204" s="22"/>
      <c r="KI204" s="22"/>
      <c r="KJ204" s="22"/>
      <c r="KK204" s="22"/>
      <c r="KL204" s="22"/>
      <c r="KM204" s="22"/>
      <c r="KN204" s="22"/>
      <c r="KO204" s="22"/>
      <c r="KP204" s="22"/>
      <c r="KQ204" s="22"/>
      <c r="KR204" s="22"/>
      <c r="KS204" s="22"/>
      <c r="KT204" s="22"/>
      <c r="KU204" s="22"/>
      <c r="KV204" s="22"/>
      <c r="KW204" s="22"/>
      <c r="KX204" s="22"/>
      <c r="KY204" s="22"/>
      <c r="KZ204" s="22"/>
      <c r="LA204" s="22"/>
      <c r="LB204" s="22"/>
      <c r="LC204" s="22"/>
      <c r="LD204" s="22"/>
      <c r="LE204" s="22"/>
      <c r="LF204" s="22"/>
      <c r="LG204" s="22"/>
      <c r="LH204" s="22"/>
      <c r="LI204" s="22"/>
      <c r="LJ204" s="22"/>
      <c r="LK204" s="22"/>
      <c r="LL204" s="22"/>
      <c r="LM204" s="22"/>
      <c r="LN204" s="22"/>
      <c r="LO204" s="22"/>
      <c r="LP204" s="22"/>
      <c r="LQ204" s="22"/>
      <c r="LR204" s="22"/>
      <c r="LS204" s="22"/>
      <c r="LT204" s="22"/>
      <c r="LU204" s="22"/>
      <c r="LV204" s="22"/>
      <c r="LW204" s="22"/>
      <c r="LX204" s="22"/>
      <c r="LY204" s="22"/>
      <c r="LZ204" s="22"/>
      <c r="MA204" s="22"/>
      <c r="MB204" s="22"/>
      <c r="MC204" s="22"/>
      <c r="MD204" s="22"/>
      <c r="ME204" s="22"/>
      <c r="MF204" s="22"/>
      <c r="MG204" s="22"/>
      <c r="MH204" s="22"/>
      <c r="MI204" s="22"/>
      <c r="MJ204" s="22"/>
      <c r="MK204" s="22"/>
      <c r="ML204" s="22"/>
      <c r="MM204" s="22"/>
      <c r="MN204" s="22"/>
      <c r="MO204" s="22"/>
      <c r="MP204" s="22"/>
      <c r="MQ204" s="22"/>
      <c r="MR204" s="22"/>
      <c r="MS204" s="22"/>
      <c r="MT204" s="22"/>
      <c r="MU204" s="22"/>
      <c r="MV204" s="22"/>
      <c r="MW204" s="22"/>
      <c r="MX204" s="22"/>
      <c r="MY204" s="22"/>
      <c r="MZ204" s="22"/>
      <c r="NA204" s="22"/>
      <c r="NB204" s="22"/>
      <c r="NC204" s="22"/>
      <c r="ND204" s="22"/>
      <c r="NE204" s="22"/>
      <c r="NF204" s="22"/>
      <c r="NG204" s="22"/>
      <c r="NH204" s="22"/>
      <c r="NI204" s="22"/>
      <c r="NJ204" s="22"/>
      <c r="NK204" s="22"/>
      <c r="NL204" s="22"/>
      <c r="NM204" s="22"/>
      <c r="NN204" s="22"/>
      <c r="NO204" s="22"/>
      <c r="NP204" s="22"/>
      <c r="NQ204" s="22"/>
      <c r="NR204" s="22"/>
      <c r="NS204" s="22"/>
      <c r="NT204" s="22"/>
      <c r="NU204" s="22"/>
      <c r="NV204" s="22"/>
      <c r="NW204" s="22"/>
      <c r="NX204" s="22"/>
      <c r="NY204" s="22"/>
      <c r="NZ204" s="22"/>
      <c r="OA204" s="22"/>
      <c r="OB204" s="22"/>
      <c r="OC204" s="22"/>
      <c r="OD204" s="22"/>
      <c r="OE204" s="22"/>
      <c r="OF204" s="22"/>
      <c r="OG204" s="22"/>
      <c r="OH204" s="22"/>
      <c r="OI204" s="22"/>
      <c r="OJ204" s="22"/>
      <c r="OK204" s="22"/>
      <c r="OL204" s="22"/>
      <c r="OM204" s="22"/>
      <c r="ON204" s="22"/>
      <c r="OO204" s="22"/>
      <c r="OP204" s="22"/>
      <c r="OQ204" s="22"/>
      <c r="OR204" s="22"/>
      <c r="OS204" s="22"/>
      <c r="OT204" s="22"/>
      <c r="OU204" s="22"/>
      <c r="OV204" s="22"/>
      <c r="OW204" s="22"/>
      <c r="OX204" s="22"/>
      <c r="OY204" s="22"/>
      <c r="OZ204" s="22"/>
      <c r="PA204" s="22"/>
      <c r="PB204" s="22"/>
      <c r="PC204" s="22"/>
      <c r="PD204" s="22"/>
      <c r="PE204" s="22"/>
      <c r="PF204" s="22"/>
      <c r="PG204" s="22"/>
      <c r="PH204" s="22"/>
      <c r="PI204" s="22"/>
      <c r="PJ204" s="22"/>
      <c r="PK204" s="22"/>
      <c r="PL204" s="22"/>
      <c r="PM204" s="22"/>
      <c r="PN204" s="22"/>
      <c r="PO204" s="22"/>
      <c r="PP204" s="22"/>
      <c r="PQ204" s="22"/>
      <c r="PR204" s="22"/>
      <c r="PS204" s="22"/>
      <c r="PT204" s="22"/>
      <c r="PU204" s="22"/>
      <c r="PV204" s="22"/>
      <c r="PW204" s="22"/>
      <c r="PX204" s="22"/>
      <c r="PY204" s="22"/>
      <c r="PZ204" s="22"/>
      <c r="QA204" s="22"/>
      <c r="QB204" s="22"/>
      <c r="QC204" s="22"/>
      <c r="QD204" s="22"/>
      <c r="QE204" s="22"/>
      <c r="QF204" s="22"/>
      <c r="QG204" s="22"/>
      <c r="QH204" s="22"/>
      <c r="QI204" s="22"/>
      <c r="QJ204" s="22"/>
      <c r="QK204" s="22"/>
      <c r="QL204" s="22"/>
      <c r="QM204" s="22"/>
      <c r="QN204" s="22"/>
      <c r="QO204" s="22"/>
      <c r="QP204" s="22"/>
      <c r="QQ204" s="22"/>
      <c r="QR204" s="22"/>
      <c r="QS204" s="22"/>
      <c r="QT204" s="22"/>
      <c r="QU204" s="22"/>
      <c r="QV204" s="22"/>
      <c r="QW204" s="22"/>
      <c r="QX204" s="22"/>
      <c r="QY204" s="22"/>
      <c r="QZ204" s="22"/>
      <c r="RA204" s="22"/>
      <c r="RB204" s="22"/>
      <c r="RC204" s="22"/>
      <c r="RD204" s="22"/>
      <c r="RE204" s="22"/>
      <c r="RF204" s="22"/>
      <c r="RG204" s="22"/>
      <c r="RH204" s="22"/>
      <c r="RI204" s="22"/>
      <c r="RJ204" s="22"/>
      <c r="RK204" s="22"/>
      <c r="RL204" s="22"/>
      <c r="RM204" s="22"/>
      <c r="RN204" s="22"/>
      <c r="RO204" s="22"/>
      <c r="RP204" s="22"/>
      <c r="RQ204" s="22"/>
      <c r="RR204" s="22"/>
      <c r="RS204" s="22"/>
      <c r="RT204" s="22"/>
      <c r="RU204" s="22"/>
      <c r="RV204" s="22"/>
      <c r="RW204" s="22"/>
      <c r="RX204" s="22"/>
      <c r="RY204" s="22"/>
      <c r="RZ204" s="22"/>
      <c r="SA204" s="22"/>
      <c r="SB204" s="22"/>
      <c r="SC204" s="22"/>
      <c r="SD204" s="22"/>
      <c r="SE204" s="22"/>
      <c r="SF204" s="22"/>
      <c r="SG204" s="22"/>
      <c r="SH204" s="22"/>
      <c r="SI204" s="22"/>
      <c r="SJ204" s="22"/>
      <c r="SK204" s="22"/>
      <c r="SL204" s="22"/>
      <c r="SM204" s="22"/>
      <c r="SN204" s="22"/>
      <c r="SO204" s="22"/>
      <c r="SP204" s="22"/>
      <c r="SQ204" s="22"/>
      <c r="SR204" s="22"/>
      <c r="SS204" s="22"/>
      <c r="ST204" s="22"/>
      <c r="SU204" s="22"/>
      <c r="SV204" s="22"/>
      <c r="SW204" s="22"/>
      <c r="SX204" s="22"/>
      <c r="SY204" s="22"/>
      <c r="SZ204" s="22"/>
      <c r="TA204" s="22"/>
      <c r="TB204" s="22"/>
      <c r="TC204" s="22"/>
      <c r="TD204" s="22"/>
      <c r="TE204" s="22"/>
      <c r="TF204" s="22"/>
      <c r="TG204" s="22"/>
      <c r="TH204" s="22"/>
      <c r="TI204" s="22"/>
      <c r="TJ204" s="22"/>
      <c r="TK204" s="22"/>
      <c r="TL204" s="22"/>
      <c r="TM204" s="22"/>
      <c r="TN204" s="22"/>
      <c r="TO204" s="22"/>
      <c r="TP204" s="22"/>
      <c r="TQ204" s="22"/>
      <c r="TR204" s="22"/>
      <c r="TS204" s="22"/>
      <c r="TT204" s="22"/>
      <c r="TU204" s="22"/>
      <c r="TV204" s="22"/>
      <c r="TW204" s="22"/>
      <c r="TX204" s="22"/>
      <c r="TY204" s="22"/>
      <c r="TZ204" s="22"/>
      <c r="UA204" s="22"/>
      <c r="UB204" s="22"/>
      <c r="UC204" s="22"/>
      <c r="UD204" s="22"/>
      <c r="UE204" s="22"/>
      <c r="UF204" s="22"/>
      <c r="UG204" s="22"/>
      <c r="UH204" s="22"/>
      <c r="UI204" s="22"/>
      <c r="UJ204" s="22"/>
      <c r="UK204" s="22"/>
      <c r="UL204" s="22"/>
      <c r="UM204" s="22"/>
      <c r="UN204" s="22"/>
      <c r="UO204" s="22"/>
      <c r="UP204" s="22"/>
      <c r="UQ204" s="22"/>
      <c r="UR204" s="22"/>
      <c r="US204" s="22"/>
      <c r="UT204" s="22"/>
      <c r="UU204" s="22"/>
      <c r="UV204" s="22"/>
      <c r="UW204" s="22"/>
      <c r="UX204" s="22"/>
      <c r="UY204" s="22"/>
      <c r="UZ204" s="22"/>
      <c r="VA204" s="22"/>
      <c r="VB204" s="22"/>
      <c r="VC204" s="22"/>
      <c r="VD204" s="22"/>
      <c r="VE204" s="22"/>
      <c r="VF204" s="22"/>
      <c r="VG204" s="22"/>
      <c r="VH204" s="22"/>
      <c r="VI204" s="22"/>
      <c r="VJ204" s="22"/>
      <c r="VK204" s="22"/>
      <c r="VL204" s="22"/>
      <c r="VM204" s="22"/>
      <c r="VN204" s="22"/>
      <c r="VO204" s="22"/>
      <c r="VP204" s="22"/>
      <c r="VQ204" s="22"/>
      <c r="VR204" s="22"/>
      <c r="VS204" s="22"/>
      <c r="VT204" s="22"/>
      <c r="VU204" s="22"/>
      <c r="VV204" s="22"/>
      <c r="VW204" s="22"/>
      <c r="VX204" s="22"/>
      <c r="VY204" s="22"/>
      <c r="VZ204" s="22"/>
      <c r="WA204" s="22"/>
      <c r="WB204" s="22"/>
      <c r="WC204" s="22"/>
      <c r="WD204" s="22"/>
      <c r="WE204" s="22"/>
      <c r="WF204" s="22"/>
      <c r="WG204" s="22"/>
      <c r="WH204" s="22"/>
      <c r="WI204" s="22"/>
      <c r="WJ204" s="22"/>
      <c r="WK204" s="22"/>
      <c r="WL204" s="22"/>
      <c r="WM204" s="22"/>
      <c r="WN204" s="22"/>
      <c r="WO204" s="22"/>
      <c r="WP204" s="22"/>
      <c r="WQ204" s="22"/>
      <c r="WR204" s="22"/>
      <c r="WS204" s="22"/>
      <c r="WT204" s="22"/>
      <c r="WU204" s="22"/>
      <c r="WV204" s="22"/>
      <c r="WW204" s="22"/>
      <c r="WX204" s="22"/>
      <c r="WY204" s="22"/>
      <c r="WZ204" s="22"/>
      <c r="XA204" s="22"/>
      <c r="XB204" s="22"/>
      <c r="XC204" s="22"/>
      <c r="XD204" s="22"/>
      <c r="XE204" s="22"/>
      <c r="XF204" s="22"/>
      <c r="XG204" s="22"/>
      <c r="XH204" s="22"/>
      <c r="XI204" s="22"/>
      <c r="XJ204" s="22"/>
      <c r="XK204" s="22"/>
      <c r="XL204" s="22"/>
      <c r="XM204" s="22"/>
      <c r="XN204" s="22"/>
      <c r="XO204" s="22"/>
      <c r="XP204" s="22"/>
      <c r="XQ204" s="22"/>
      <c r="XR204" s="22"/>
      <c r="XS204" s="22"/>
      <c r="XT204" s="22"/>
      <c r="XU204" s="22"/>
      <c r="XV204" s="22"/>
      <c r="XW204" s="22"/>
      <c r="XX204" s="22"/>
      <c r="XY204" s="22"/>
      <c r="XZ204" s="22"/>
      <c r="YA204" s="22"/>
      <c r="YB204" s="22"/>
      <c r="YC204" s="22"/>
      <c r="YD204" s="22"/>
      <c r="YE204" s="22"/>
      <c r="YF204" s="22"/>
      <c r="YG204" s="22"/>
      <c r="YH204" s="22"/>
      <c r="YI204" s="22"/>
      <c r="YJ204" s="22"/>
      <c r="YK204" s="22"/>
      <c r="YL204" s="22"/>
      <c r="YM204" s="22"/>
      <c r="YN204" s="22"/>
      <c r="YO204" s="22"/>
      <c r="YP204" s="22"/>
      <c r="YQ204" s="22"/>
      <c r="YR204" s="22"/>
      <c r="YS204" s="22"/>
      <c r="YT204" s="22"/>
      <c r="YU204" s="22"/>
      <c r="YV204" s="22"/>
      <c r="YW204" s="22"/>
      <c r="YX204" s="22"/>
      <c r="YY204" s="22"/>
      <c r="YZ204" s="22"/>
      <c r="ZA204" s="22"/>
      <c r="ZB204" s="22"/>
      <c r="ZC204" s="22"/>
      <c r="ZD204" s="22"/>
      <c r="ZE204" s="22"/>
      <c r="ZF204" s="22"/>
      <c r="ZG204" s="22"/>
      <c r="ZH204" s="22"/>
      <c r="ZI204" s="22"/>
      <c r="ZJ204" s="22"/>
      <c r="ZK204" s="22"/>
      <c r="ZL204" s="22"/>
      <c r="ZM204" s="22"/>
      <c r="ZN204" s="22"/>
      <c r="ZO204" s="22"/>
      <c r="ZP204" s="22"/>
      <c r="ZQ204" s="22"/>
      <c r="ZR204" s="22"/>
      <c r="ZS204" s="22"/>
      <c r="ZT204" s="22"/>
      <c r="ZU204" s="22"/>
      <c r="ZV204" s="22"/>
      <c r="ZW204" s="22"/>
      <c r="ZX204" s="22"/>
      <c r="ZY204" s="22"/>
      <c r="ZZ204" s="22"/>
      <c r="AAA204" s="22"/>
      <c r="AAB204" s="22"/>
      <c r="AAC204" s="22"/>
      <c r="AAD204" s="22"/>
      <c r="AAE204" s="22"/>
      <c r="AAF204" s="22"/>
      <c r="AAG204" s="22"/>
      <c r="AAH204" s="22"/>
      <c r="AAI204" s="22"/>
      <c r="AAJ204" s="22"/>
      <c r="AAK204" s="22"/>
      <c r="AAL204" s="22"/>
      <c r="AAM204" s="22"/>
      <c r="AAN204" s="22"/>
      <c r="AAO204" s="22"/>
      <c r="AAP204" s="22"/>
      <c r="AAQ204" s="22"/>
      <c r="AAR204" s="22"/>
      <c r="AAS204" s="22"/>
      <c r="AAT204" s="22"/>
      <c r="AAU204" s="22"/>
      <c r="AAV204" s="22"/>
      <c r="AAW204" s="22"/>
      <c r="AAX204" s="22"/>
      <c r="AAY204" s="22"/>
      <c r="AAZ204" s="22"/>
      <c r="ABA204" s="22"/>
      <c r="ABB204" s="22"/>
      <c r="ABC204" s="22"/>
      <c r="ABD204" s="22"/>
      <c r="ABE204" s="22"/>
      <c r="ABF204" s="22"/>
      <c r="ABG204" s="22"/>
      <c r="ABH204" s="22"/>
      <c r="ABI204" s="22"/>
      <c r="ABJ204" s="22"/>
      <c r="ABK204" s="22"/>
      <c r="ABL204" s="22"/>
      <c r="ABM204" s="22"/>
      <c r="ABN204" s="22"/>
      <c r="ABO204" s="22"/>
      <c r="ABP204" s="22"/>
      <c r="ABQ204" s="22"/>
      <c r="ABR204" s="22"/>
      <c r="ABS204" s="22"/>
      <c r="ABT204" s="22"/>
      <c r="ABU204" s="22"/>
      <c r="ABV204" s="22"/>
      <c r="ABW204" s="22"/>
      <c r="ABX204" s="22"/>
      <c r="ABY204" s="22"/>
      <c r="ABZ204" s="22"/>
      <c r="ACA204" s="22"/>
      <c r="ACB204" s="22"/>
      <c r="ACC204" s="22"/>
      <c r="ACD204" s="22"/>
      <c r="ACE204" s="22"/>
      <c r="ACF204" s="22"/>
      <c r="ACG204" s="22"/>
      <c r="ACH204" s="22"/>
      <c r="ACI204" s="22"/>
      <c r="ACJ204" s="22"/>
      <c r="ACK204" s="22"/>
      <c r="ACL204" s="22"/>
      <c r="ACM204" s="22"/>
      <c r="ACN204" s="22"/>
      <c r="ACO204" s="22"/>
      <c r="ACP204" s="22"/>
      <c r="ACQ204" s="22"/>
      <c r="ACR204" s="22"/>
      <c r="ACS204" s="22"/>
      <c r="ACT204" s="22"/>
      <c r="ACU204" s="22"/>
      <c r="ACV204" s="22"/>
      <c r="ACW204" s="22"/>
      <c r="ACX204" s="22"/>
      <c r="ACY204" s="22"/>
      <c r="ACZ204" s="22"/>
      <c r="ADA204" s="22"/>
    </row>
    <row r="205" spans="1:781" s="124" customFormat="1" ht="15.6" x14ac:dyDescent="0.3">
      <c r="A205" s="83">
        <v>2</v>
      </c>
      <c r="B205" s="87" t="s">
        <v>635</v>
      </c>
      <c r="C205" s="64" t="s">
        <v>71</v>
      </c>
      <c r="D205" s="65"/>
      <c r="E205" s="65"/>
      <c r="F205" s="65"/>
      <c r="G205" s="122"/>
      <c r="H205" s="65">
        <v>1</v>
      </c>
      <c r="I205" s="65" t="s">
        <v>49</v>
      </c>
      <c r="J205" s="65" t="s">
        <v>282</v>
      </c>
      <c r="K205" s="67">
        <v>1986</v>
      </c>
      <c r="L205" s="135">
        <v>1986</v>
      </c>
      <c r="M205" s="69"/>
      <c r="N205" s="70"/>
      <c r="O205" s="70">
        <v>19</v>
      </c>
      <c r="P205" s="71" t="s">
        <v>59</v>
      </c>
      <c r="Q205" s="72"/>
      <c r="R205" s="73"/>
      <c r="S205" s="74" t="str">
        <f t="shared" si="41"/>
        <v>Fe</v>
      </c>
      <c r="T205" s="75"/>
      <c r="U205" s="75"/>
      <c r="V205" s="75"/>
      <c r="W205" s="75"/>
      <c r="X205" s="75"/>
      <c r="Y205" s="75"/>
      <c r="Z205" s="75"/>
      <c r="AA205" s="22"/>
      <c r="AB205" s="76">
        <f t="shared" si="52"/>
        <v>0</v>
      </c>
      <c r="AC205" s="76">
        <f t="shared" si="43"/>
        <v>0</v>
      </c>
      <c r="AD205" s="76">
        <f t="shared" si="44"/>
        <v>1.3571428571428572</v>
      </c>
      <c r="AE205" s="76">
        <f t="shared" si="45"/>
        <v>1.3571428571428572</v>
      </c>
      <c r="AF205" s="77"/>
      <c r="AG205" s="77">
        <f t="shared" si="49"/>
        <v>0</v>
      </c>
      <c r="AH205" s="77">
        <f t="shared" si="50"/>
        <v>1.3571428571428572</v>
      </c>
      <c r="AI205" s="77">
        <f t="shared" si="51"/>
        <v>0</v>
      </c>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c r="EY205" s="22"/>
      <c r="EZ205" s="22"/>
      <c r="FA205" s="22"/>
      <c r="FB205" s="22"/>
      <c r="FC205" s="22"/>
      <c r="FD205" s="22"/>
      <c r="FE205" s="22"/>
      <c r="FF205" s="22"/>
      <c r="FG205" s="22"/>
      <c r="FH205" s="22"/>
      <c r="FI205" s="22"/>
      <c r="FJ205" s="22"/>
      <c r="FK205" s="22"/>
      <c r="FL205" s="22"/>
      <c r="FM205" s="22"/>
      <c r="FN205" s="22"/>
      <c r="FO205" s="22"/>
      <c r="FP205" s="22"/>
      <c r="FQ205" s="22"/>
      <c r="FR205" s="22"/>
      <c r="FS205" s="22"/>
      <c r="FT205" s="22"/>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2"/>
      <c r="GR205" s="22"/>
      <c r="GS205" s="22"/>
      <c r="GT205" s="22"/>
      <c r="GU205" s="22"/>
      <c r="GV205" s="22"/>
      <c r="GW205" s="22"/>
      <c r="GX205" s="22"/>
      <c r="GY205" s="22"/>
      <c r="GZ205" s="22"/>
      <c r="HA205" s="22"/>
      <c r="HB205" s="22"/>
      <c r="HC205" s="22"/>
      <c r="HD205" s="22"/>
      <c r="HE205" s="22"/>
      <c r="HF205" s="22"/>
      <c r="HG205" s="22"/>
      <c r="HH205" s="22"/>
      <c r="HI205" s="22"/>
      <c r="HJ205" s="22"/>
      <c r="HK205" s="22"/>
      <c r="HL205" s="22"/>
      <c r="HM205" s="22"/>
      <c r="HN205" s="22"/>
      <c r="HO205" s="22"/>
      <c r="HP205" s="22"/>
      <c r="HQ205" s="22"/>
      <c r="HR205" s="22"/>
      <c r="HS205" s="22"/>
      <c r="HT205" s="22"/>
      <c r="HU205" s="22"/>
      <c r="HV205" s="22"/>
      <c r="HW205" s="22"/>
      <c r="HX205" s="22"/>
      <c r="HY205" s="22"/>
      <c r="HZ205" s="22"/>
      <c r="IA205" s="22"/>
      <c r="IB205" s="22"/>
      <c r="IC205" s="22"/>
      <c r="ID205" s="22"/>
      <c r="IE205" s="22"/>
      <c r="IF205" s="22"/>
      <c r="IG205" s="22"/>
      <c r="IH205" s="22"/>
      <c r="II205" s="22"/>
      <c r="IJ205" s="22"/>
      <c r="IK205" s="22"/>
      <c r="IL205" s="22"/>
      <c r="IM205" s="22"/>
      <c r="IN205" s="22"/>
      <c r="IO205" s="22"/>
      <c r="IP205" s="22"/>
      <c r="IQ205" s="22"/>
      <c r="IR205" s="22"/>
      <c r="IS205" s="22"/>
      <c r="IT205" s="22"/>
      <c r="IU205" s="22"/>
      <c r="IV205" s="22"/>
      <c r="IW205" s="22"/>
      <c r="IX205" s="22"/>
      <c r="IY205" s="22"/>
      <c r="IZ205" s="22"/>
      <c r="JA205" s="22"/>
      <c r="JB205" s="22"/>
      <c r="JC205" s="22"/>
      <c r="JD205" s="22"/>
      <c r="JE205" s="22"/>
      <c r="JF205" s="22"/>
      <c r="JG205" s="22"/>
      <c r="JH205" s="22"/>
      <c r="JI205" s="22"/>
      <c r="JJ205" s="22"/>
      <c r="JK205" s="22"/>
      <c r="JL205" s="22"/>
      <c r="JM205" s="22"/>
      <c r="JN205" s="22"/>
      <c r="JO205" s="22"/>
      <c r="JP205" s="22"/>
      <c r="JQ205" s="22"/>
      <c r="JR205" s="22"/>
      <c r="JS205" s="22"/>
      <c r="JT205" s="22"/>
      <c r="JU205" s="22"/>
      <c r="JV205" s="22"/>
      <c r="JW205" s="22"/>
      <c r="JX205" s="22"/>
      <c r="JY205" s="22"/>
      <c r="JZ205" s="22"/>
      <c r="KA205" s="22"/>
      <c r="KB205" s="22"/>
      <c r="KC205" s="22"/>
      <c r="KD205" s="22"/>
      <c r="KE205" s="22"/>
      <c r="KF205" s="22"/>
      <c r="KG205" s="22"/>
      <c r="KH205" s="22"/>
      <c r="KI205" s="22"/>
      <c r="KJ205" s="22"/>
      <c r="KK205" s="22"/>
      <c r="KL205" s="22"/>
      <c r="KM205" s="22"/>
      <c r="KN205" s="22"/>
      <c r="KO205" s="22"/>
      <c r="KP205" s="22"/>
      <c r="KQ205" s="22"/>
      <c r="KR205" s="22"/>
      <c r="KS205" s="22"/>
      <c r="KT205" s="22"/>
      <c r="KU205" s="22"/>
      <c r="KV205" s="22"/>
      <c r="KW205" s="22"/>
      <c r="KX205" s="22"/>
      <c r="KY205" s="22"/>
      <c r="KZ205" s="22"/>
      <c r="LA205" s="22"/>
      <c r="LB205" s="22"/>
      <c r="LC205" s="22"/>
      <c r="LD205" s="22"/>
      <c r="LE205" s="22"/>
      <c r="LF205" s="22"/>
      <c r="LG205" s="22"/>
      <c r="LH205" s="22"/>
      <c r="LI205" s="22"/>
      <c r="LJ205" s="22"/>
      <c r="LK205" s="22"/>
      <c r="LL205" s="22"/>
      <c r="LM205" s="22"/>
      <c r="LN205" s="22"/>
      <c r="LO205" s="22"/>
      <c r="LP205" s="22"/>
      <c r="LQ205" s="22"/>
      <c r="LR205" s="22"/>
      <c r="LS205" s="22"/>
      <c r="LT205" s="22"/>
      <c r="LU205" s="22"/>
      <c r="LV205" s="22"/>
      <c r="LW205" s="22"/>
      <c r="LX205" s="22"/>
      <c r="LY205" s="22"/>
      <c r="LZ205" s="22"/>
      <c r="MA205" s="22"/>
      <c r="MB205" s="22"/>
      <c r="MC205" s="22"/>
      <c r="MD205" s="22"/>
      <c r="ME205" s="22"/>
      <c r="MF205" s="22"/>
      <c r="MG205" s="22"/>
      <c r="MH205" s="22"/>
      <c r="MI205" s="22"/>
      <c r="MJ205" s="22"/>
      <c r="MK205" s="22"/>
      <c r="ML205" s="22"/>
      <c r="MM205" s="22"/>
      <c r="MN205" s="22"/>
      <c r="MO205" s="22"/>
      <c r="MP205" s="22"/>
      <c r="MQ205" s="22"/>
      <c r="MR205" s="22"/>
      <c r="MS205" s="22"/>
      <c r="MT205" s="22"/>
      <c r="MU205" s="22"/>
      <c r="MV205" s="22"/>
      <c r="MW205" s="22"/>
      <c r="MX205" s="22"/>
      <c r="MY205" s="22"/>
      <c r="MZ205" s="22"/>
      <c r="NA205" s="22"/>
      <c r="NB205" s="22"/>
      <c r="NC205" s="22"/>
      <c r="ND205" s="22"/>
      <c r="NE205" s="22"/>
      <c r="NF205" s="22"/>
      <c r="NG205" s="22"/>
      <c r="NH205" s="22"/>
      <c r="NI205" s="22"/>
      <c r="NJ205" s="22"/>
      <c r="NK205" s="22"/>
      <c r="NL205" s="22"/>
      <c r="NM205" s="22"/>
      <c r="NN205" s="22"/>
      <c r="NO205" s="22"/>
      <c r="NP205" s="22"/>
      <c r="NQ205" s="22"/>
      <c r="NR205" s="22"/>
      <c r="NS205" s="22"/>
      <c r="NT205" s="22"/>
      <c r="NU205" s="22"/>
      <c r="NV205" s="22"/>
      <c r="NW205" s="22"/>
      <c r="NX205" s="22"/>
      <c r="NY205" s="22"/>
      <c r="NZ205" s="22"/>
      <c r="OA205" s="22"/>
      <c r="OB205" s="22"/>
      <c r="OC205" s="22"/>
      <c r="OD205" s="22"/>
      <c r="OE205" s="22"/>
      <c r="OF205" s="22"/>
      <c r="OG205" s="22"/>
      <c r="OH205" s="22"/>
      <c r="OI205" s="22"/>
      <c r="OJ205" s="22"/>
      <c r="OK205" s="22"/>
      <c r="OL205" s="22"/>
      <c r="OM205" s="22"/>
      <c r="ON205" s="22"/>
      <c r="OO205" s="22"/>
      <c r="OP205" s="22"/>
      <c r="OQ205" s="22"/>
      <c r="OR205" s="22"/>
      <c r="OS205" s="22"/>
      <c r="OT205" s="22"/>
      <c r="OU205" s="22"/>
      <c r="OV205" s="22"/>
      <c r="OW205" s="22"/>
      <c r="OX205" s="22"/>
      <c r="OY205" s="22"/>
      <c r="OZ205" s="22"/>
      <c r="PA205" s="22"/>
      <c r="PB205" s="22"/>
      <c r="PC205" s="22"/>
      <c r="PD205" s="22"/>
      <c r="PE205" s="22"/>
      <c r="PF205" s="22"/>
      <c r="PG205" s="22"/>
      <c r="PH205" s="22"/>
      <c r="PI205" s="22"/>
      <c r="PJ205" s="22"/>
      <c r="PK205" s="22"/>
      <c r="PL205" s="22"/>
      <c r="PM205" s="22"/>
      <c r="PN205" s="22"/>
      <c r="PO205" s="22"/>
      <c r="PP205" s="22"/>
      <c r="PQ205" s="22"/>
      <c r="PR205" s="22"/>
      <c r="PS205" s="22"/>
      <c r="PT205" s="22"/>
      <c r="PU205" s="22"/>
      <c r="PV205" s="22"/>
      <c r="PW205" s="22"/>
      <c r="PX205" s="22"/>
      <c r="PY205" s="22"/>
      <c r="PZ205" s="22"/>
      <c r="QA205" s="22"/>
      <c r="QB205" s="22"/>
      <c r="QC205" s="22"/>
      <c r="QD205" s="22"/>
      <c r="QE205" s="22"/>
      <c r="QF205" s="22"/>
      <c r="QG205" s="22"/>
      <c r="QH205" s="22"/>
      <c r="QI205" s="22"/>
      <c r="QJ205" s="22"/>
      <c r="QK205" s="22"/>
      <c r="QL205" s="22"/>
      <c r="QM205" s="22"/>
      <c r="QN205" s="22"/>
      <c r="QO205" s="22"/>
      <c r="QP205" s="22"/>
      <c r="QQ205" s="22"/>
      <c r="QR205" s="22"/>
      <c r="QS205" s="22"/>
      <c r="QT205" s="22"/>
      <c r="QU205" s="22"/>
      <c r="QV205" s="22"/>
      <c r="QW205" s="22"/>
      <c r="QX205" s="22"/>
      <c r="QY205" s="22"/>
      <c r="QZ205" s="22"/>
      <c r="RA205" s="22"/>
      <c r="RB205" s="22"/>
      <c r="RC205" s="22"/>
      <c r="RD205" s="22"/>
      <c r="RE205" s="22"/>
      <c r="RF205" s="22"/>
      <c r="RG205" s="22"/>
      <c r="RH205" s="22"/>
      <c r="RI205" s="22"/>
      <c r="RJ205" s="22"/>
      <c r="RK205" s="22"/>
      <c r="RL205" s="22"/>
      <c r="RM205" s="22"/>
      <c r="RN205" s="22"/>
      <c r="RO205" s="22"/>
      <c r="RP205" s="22"/>
      <c r="RQ205" s="22"/>
      <c r="RR205" s="22"/>
      <c r="RS205" s="22"/>
      <c r="RT205" s="22"/>
      <c r="RU205" s="22"/>
      <c r="RV205" s="22"/>
      <c r="RW205" s="22"/>
      <c r="RX205" s="22"/>
      <c r="RY205" s="22"/>
      <c r="RZ205" s="22"/>
      <c r="SA205" s="22"/>
      <c r="SB205" s="22"/>
      <c r="SC205" s="22"/>
      <c r="SD205" s="22"/>
      <c r="SE205" s="22"/>
      <c r="SF205" s="22"/>
      <c r="SG205" s="22"/>
      <c r="SH205" s="22"/>
      <c r="SI205" s="22"/>
      <c r="SJ205" s="22"/>
      <c r="SK205" s="22"/>
      <c r="SL205" s="22"/>
      <c r="SM205" s="22"/>
      <c r="SN205" s="22"/>
      <c r="SO205" s="22"/>
      <c r="SP205" s="22"/>
      <c r="SQ205" s="22"/>
      <c r="SR205" s="22"/>
      <c r="SS205" s="22"/>
      <c r="ST205" s="22"/>
      <c r="SU205" s="22"/>
      <c r="SV205" s="22"/>
      <c r="SW205" s="22"/>
      <c r="SX205" s="22"/>
      <c r="SY205" s="22"/>
      <c r="SZ205" s="22"/>
      <c r="TA205" s="22"/>
      <c r="TB205" s="22"/>
      <c r="TC205" s="22"/>
      <c r="TD205" s="22"/>
      <c r="TE205" s="22"/>
      <c r="TF205" s="22"/>
      <c r="TG205" s="22"/>
      <c r="TH205" s="22"/>
      <c r="TI205" s="22"/>
      <c r="TJ205" s="22"/>
      <c r="TK205" s="22"/>
      <c r="TL205" s="22"/>
      <c r="TM205" s="22"/>
      <c r="TN205" s="22"/>
      <c r="TO205" s="22"/>
      <c r="TP205" s="22"/>
      <c r="TQ205" s="22"/>
      <c r="TR205" s="22"/>
      <c r="TS205" s="22"/>
      <c r="TT205" s="22"/>
      <c r="TU205" s="22"/>
      <c r="TV205" s="22"/>
      <c r="TW205" s="22"/>
      <c r="TX205" s="22"/>
      <c r="TY205" s="22"/>
      <c r="TZ205" s="22"/>
      <c r="UA205" s="22"/>
      <c r="UB205" s="22"/>
      <c r="UC205" s="22"/>
      <c r="UD205" s="22"/>
      <c r="UE205" s="22"/>
      <c r="UF205" s="22"/>
      <c r="UG205" s="22"/>
      <c r="UH205" s="22"/>
      <c r="UI205" s="22"/>
      <c r="UJ205" s="22"/>
      <c r="UK205" s="22"/>
      <c r="UL205" s="22"/>
      <c r="UM205" s="22"/>
      <c r="UN205" s="22"/>
      <c r="UO205" s="22"/>
      <c r="UP205" s="22"/>
      <c r="UQ205" s="22"/>
      <c r="UR205" s="22"/>
      <c r="US205" s="22"/>
      <c r="UT205" s="22"/>
      <c r="UU205" s="22"/>
      <c r="UV205" s="22"/>
      <c r="UW205" s="22"/>
      <c r="UX205" s="22"/>
      <c r="UY205" s="22"/>
      <c r="UZ205" s="22"/>
      <c r="VA205" s="22"/>
      <c r="VB205" s="22"/>
      <c r="VC205" s="22"/>
      <c r="VD205" s="22"/>
      <c r="VE205" s="22"/>
      <c r="VF205" s="22"/>
      <c r="VG205" s="22"/>
      <c r="VH205" s="22"/>
      <c r="VI205" s="22"/>
      <c r="VJ205" s="22"/>
      <c r="VK205" s="22"/>
      <c r="VL205" s="22"/>
      <c r="VM205" s="22"/>
      <c r="VN205" s="22"/>
      <c r="VO205" s="22"/>
      <c r="VP205" s="22"/>
      <c r="VQ205" s="22"/>
      <c r="VR205" s="22"/>
      <c r="VS205" s="22"/>
      <c r="VT205" s="22"/>
      <c r="VU205" s="22"/>
      <c r="VV205" s="22"/>
      <c r="VW205" s="22"/>
      <c r="VX205" s="22"/>
      <c r="VY205" s="22"/>
      <c r="VZ205" s="22"/>
      <c r="WA205" s="22"/>
      <c r="WB205" s="22"/>
      <c r="WC205" s="22"/>
      <c r="WD205" s="22"/>
      <c r="WE205" s="22"/>
      <c r="WF205" s="22"/>
      <c r="WG205" s="22"/>
      <c r="WH205" s="22"/>
      <c r="WI205" s="22"/>
      <c r="WJ205" s="22"/>
      <c r="WK205" s="22"/>
      <c r="WL205" s="22"/>
      <c r="WM205" s="22"/>
      <c r="WN205" s="22"/>
      <c r="WO205" s="22"/>
      <c r="WP205" s="22"/>
      <c r="WQ205" s="22"/>
      <c r="WR205" s="22"/>
      <c r="WS205" s="22"/>
      <c r="WT205" s="22"/>
      <c r="WU205" s="22"/>
      <c r="WV205" s="22"/>
      <c r="WW205" s="22"/>
      <c r="WX205" s="22"/>
      <c r="WY205" s="22"/>
      <c r="WZ205" s="22"/>
      <c r="XA205" s="22"/>
      <c r="XB205" s="22"/>
      <c r="XC205" s="22"/>
      <c r="XD205" s="22"/>
      <c r="XE205" s="22"/>
      <c r="XF205" s="22"/>
      <c r="XG205" s="22"/>
      <c r="XH205" s="22"/>
      <c r="XI205" s="22"/>
      <c r="XJ205" s="22"/>
      <c r="XK205" s="22"/>
      <c r="XL205" s="22"/>
      <c r="XM205" s="22"/>
      <c r="XN205" s="22"/>
      <c r="XO205" s="22"/>
      <c r="XP205" s="22"/>
      <c r="XQ205" s="22"/>
      <c r="XR205" s="22"/>
      <c r="XS205" s="22"/>
      <c r="XT205" s="22"/>
      <c r="XU205" s="22"/>
      <c r="XV205" s="22"/>
      <c r="XW205" s="22"/>
      <c r="XX205" s="22"/>
      <c r="XY205" s="22"/>
      <c r="XZ205" s="22"/>
      <c r="YA205" s="22"/>
      <c r="YB205" s="22"/>
      <c r="YC205" s="22"/>
      <c r="YD205" s="22"/>
      <c r="YE205" s="22"/>
      <c r="YF205" s="22"/>
      <c r="YG205" s="22"/>
      <c r="YH205" s="22"/>
      <c r="YI205" s="22"/>
      <c r="YJ205" s="22"/>
      <c r="YK205" s="22"/>
      <c r="YL205" s="22"/>
      <c r="YM205" s="22"/>
      <c r="YN205" s="22"/>
      <c r="YO205" s="22"/>
      <c r="YP205" s="22"/>
      <c r="YQ205" s="22"/>
      <c r="YR205" s="22"/>
      <c r="YS205" s="22"/>
      <c r="YT205" s="22"/>
      <c r="YU205" s="22"/>
      <c r="YV205" s="22"/>
      <c r="YW205" s="22"/>
      <c r="YX205" s="22"/>
      <c r="YY205" s="22"/>
      <c r="YZ205" s="22"/>
      <c r="ZA205" s="22"/>
      <c r="ZB205" s="22"/>
      <c r="ZC205" s="22"/>
      <c r="ZD205" s="22"/>
      <c r="ZE205" s="22"/>
      <c r="ZF205" s="22"/>
      <c r="ZG205" s="22"/>
      <c r="ZH205" s="22"/>
      <c r="ZI205" s="22"/>
      <c r="ZJ205" s="22"/>
      <c r="ZK205" s="22"/>
      <c r="ZL205" s="22"/>
      <c r="ZM205" s="22"/>
      <c r="ZN205" s="22"/>
      <c r="ZO205" s="22"/>
      <c r="ZP205" s="22"/>
      <c r="ZQ205" s="22"/>
      <c r="ZR205" s="22"/>
      <c r="ZS205" s="22"/>
      <c r="ZT205" s="22"/>
      <c r="ZU205" s="22"/>
      <c r="ZV205" s="22"/>
      <c r="ZW205" s="22"/>
      <c r="ZX205" s="22"/>
      <c r="ZY205" s="22"/>
      <c r="ZZ205" s="22"/>
      <c r="AAA205" s="22"/>
      <c r="AAB205" s="22"/>
      <c r="AAC205" s="22"/>
      <c r="AAD205" s="22"/>
      <c r="AAE205" s="22"/>
      <c r="AAF205" s="22"/>
      <c r="AAG205" s="22"/>
      <c r="AAH205" s="22"/>
      <c r="AAI205" s="22"/>
      <c r="AAJ205" s="22"/>
      <c r="AAK205" s="22"/>
      <c r="AAL205" s="22"/>
      <c r="AAM205" s="22"/>
      <c r="AAN205" s="22"/>
      <c r="AAO205" s="22"/>
      <c r="AAP205" s="22"/>
      <c r="AAQ205" s="22"/>
      <c r="AAR205" s="22"/>
      <c r="AAS205" s="22"/>
      <c r="AAT205" s="22"/>
      <c r="AAU205" s="22"/>
      <c r="AAV205" s="22"/>
      <c r="AAW205" s="22"/>
      <c r="AAX205" s="22"/>
      <c r="AAY205" s="22"/>
      <c r="AAZ205" s="22"/>
      <c r="ABA205" s="22"/>
      <c r="ABB205" s="22"/>
      <c r="ABC205" s="22"/>
      <c r="ABD205" s="22"/>
      <c r="ABE205" s="22"/>
      <c r="ABF205" s="22"/>
      <c r="ABG205" s="22"/>
      <c r="ABH205" s="22"/>
      <c r="ABI205" s="22"/>
      <c r="ABJ205" s="22"/>
      <c r="ABK205" s="22"/>
      <c r="ABL205" s="22"/>
      <c r="ABM205" s="22"/>
      <c r="ABN205" s="22"/>
      <c r="ABO205" s="22"/>
      <c r="ABP205" s="22"/>
      <c r="ABQ205" s="22"/>
      <c r="ABR205" s="22"/>
      <c r="ABS205" s="22"/>
      <c r="ABT205" s="22"/>
      <c r="ABU205" s="22"/>
      <c r="ABV205" s="22"/>
      <c r="ABW205" s="22"/>
      <c r="ABX205" s="22"/>
      <c r="ABY205" s="22"/>
      <c r="ABZ205" s="22"/>
      <c r="ACA205" s="22"/>
      <c r="ACB205" s="22"/>
      <c r="ACC205" s="22"/>
      <c r="ACD205" s="22"/>
      <c r="ACE205" s="22"/>
      <c r="ACF205" s="22"/>
      <c r="ACG205" s="22"/>
      <c r="ACH205" s="22"/>
      <c r="ACI205" s="22"/>
      <c r="ACJ205" s="22"/>
      <c r="ACK205" s="22"/>
      <c r="ACL205" s="22"/>
      <c r="ACM205" s="22"/>
      <c r="ACN205" s="22"/>
      <c r="ACO205" s="22"/>
      <c r="ACP205" s="22"/>
      <c r="ACQ205" s="22"/>
      <c r="ACR205" s="22"/>
      <c r="ACS205" s="22"/>
      <c r="ACT205" s="22"/>
      <c r="ACU205" s="22"/>
      <c r="ACV205" s="22"/>
      <c r="ACW205" s="22"/>
      <c r="ACX205" s="22"/>
      <c r="ACY205" s="22"/>
      <c r="ACZ205" s="22"/>
      <c r="ADA205" s="22"/>
    </row>
    <row r="206" spans="1:781" s="124" customFormat="1" ht="15.6" x14ac:dyDescent="0.3">
      <c r="A206" s="81">
        <v>3</v>
      </c>
      <c r="B206" s="87" t="s">
        <v>636</v>
      </c>
      <c r="C206" s="64" t="s">
        <v>48</v>
      </c>
      <c r="D206" s="65"/>
      <c r="E206" s="65"/>
      <c r="F206" s="65">
        <v>5</v>
      </c>
      <c r="G206" s="122">
        <v>30000</v>
      </c>
      <c r="H206" s="65">
        <v>1</v>
      </c>
      <c r="I206" s="65" t="s">
        <v>49</v>
      </c>
      <c r="J206" s="65" t="s">
        <v>67</v>
      </c>
      <c r="K206" s="67">
        <v>1986</v>
      </c>
      <c r="L206" s="135">
        <v>1986</v>
      </c>
      <c r="M206" s="69"/>
      <c r="N206" s="70"/>
      <c r="O206" s="70"/>
      <c r="P206" s="71" t="s">
        <v>511</v>
      </c>
      <c r="Q206" s="72"/>
      <c r="R206" s="73" t="s">
        <v>347</v>
      </c>
      <c r="S206" s="74" t="str">
        <f t="shared" si="41"/>
        <v>Sand</v>
      </c>
      <c r="T206" s="75"/>
      <c r="U206" s="75"/>
      <c r="V206" s="75"/>
      <c r="W206" s="75"/>
      <c r="X206" s="75"/>
      <c r="Y206" s="75"/>
      <c r="Z206" s="75"/>
      <c r="AA206" s="22"/>
      <c r="AB206" s="76">
        <f t="shared" si="52"/>
        <v>0</v>
      </c>
      <c r="AC206" s="76">
        <f t="shared" si="43"/>
        <v>0</v>
      </c>
      <c r="AD206" s="76">
        <f t="shared" si="44"/>
        <v>0</v>
      </c>
      <c r="AE206" s="76">
        <f t="shared" si="45"/>
        <v>0</v>
      </c>
      <c r="AF206" s="77"/>
      <c r="AG206" s="77">
        <f t="shared" si="49"/>
        <v>0</v>
      </c>
      <c r="AH206" s="77">
        <f t="shared" si="50"/>
        <v>0</v>
      </c>
      <c r="AI206" s="77">
        <f t="shared" si="51"/>
        <v>0</v>
      </c>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c r="EY206" s="22"/>
      <c r="EZ206" s="22"/>
      <c r="FA206" s="22"/>
      <c r="FB206" s="22"/>
      <c r="FC206" s="22"/>
      <c r="FD206" s="22"/>
      <c r="FE206" s="22"/>
      <c r="FF206" s="22"/>
      <c r="FG206" s="22"/>
      <c r="FH206" s="22"/>
      <c r="FI206" s="22"/>
      <c r="FJ206" s="22"/>
      <c r="FK206" s="22"/>
      <c r="FL206" s="22"/>
      <c r="FM206" s="22"/>
      <c r="FN206" s="22"/>
      <c r="FO206" s="22"/>
      <c r="FP206" s="22"/>
      <c r="FQ206" s="22"/>
      <c r="FR206" s="22"/>
      <c r="FS206" s="22"/>
      <c r="FT206" s="22"/>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2"/>
      <c r="GR206" s="22"/>
      <c r="GS206" s="22"/>
      <c r="GT206" s="22"/>
      <c r="GU206" s="22"/>
      <c r="GV206" s="22"/>
      <c r="GW206" s="22"/>
      <c r="GX206" s="22"/>
      <c r="GY206" s="22"/>
      <c r="GZ206" s="22"/>
      <c r="HA206" s="22"/>
      <c r="HB206" s="22"/>
      <c r="HC206" s="22"/>
      <c r="HD206" s="22"/>
      <c r="HE206" s="22"/>
      <c r="HF206" s="22"/>
      <c r="HG206" s="22"/>
      <c r="HH206" s="22"/>
      <c r="HI206" s="22"/>
      <c r="HJ206" s="22"/>
      <c r="HK206" s="22"/>
      <c r="HL206" s="22"/>
      <c r="HM206" s="22"/>
      <c r="HN206" s="22"/>
      <c r="HO206" s="22"/>
      <c r="HP206" s="22"/>
      <c r="HQ206" s="22"/>
      <c r="HR206" s="22"/>
      <c r="HS206" s="22"/>
      <c r="HT206" s="22"/>
      <c r="HU206" s="22"/>
      <c r="HV206" s="22"/>
      <c r="HW206" s="22"/>
      <c r="HX206" s="22"/>
      <c r="HY206" s="22"/>
      <c r="HZ206" s="22"/>
      <c r="IA206" s="22"/>
      <c r="IB206" s="22"/>
      <c r="IC206" s="22"/>
      <c r="ID206" s="22"/>
      <c r="IE206" s="22"/>
      <c r="IF206" s="22"/>
      <c r="IG206" s="22"/>
      <c r="IH206" s="22"/>
      <c r="II206" s="22"/>
      <c r="IJ206" s="22"/>
      <c r="IK206" s="22"/>
      <c r="IL206" s="22"/>
      <c r="IM206" s="22"/>
      <c r="IN206" s="22"/>
      <c r="IO206" s="22"/>
      <c r="IP206" s="22"/>
      <c r="IQ206" s="22"/>
      <c r="IR206" s="22"/>
      <c r="IS206" s="22"/>
      <c r="IT206" s="22"/>
      <c r="IU206" s="22"/>
      <c r="IV206" s="22"/>
      <c r="IW206" s="22"/>
      <c r="IX206" s="22"/>
      <c r="IY206" s="22"/>
      <c r="IZ206" s="22"/>
      <c r="JA206" s="22"/>
      <c r="JB206" s="22"/>
      <c r="JC206" s="22"/>
      <c r="JD206" s="22"/>
      <c r="JE206" s="22"/>
      <c r="JF206" s="22"/>
      <c r="JG206" s="22"/>
      <c r="JH206" s="22"/>
      <c r="JI206" s="22"/>
      <c r="JJ206" s="22"/>
      <c r="JK206" s="22"/>
      <c r="JL206" s="22"/>
      <c r="JM206" s="22"/>
      <c r="JN206" s="22"/>
      <c r="JO206" s="22"/>
      <c r="JP206" s="22"/>
      <c r="JQ206" s="22"/>
      <c r="JR206" s="22"/>
      <c r="JS206" s="22"/>
      <c r="JT206" s="22"/>
      <c r="JU206" s="22"/>
      <c r="JV206" s="22"/>
      <c r="JW206" s="22"/>
      <c r="JX206" s="22"/>
      <c r="JY206" s="22"/>
      <c r="JZ206" s="22"/>
      <c r="KA206" s="22"/>
      <c r="KB206" s="22"/>
      <c r="KC206" s="22"/>
      <c r="KD206" s="22"/>
      <c r="KE206" s="22"/>
      <c r="KF206" s="22"/>
      <c r="KG206" s="22"/>
      <c r="KH206" s="22"/>
      <c r="KI206" s="22"/>
      <c r="KJ206" s="22"/>
      <c r="KK206" s="22"/>
      <c r="KL206" s="22"/>
      <c r="KM206" s="22"/>
      <c r="KN206" s="22"/>
      <c r="KO206" s="22"/>
      <c r="KP206" s="22"/>
      <c r="KQ206" s="22"/>
      <c r="KR206" s="22"/>
      <c r="KS206" s="22"/>
      <c r="KT206" s="22"/>
      <c r="KU206" s="22"/>
      <c r="KV206" s="22"/>
      <c r="KW206" s="22"/>
      <c r="KX206" s="22"/>
      <c r="KY206" s="22"/>
      <c r="KZ206" s="22"/>
      <c r="LA206" s="22"/>
      <c r="LB206" s="22"/>
      <c r="LC206" s="22"/>
      <c r="LD206" s="22"/>
      <c r="LE206" s="22"/>
      <c r="LF206" s="22"/>
      <c r="LG206" s="22"/>
      <c r="LH206" s="22"/>
      <c r="LI206" s="22"/>
      <c r="LJ206" s="22"/>
      <c r="LK206" s="22"/>
      <c r="LL206" s="22"/>
      <c r="LM206" s="22"/>
      <c r="LN206" s="22"/>
      <c r="LO206" s="22"/>
      <c r="LP206" s="22"/>
      <c r="LQ206" s="22"/>
      <c r="LR206" s="22"/>
      <c r="LS206" s="22"/>
      <c r="LT206" s="22"/>
      <c r="LU206" s="22"/>
      <c r="LV206" s="22"/>
      <c r="LW206" s="22"/>
      <c r="LX206" s="22"/>
      <c r="LY206" s="22"/>
      <c r="LZ206" s="22"/>
      <c r="MA206" s="22"/>
      <c r="MB206" s="22"/>
      <c r="MC206" s="22"/>
      <c r="MD206" s="22"/>
      <c r="ME206" s="22"/>
      <c r="MF206" s="22"/>
      <c r="MG206" s="22"/>
      <c r="MH206" s="22"/>
      <c r="MI206" s="22"/>
      <c r="MJ206" s="22"/>
      <c r="MK206" s="22"/>
      <c r="ML206" s="22"/>
      <c r="MM206" s="22"/>
      <c r="MN206" s="22"/>
      <c r="MO206" s="22"/>
      <c r="MP206" s="22"/>
      <c r="MQ206" s="22"/>
      <c r="MR206" s="22"/>
      <c r="MS206" s="22"/>
      <c r="MT206" s="22"/>
      <c r="MU206" s="22"/>
      <c r="MV206" s="22"/>
      <c r="MW206" s="22"/>
      <c r="MX206" s="22"/>
      <c r="MY206" s="22"/>
      <c r="MZ206" s="22"/>
      <c r="NA206" s="22"/>
      <c r="NB206" s="22"/>
      <c r="NC206" s="22"/>
      <c r="ND206" s="22"/>
      <c r="NE206" s="22"/>
      <c r="NF206" s="22"/>
      <c r="NG206" s="22"/>
      <c r="NH206" s="22"/>
      <c r="NI206" s="22"/>
      <c r="NJ206" s="22"/>
      <c r="NK206" s="22"/>
      <c r="NL206" s="22"/>
      <c r="NM206" s="22"/>
      <c r="NN206" s="22"/>
      <c r="NO206" s="22"/>
      <c r="NP206" s="22"/>
      <c r="NQ206" s="22"/>
      <c r="NR206" s="22"/>
      <c r="NS206" s="22"/>
      <c r="NT206" s="22"/>
      <c r="NU206" s="22"/>
      <c r="NV206" s="22"/>
      <c r="NW206" s="22"/>
      <c r="NX206" s="22"/>
      <c r="NY206" s="22"/>
      <c r="NZ206" s="22"/>
      <c r="OA206" s="22"/>
      <c r="OB206" s="22"/>
      <c r="OC206" s="22"/>
      <c r="OD206" s="22"/>
      <c r="OE206" s="22"/>
      <c r="OF206" s="22"/>
      <c r="OG206" s="22"/>
      <c r="OH206" s="22"/>
      <c r="OI206" s="22"/>
      <c r="OJ206" s="22"/>
      <c r="OK206" s="22"/>
      <c r="OL206" s="22"/>
      <c r="OM206" s="22"/>
      <c r="ON206" s="22"/>
      <c r="OO206" s="22"/>
      <c r="OP206" s="22"/>
      <c r="OQ206" s="22"/>
      <c r="OR206" s="22"/>
      <c r="OS206" s="22"/>
      <c r="OT206" s="22"/>
      <c r="OU206" s="22"/>
      <c r="OV206" s="22"/>
      <c r="OW206" s="22"/>
      <c r="OX206" s="22"/>
      <c r="OY206" s="22"/>
      <c r="OZ206" s="22"/>
      <c r="PA206" s="22"/>
      <c r="PB206" s="22"/>
      <c r="PC206" s="22"/>
      <c r="PD206" s="22"/>
      <c r="PE206" s="22"/>
      <c r="PF206" s="22"/>
      <c r="PG206" s="22"/>
      <c r="PH206" s="22"/>
      <c r="PI206" s="22"/>
      <c r="PJ206" s="22"/>
      <c r="PK206" s="22"/>
      <c r="PL206" s="22"/>
      <c r="PM206" s="22"/>
      <c r="PN206" s="22"/>
      <c r="PO206" s="22"/>
      <c r="PP206" s="22"/>
      <c r="PQ206" s="22"/>
      <c r="PR206" s="22"/>
      <c r="PS206" s="22"/>
      <c r="PT206" s="22"/>
      <c r="PU206" s="22"/>
      <c r="PV206" s="22"/>
      <c r="PW206" s="22"/>
      <c r="PX206" s="22"/>
      <c r="PY206" s="22"/>
      <c r="PZ206" s="22"/>
      <c r="QA206" s="22"/>
      <c r="QB206" s="22"/>
      <c r="QC206" s="22"/>
      <c r="QD206" s="22"/>
      <c r="QE206" s="22"/>
      <c r="QF206" s="22"/>
      <c r="QG206" s="22"/>
      <c r="QH206" s="22"/>
      <c r="QI206" s="22"/>
      <c r="QJ206" s="22"/>
      <c r="QK206" s="22"/>
      <c r="QL206" s="22"/>
      <c r="QM206" s="22"/>
      <c r="QN206" s="22"/>
      <c r="QO206" s="22"/>
      <c r="QP206" s="22"/>
      <c r="QQ206" s="22"/>
      <c r="QR206" s="22"/>
      <c r="QS206" s="22"/>
      <c r="QT206" s="22"/>
      <c r="QU206" s="22"/>
      <c r="QV206" s="22"/>
      <c r="QW206" s="22"/>
      <c r="QX206" s="22"/>
      <c r="QY206" s="22"/>
      <c r="QZ206" s="22"/>
      <c r="RA206" s="22"/>
      <c r="RB206" s="22"/>
      <c r="RC206" s="22"/>
      <c r="RD206" s="22"/>
      <c r="RE206" s="22"/>
      <c r="RF206" s="22"/>
      <c r="RG206" s="22"/>
      <c r="RH206" s="22"/>
      <c r="RI206" s="22"/>
      <c r="RJ206" s="22"/>
      <c r="RK206" s="22"/>
      <c r="RL206" s="22"/>
      <c r="RM206" s="22"/>
      <c r="RN206" s="22"/>
      <c r="RO206" s="22"/>
      <c r="RP206" s="22"/>
      <c r="RQ206" s="22"/>
      <c r="RR206" s="22"/>
      <c r="RS206" s="22"/>
      <c r="RT206" s="22"/>
      <c r="RU206" s="22"/>
      <c r="RV206" s="22"/>
      <c r="RW206" s="22"/>
      <c r="RX206" s="22"/>
      <c r="RY206" s="22"/>
      <c r="RZ206" s="22"/>
      <c r="SA206" s="22"/>
      <c r="SB206" s="22"/>
      <c r="SC206" s="22"/>
      <c r="SD206" s="22"/>
      <c r="SE206" s="22"/>
      <c r="SF206" s="22"/>
      <c r="SG206" s="22"/>
      <c r="SH206" s="22"/>
      <c r="SI206" s="22"/>
      <c r="SJ206" s="22"/>
      <c r="SK206" s="22"/>
      <c r="SL206" s="22"/>
      <c r="SM206" s="22"/>
      <c r="SN206" s="22"/>
      <c r="SO206" s="22"/>
      <c r="SP206" s="22"/>
      <c r="SQ206" s="22"/>
      <c r="SR206" s="22"/>
      <c r="SS206" s="22"/>
      <c r="ST206" s="22"/>
      <c r="SU206" s="22"/>
      <c r="SV206" s="22"/>
      <c r="SW206" s="22"/>
      <c r="SX206" s="22"/>
      <c r="SY206" s="22"/>
      <c r="SZ206" s="22"/>
      <c r="TA206" s="22"/>
      <c r="TB206" s="22"/>
      <c r="TC206" s="22"/>
      <c r="TD206" s="22"/>
      <c r="TE206" s="22"/>
      <c r="TF206" s="22"/>
      <c r="TG206" s="22"/>
      <c r="TH206" s="22"/>
      <c r="TI206" s="22"/>
      <c r="TJ206" s="22"/>
      <c r="TK206" s="22"/>
      <c r="TL206" s="22"/>
      <c r="TM206" s="22"/>
      <c r="TN206" s="22"/>
      <c r="TO206" s="22"/>
      <c r="TP206" s="22"/>
      <c r="TQ206" s="22"/>
      <c r="TR206" s="22"/>
      <c r="TS206" s="22"/>
      <c r="TT206" s="22"/>
      <c r="TU206" s="22"/>
      <c r="TV206" s="22"/>
      <c r="TW206" s="22"/>
      <c r="TX206" s="22"/>
      <c r="TY206" s="22"/>
      <c r="TZ206" s="22"/>
      <c r="UA206" s="22"/>
      <c r="UB206" s="22"/>
      <c r="UC206" s="22"/>
      <c r="UD206" s="22"/>
      <c r="UE206" s="22"/>
      <c r="UF206" s="22"/>
      <c r="UG206" s="22"/>
      <c r="UH206" s="22"/>
      <c r="UI206" s="22"/>
      <c r="UJ206" s="22"/>
      <c r="UK206" s="22"/>
      <c r="UL206" s="22"/>
      <c r="UM206" s="22"/>
      <c r="UN206" s="22"/>
      <c r="UO206" s="22"/>
      <c r="UP206" s="22"/>
      <c r="UQ206" s="22"/>
      <c r="UR206" s="22"/>
      <c r="US206" s="22"/>
      <c r="UT206" s="22"/>
      <c r="UU206" s="22"/>
      <c r="UV206" s="22"/>
      <c r="UW206" s="22"/>
      <c r="UX206" s="22"/>
      <c r="UY206" s="22"/>
      <c r="UZ206" s="22"/>
      <c r="VA206" s="22"/>
      <c r="VB206" s="22"/>
      <c r="VC206" s="22"/>
      <c r="VD206" s="22"/>
      <c r="VE206" s="22"/>
      <c r="VF206" s="22"/>
      <c r="VG206" s="22"/>
      <c r="VH206" s="22"/>
      <c r="VI206" s="22"/>
      <c r="VJ206" s="22"/>
      <c r="VK206" s="22"/>
      <c r="VL206" s="22"/>
      <c r="VM206" s="22"/>
      <c r="VN206" s="22"/>
      <c r="VO206" s="22"/>
      <c r="VP206" s="22"/>
      <c r="VQ206" s="22"/>
      <c r="VR206" s="22"/>
      <c r="VS206" s="22"/>
      <c r="VT206" s="22"/>
      <c r="VU206" s="22"/>
      <c r="VV206" s="22"/>
      <c r="VW206" s="22"/>
      <c r="VX206" s="22"/>
      <c r="VY206" s="22"/>
      <c r="VZ206" s="22"/>
      <c r="WA206" s="22"/>
      <c r="WB206" s="22"/>
      <c r="WC206" s="22"/>
      <c r="WD206" s="22"/>
      <c r="WE206" s="22"/>
      <c r="WF206" s="22"/>
      <c r="WG206" s="22"/>
      <c r="WH206" s="22"/>
      <c r="WI206" s="22"/>
      <c r="WJ206" s="22"/>
      <c r="WK206" s="22"/>
      <c r="WL206" s="22"/>
      <c r="WM206" s="22"/>
      <c r="WN206" s="22"/>
      <c r="WO206" s="22"/>
      <c r="WP206" s="22"/>
      <c r="WQ206" s="22"/>
      <c r="WR206" s="22"/>
      <c r="WS206" s="22"/>
      <c r="WT206" s="22"/>
      <c r="WU206" s="22"/>
      <c r="WV206" s="22"/>
      <c r="WW206" s="22"/>
      <c r="WX206" s="22"/>
      <c r="WY206" s="22"/>
      <c r="WZ206" s="22"/>
      <c r="XA206" s="22"/>
      <c r="XB206" s="22"/>
      <c r="XC206" s="22"/>
      <c r="XD206" s="22"/>
      <c r="XE206" s="22"/>
      <c r="XF206" s="22"/>
      <c r="XG206" s="22"/>
      <c r="XH206" s="22"/>
      <c r="XI206" s="22"/>
      <c r="XJ206" s="22"/>
      <c r="XK206" s="22"/>
      <c r="XL206" s="22"/>
      <c r="XM206" s="22"/>
      <c r="XN206" s="22"/>
      <c r="XO206" s="22"/>
      <c r="XP206" s="22"/>
      <c r="XQ206" s="22"/>
      <c r="XR206" s="22"/>
      <c r="XS206" s="22"/>
      <c r="XT206" s="22"/>
      <c r="XU206" s="22"/>
      <c r="XV206" s="22"/>
      <c r="XW206" s="22"/>
      <c r="XX206" s="22"/>
      <c r="XY206" s="22"/>
      <c r="XZ206" s="22"/>
      <c r="YA206" s="22"/>
      <c r="YB206" s="22"/>
      <c r="YC206" s="22"/>
      <c r="YD206" s="22"/>
      <c r="YE206" s="22"/>
      <c r="YF206" s="22"/>
      <c r="YG206" s="22"/>
      <c r="YH206" s="22"/>
      <c r="YI206" s="22"/>
      <c r="YJ206" s="22"/>
      <c r="YK206" s="22"/>
      <c r="YL206" s="22"/>
      <c r="YM206" s="22"/>
      <c r="YN206" s="22"/>
      <c r="YO206" s="22"/>
      <c r="YP206" s="22"/>
      <c r="YQ206" s="22"/>
      <c r="YR206" s="22"/>
      <c r="YS206" s="22"/>
      <c r="YT206" s="22"/>
      <c r="YU206" s="22"/>
      <c r="YV206" s="22"/>
      <c r="YW206" s="22"/>
      <c r="YX206" s="22"/>
      <c r="YY206" s="22"/>
      <c r="YZ206" s="22"/>
      <c r="ZA206" s="22"/>
      <c r="ZB206" s="22"/>
      <c r="ZC206" s="22"/>
      <c r="ZD206" s="22"/>
      <c r="ZE206" s="22"/>
      <c r="ZF206" s="22"/>
      <c r="ZG206" s="22"/>
      <c r="ZH206" s="22"/>
      <c r="ZI206" s="22"/>
      <c r="ZJ206" s="22"/>
      <c r="ZK206" s="22"/>
      <c r="ZL206" s="22"/>
      <c r="ZM206" s="22"/>
      <c r="ZN206" s="22"/>
      <c r="ZO206" s="22"/>
      <c r="ZP206" s="22"/>
      <c r="ZQ206" s="22"/>
      <c r="ZR206" s="22"/>
      <c r="ZS206" s="22"/>
      <c r="ZT206" s="22"/>
      <c r="ZU206" s="22"/>
      <c r="ZV206" s="22"/>
      <c r="ZW206" s="22"/>
      <c r="ZX206" s="22"/>
      <c r="ZY206" s="22"/>
      <c r="ZZ206" s="22"/>
      <c r="AAA206" s="22"/>
      <c r="AAB206" s="22"/>
      <c r="AAC206" s="22"/>
      <c r="AAD206" s="22"/>
      <c r="AAE206" s="22"/>
      <c r="AAF206" s="22"/>
      <c r="AAG206" s="22"/>
      <c r="AAH206" s="22"/>
      <c r="AAI206" s="22"/>
      <c r="AAJ206" s="22"/>
      <c r="AAK206" s="22"/>
      <c r="AAL206" s="22"/>
      <c r="AAM206" s="22"/>
      <c r="AAN206" s="22"/>
      <c r="AAO206" s="22"/>
      <c r="AAP206" s="22"/>
      <c r="AAQ206" s="22"/>
      <c r="AAR206" s="22"/>
      <c r="AAS206" s="22"/>
      <c r="AAT206" s="22"/>
      <c r="AAU206" s="22"/>
      <c r="AAV206" s="22"/>
      <c r="AAW206" s="22"/>
      <c r="AAX206" s="22"/>
      <c r="AAY206" s="22"/>
      <c r="AAZ206" s="22"/>
      <c r="ABA206" s="22"/>
      <c r="ABB206" s="22"/>
      <c r="ABC206" s="22"/>
      <c r="ABD206" s="22"/>
      <c r="ABE206" s="22"/>
      <c r="ABF206" s="22"/>
      <c r="ABG206" s="22"/>
      <c r="ABH206" s="22"/>
      <c r="ABI206" s="22"/>
      <c r="ABJ206" s="22"/>
      <c r="ABK206" s="22"/>
      <c r="ABL206" s="22"/>
      <c r="ABM206" s="22"/>
      <c r="ABN206" s="22"/>
      <c r="ABO206" s="22"/>
      <c r="ABP206" s="22"/>
      <c r="ABQ206" s="22"/>
      <c r="ABR206" s="22"/>
      <c r="ABS206" s="22"/>
      <c r="ABT206" s="22"/>
      <c r="ABU206" s="22"/>
      <c r="ABV206" s="22"/>
      <c r="ABW206" s="22"/>
      <c r="ABX206" s="22"/>
      <c r="ABY206" s="22"/>
      <c r="ABZ206" s="22"/>
      <c r="ACA206" s="22"/>
      <c r="ACB206" s="22"/>
      <c r="ACC206" s="22"/>
      <c r="ACD206" s="22"/>
      <c r="ACE206" s="22"/>
      <c r="ACF206" s="22"/>
      <c r="ACG206" s="22"/>
      <c r="ACH206" s="22"/>
      <c r="ACI206" s="22"/>
      <c r="ACJ206" s="22"/>
      <c r="ACK206" s="22"/>
      <c r="ACL206" s="22"/>
      <c r="ACM206" s="22"/>
      <c r="ACN206" s="22"/>
      <c r="ACO206" s="22"/>
      <c r="ACP206" s="22"/>
      <c r="ACQ206" s="22"/>
      <c r="ACR206" s="22"/>
      <c r="ACS206" s="22"/>
      <c r="ACT206" s="22"/>
      <c r="ACU206" s="22"/>
      <c r="ACV206" s="22"/>
      <c r="ACW206" s="22"/>
      <c r="ACX206" s="22"/>
      <c r="ACY206" s="22"/>
      <c r="ACZ206" s="22"/>
      <c r="ADA206" s="22"/>
    </row>
    <row r="207" spans="1:781" s="124" customFormat="1" ht="15.6" x14ac:dyDescent="0.3">
      <c r="A207" s="83">
        <v>2</v>
      </c>
      <c r="B207" s="87" t="s">
        <v>637</v>
      </c>
      <c r="C207" s="64" t="s">
        <v>111</v>
      </c>
      <c r="D207" s="65" t="s">
        <v>129</v>
      </c>
      <c r="E207" s="65" t="s">
        <v>146</v>
      </c>
      <c r="F207" s="65">
        <v>40</v>
      </c>
      <c r="G207" s="122">
        <v>1100000</v>
      </c>
      <c r="H207" s="65">
        <v>1</v>
      </c>
      <c r="I207" s="65" t="s">
        <v>49</v>
      </c>
      <c r="J207" s="65" t="s">
        <v>67</v>
      </c>
      <c r="K207" s="67">
        <v>1985</v>
      </c>
      <c r="L207" s="139">
        <v>31284</v>
      </c>
      <c r="M207" s="69">
        <v>730000</v>
      </c>
      <c r="N207" s="70">
        <v>4.2</v>
      </c>
      <c r="O207" s="70"/>
      <c r="P207" s="71" t="s">
        <v>638</v>
      </c>
      <c r="Q207" s="72"/>
      <c r="R207" s="73"/>
      <c r="S207" s="74" t="str">
        <f t="shared" ref="S207:S237" si="53">C207</f>
        <v>Cu</v>
      </c>
      <c r="T207" s="75"/>
      <c r="U207" s="75"/>
      <c r="V207" s="75"/>
      <c r="W207" s="75"/>
      <c r="X207" s="75"/>
      <c r="Y207" s="75"/>
      <c r="Z207" s="75"/>
      <c r="AA207" s="22"/>
      <c r="AB207" s="76"/>
      <c r="AC207" s="76"/>
      <c r="AD207" s="76"/>
      <c r="AE207" s="76"/>
      <c r="AF207" s="77"/>
      <c r="AG207" s="77"/>
      <c r="AH207" s="77"/>
      <c r="AI207" s="77"/>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22"/>
      <c r="EE207" s="22"/>
      <c r="EF207" s="22"/>
      <c r="EG207" s="22"/>
      <c r="EH207" s="22"/>
      <c r="EI207" s="22"/>
      <c r="EJ207" s="22"/>
      <c r="EK207" s="22"/>
      <c r="EL207" s="22"/>
      <c r="EM207" s="22"/>
      <c r="EN207" s="22"/>
      <c r="EO207" s="22"/>
      <c r="EP207" s="22"/>
      <c r="EQ207" s="22"/>
      <c r="ER207" s="22"/>
      <c r="ES207" s="22"/>
      <c r="ET207" s="22"/>
      <c r="EU207" s="22"/>
      <c r="EV207" s="22"/>
      <c r="EW207" s="22"/>
      <c r="EX207" s="22"/>
      <c r="EY207" s="22"/>
      <c r="EZ207" s="22"/>
      <c r="FA207" s="22"/>
      <c r="FB207" s="22"/>
      <c r="FC207" s="22"/>
      <c r="FD207" s="22"/>
      <c r="FE207" s="22"/>
      <c r="FF207" s="22"/>
      <c r="FG207" s="22"/>
      <c r="FH207" s="22"/>
      <c r="FI207" s="22"/>
      <c r="FJ207" s="22"/>
      <c r="FK207" s="22"/>
      <c r="FL207" s="22"/>
      <c r="FM207" s="22"/>
      <c r="FN207" s="22"/>
      <c r="FO207" s="22"/>
      <c r="FP207" s="22"/>
      <c r="FQ207" s="22"/>
      <c r="FR207" s="22"/>
      <c r="FS207" s="22"/>
      <c r="FT207" s="22"/>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2"/>
      <c r="GR207" s="22"/>
      <c r="GS207" s="22"/>
      <c r="GT207" s="22"/>
      <c r="GU207" s="22"/>
      <c r="GV207" s="22"/>
      <c r="GW207" s="22"/>
      <c r="GX207" s="22"/>
      <c r="GY207" s="22"/>
      <c r="GZ207" s="22"/>
      <c r="HA207" s="22"/>
      <c r="HB207" s="22"/>
      <c r="HC207" s="22"/>
      <c r="HD207" s="22"/>
      <c r="HE207" s="22"/>
      <c r="HF207" s="22"/>
      <c r="HG207" s="22"/>
      <c r="HH207" s="22"/>
      <c r="HI207" s="22"/>
      <c r="HJ207" s="22"/>
      <c r="HK207" s="22"/>
      <c r="HL207" s="22"/>
      <c r="HM207" s="22"/>
      <c r="HN207" s="22"/>
      <c r="HO207" s="22"/>
      <c r="HP207" s="22"/>
      <c r="HQ207" s="22"/>
      <c r="HR207" s="22"/>
      <c r="HS207" s="22"/>
      <c r="HT207" s="22"/>
      <c r="HU207" s="22"/>
      <c r="HV207" s="22"/>
      <c r="HW207" s="22"/>
      <c r="HX207" s="22"/>
      <c r="HY207" s="22"/>
      <c r="HZ207" s="22"/>
      <c r="IA207" s="22"/>
      <c r="IB207" s="22"/>
      <c r="IC207" s="22"/>
      <c r="ID207" s="22"/>
      <c r="IE207" s="22"/>
      <c r="IF207" s="22"/>
      <c r="IG207" s="22"/>
      <c r="IH207" s="22"/>
      <c r="II207" s="22"/>
      <c r="IJ207" s="22"/>
      <c r="IK207" s="22"/>
      <c r="IL207" s="22"/>
      <c r="IM207" s="22"/>
      <c r="IN207" s="22"/>
      <c r="IO207" s="22"/>
      <c r="IP207" s="22"/>
      <c r="IQ207" s="22"/>
      <c r="IR207" s="22"/>
      <c r="IS207" s="22"/>
      <c r="IT207" s="22"/>
      <c r="IU207" s="22"/>
      <c r="IV207" s="22"/>
      <c r="IW207" s="22"/>
      <c r="IX207" s="22"/>
      <c r="IY207" s="22"/>
      <c r="IZ207" s="22"/>
      <c r="JA207" s="22"/>
      <c r="JB207" s="22"/>
      <c r="JC207" s="22"/>
      <c r="JD207" s="22"/>
      <c r="JE207" s="22"/>
      <c r="JF207" s="22"/>
      <c r="JG207" s="22"/>
      <c r="JH207" s="22"/>
      <c r="JI207" s="22"/>
      <c r="JJ207" s="22"/>
      <c r="JK207" s="22"/>
      <c r="JL207" s="22"/>
      <c r="JM207" s="22"/>
      <c r="JN207" s="22"/>
      <c r="JO207" s="22"/>
      <c r="JP207" s="22"/>
      <c r="JQ207" s="22"/>
      <c r="JR207" s="22"/>
      <c r="JS207" s="22"/>
      <c r="JT207" s="22"/>
      <c r="JU207" s="22"/>
      <c r="JV207" s="22"/>
      <c r="JW207" s="22"/>
      <c r="JX207" s="22"/>
      <c r="JY207" s="22"/>
      <c r="JZ207" s="22"/>
      <c r="KA207" s="22"/>
      <c r="KB207" s="22"/>
      <c r="KC207" s="22"/>
      <c r="KD207" s="22"/>
      <c r="KE207" s="22"/>
      <c r="KF207" s="22"/>
      <c r="KG207" s="22"/>
      <c r="KH207" s="22"/>
      <c r="KI207" s="22"/>
      <c r="KJ207" s="22"/>
      <c r="KK207" s="22"/>
      <c r="KL207" s="22"/>
      <c r="KM207" s="22"/>
      <c r="KN207" s="22"/>
      <c r="KO207" s="22"/>
      <c r="KP207" s="22"/>
      <c r="KQ207" s="22"/>
      <c r="KR207" s="22"/>
      <c r="KS207" s="22"/>
      <c r="KT207" s="22"/>
      <c r="KU207" s="22"/>
      <c r="KV207" s="22"/>
      <c r="KW207" s="22"/>
      <c r="KX207" s="22"/>
      <c r="KY207" s="22"/>
      <c r="KZ207" s="22"/>
      <c r="LA207" s="22"/>
      <c r="LB207" s="22"/>
      <c r="LC207" s="22"/>
      <c r="LD207" s="22"/>
      <c r="LE207" s="22"/>
      <c r="LF207" s="22"/>
      <c r="LG207" s="22"/>
      <c r="LH207" s="22"/>
      <c r="LI207" s="22"/>
      <c r="LJ207" s="22"/>
      <c r="LK207" s="22"/>
      <c r="LL207" s="22"/>
      <c r="LM207" s="22"/>
      <c r="LN207" s="22"/>
      <c r="LO207" s="22"/>
      <c r="LP207" s="22"/>
      <c r="LQ207" s="22"/>
      <c r="LR207" s="22"/>
      <c r="LS207" s="22"/>
      <c r="LT207" s="22"/>
      <c r="LU207" s="22"/>
      <c r="LV207" s="22"/>
      <c r="LW207" s="22"/>
      <c r="LX207" s="22"/>
      <c r="LY207" s="22"/>
      <c r="LZ207" s="22"/>
      <c r="MA207" s="22"/>
      <c r="MB207" s="22"/>
      <c r="MC207" s="22"/>
      <c r="MD207" s="22"/>
      <c r="ME207" s="22"/>
      <c r="MF207" s="22"/>
      <c r="MG207" s="22"/>
      <c r="MH207" s="22"/>
      <c r="MI207" s="22"/>
      <c r="MJ207" s="22"/>
      <c r="MK207" s="22"/>
      <c r="ML207" s="22"/>
      <c r="MM207" s="22"/>
      <c r="MN207" s="22"/>
      <c r="MO207" s="22"/>
      <c r="MP207" s="22"/>
      <c r="MQ207" s="22"/>
      <c r="MR207" s="22"/>
      <c r="MS207" s="22"/>
      <c r="MT207" s="22"/>
      <c r="MU207" s="22"/>
      <c r="MV207" s="22"/>
      <c r="MW207" s="22"/>
      <c r="MX207" s="22"/>
      <c r="MY207" s="22"/>
      <c r="MZ207" s="22"/>
      <c r="NA207" s="22"/>
      <c r="NB207" s="22"/>
      <c r="NC207" s="22"/>
      <c r="ND207" s="22"/>
      <c r="NE207" s="22"/>
      <c r="NF207" s="22"/>
      <c r="NG207" s="22"/>
      <c r="NH207" s="22"/>
      <c r="NI207" s="22"/>
      <c r="NJ207" s="22"/>
      <c r="NK207" s="22"/>
      <c r="NL207" s="22"/>
      <c r="NM207" s="22"/>
      <c r="NN207" s="22"/>
      <c r="NO207" s="22"/>
      <c r="NP207" s="22"/>
      <c r="NQ207" s="22"/>
      <c r="NR207" s="22"/>
      <c r="NS207" s="22"/>
      <c r="NT207" s="22"/>
      <c r="NU207" s="22"/>
      <c r="NV207" s="22"/>
      <c r="NW207" s="22"/>
      <c r="NX207" s="22"/>
      <c r="NY207" s="22"/>
      <c r="NZ207" s="22"/>
      <c r="OA207" s="22"/>
      <c r="OB207" s="22"/>
      <c r="OC207" s="22"/>
      <c r="OD207" s="22"/>
      <c r="OE207" s="22"/>
      <c r="OF207" s="22"/>
      <c r="OG207" s="22"/>
      <c r="OH207" s="22"/>
      <c r="OI207" s="22"/>
      <c r="OJ207" s="22"/>
      <c r="OK207" s="22"/>
      <c r="OL207" s="22"/>
      <c r="OM207" s="22"/>
      <c r="ON207" s="22"/>
      <c r="OO207" s="22"/>
      <c r="OP207" s="22"/>
      <c r="OQ207" s="22"/>
      <c r="OR207" s="22"/>
      <c r="OS207" s="22"/>
      <c r="OT207" s="22"/>
      <c r="OU207" s="22"/>
      <c r="OV207" s="22"/>
      <c r="OW207" s="22"/>
      <c r="OX207" s="22"/>
      <c r="OY207" s="22"/>
      <c r="OZ207" s="22"/>
      <c r="PA207" s="22"/>
      <c r="PB207" s="22"/>
      <c r="PC207" s="22"/>
      <c r="PD207" s="22"/>
      <c r="PE207" s="22"/>
      <c r="PF207" s="22"/>
      <c r="PG207" s="22"/>
      <c r="PH207" s="22"/>
      <c r="PI207" s="22"/>
      <c r="PJ207" s="22"/>
      <c r="PK207" s="22"/>
      <c r="PL207" s="22"/>
      <c r="PM207" s="22"/>
      <c r="PN207" s="22"/>
      <c r="PO207" s="22"/>
      <c r="PP207" s="22"/>
      <c r="PQ207" s="22"/>
      <c r="PR207" s="22"/>
      <c r="PS207" s="22"/>
      <c r="PT207" s="22"/>
      <c r="PU207" s="22"/>
      <c r="PV207" s="22"/>
      <c r="PW207" s="22"/>
      <c r="PX207" s="22"/>
      <c r="PY207" s="22"/>
      <c r="PZ207" s="22"/>
      <c r="QA207" s="22"/>
      <c r="QB207" s="22"/>
      <c r="QC207" s="22"/>
      <c r="QD207" s="22"/>
      <c r="QE207" s="22"/>
      <c r="QF207" s="22"/>
      <c r="QG207" s="22"/>
      <c r="QH207" s="22"/>
      <c r="QI207" s="22"/>
      <c r="QJ207" s="22"/>
      <c r="QK207" s="22"/>
      <c r="QL207" s="22"/>
      <c r="QM207" s="22"/>
      <c r="QN207" s="22"/>
      <c r="QO207" s="22"/>
      <c r="QP207" s="22"/>
      <c r="QQ207" s="22"/>
      <c r="QR207" s="22"/>
      <c r="QS207" s="22"/>
      <c r="QT207" s="22"/>
      <c r="QU207" s="22"/>
      <c r="QV207" s="22"/>
      <c r="QW207" s="22"/>
      <c r="QX207" s="22"/>
      <c r="QY207" s="22"/>
      <c r="QZ207" s="22"/>
      <c r="RA207" s="22"/>
      <c r="RB207" s="22"/>
      <c r="RC207" s="22"/>
      <c r="RD207" s="22"/>
      <c r="RE207" s="22"/>
      <c r="RF207" s="22"/>
      <c r="RG207" s="22"/>
      <c r="RH207" s="22"/>
      <c r="RI207" s="22"/>
      <c r="RJ207" s="22"/>
      <c r="RK207" s="22"/>
      <c r="RL207" s="22"/>
      <c r="RM207" s="22"/>
      <c r="RN207" s="22"/>
      <c r="RO207" s="22"/>
      <c r="RP207" s="22"/>
      <c r="RQ207" s="22"/>
      <c r="RR207" s="22"/>
      <c r="RS207" s="22"/>
      <c r="RT207" s="22"/>
      <c r="RU207" s="22"/>
      <c r="RV207" s="22"/>
      <c r="RW207" s="22"/>
      <c r="RX207" s="22"/>
      <c r="RY207" s="22"/>
      <c r="RZ207" s="22"/>
      <c r="SA207" s="22"/>
      <c r="SB207" s="22"/>
      <c r="SC207" s="22"/>
      <c r="SD207" s="22"/>
      <c r="SE207" s="22"/>
      <c r="SF207" s="22"/>
      <c r="SG207" s="22"/>
      <c r="SH207" s="22"/>
      <c r="SI207" s="22"/>
      <c r="SJ207" s="22"/>
      <c r="SK207" s="22"/>
      <c r="SL207" s="22"/>
      <c r="SM207" s="22"/>
      <c r="SN207" s="22"/>
      <c r="SO207" s="22"/>
      <c r="SP207" s="22"/>
      <c r="SQ207" s="22"/>
      <c r="SR207" s="22"/>
      <c r="SS207" s="22"/>
      <c r="ST207" s="22"/>
      <c r="SU207" s="22"/>
      <c r="SV207" s="22"/>
      <c r="SW207" s="22"/>
      <c r="SX207" s="22"/>
      <c r="SY207" s="22"/>
      <c r="SZ207" s="22"/>
      <c r="TA207" s="22"/>
      <c r="TB207" s="22"/>
      <c r="TC207" s="22"/>
      <c r="TD207" s="22"/>
      <c r="TE207" s="22"/>
      <c r="TF207" s="22"/>
      <c r="TG207" s="22"/>
      <c r="TH207" s="22"/>
      <c r="TI207" s="22"/>
      <c r="TJ207" s="22"/>
      <c r="TK207" s="22"/>
      <c r="TL207" s="22"/>
      <c r="TM207" s="22"/>
      <c r="TN207" s="22"/>
      <c r="TO207" s="22"/>
      <c r="TP207" s="22"/>
      <c r="TQ207" s="22"/>
      <c r="TR207" s="22"/>
      <c r="TS207" s="22"/>
      <c r="TT207" s="22"/>
      <c r="TU207" s="22"/>
      <c r="TV207" s="22"/>
      <c r="TW207" s="22"/>
      <c r="TX207" s="22"/>
      <c r="TY207" s="22"/>
      <c r="TZ207" s="22"/>
      <c r="UA207" s="22"/>
      <c r="UB207" s="22"/>
      <c r="UC207" s="22"/>
      <c r="UD207" s="22"/>
      <c r="UE207" s="22"/>
      <c r="UF207" s="22"/>
      <c r="UG207" s="22"/>
      <c r="UH207" s="22"/>
      <c r="UI207" s="22"/>
      <c r="UJ207" s="22"/>
      <c r="UK207" s="22"/>
      <c r="UL207" s="22"/>
      <c r="UM207" s="22"/>
      <c r="UN207" s="22"/>
      <c r="UO207" s="22"/>
      <c r="UP207" s="22"/>
      <c r="UQ207" s="22"/>
      <c r="UR207" s="22"/>
      <c r="US207" s="22"/>
      <c r="UT207" s="22"/>
      <c r="UU207" s="22"/>
      <c r="UV207" s="22"/>
      <c r="UW207" s="22"/>
      <c r="UX207" s="22"/>
      <c r="UY207" s="22"/>
      <c r="UZ207" s="22"/>
      <c r="VA207" s="22"/>
      <c r="VB207" s="22"/>
      <c r="VC207" s="22"/>
      <c r="VD207" s="22"/>
      <c r="VE207" s="22"/>
      <c r="VF207" s="22"/>
      <c r="VG207" s="22"/>
      <c r="VH207" s="22"/>
      <c r="VI207" s="22"/>
      <c r="VJ207" s="22"/>
      <c r="VK207" s="22"/>
      <c r="VL207" s="22"/>
      <c r="VM207" s="22"/>
      <c r="VN207" s="22"/>
      <c r="VO207" s="22"/>
      <c r="VP207" s="22"/>
      <c r="VQ207" s="22"/>
      <c r="VR207" s="22"/>
      <c r="VS207" s="22"/>
      <c r="VT207" s="22"/>
      <c r="VU207" s="22"/>
      <c r="VV207" s="22"/>
      <c r="VW207" s="22"/>
      <c r="VX207" s="22"/>
      <c r="VY207" s="22"/>
      <c r="VZ207" s="22"/>
      <c r="WA207" s="22"/>
      <c r="WB207" s="22"/>
      <c r="WC207" s="22"/>
      <c r="WD207" s="22"/>
      <c r="WE207" s="22"/>
      <c r="WF207" s="22"/>
      <c r="WG207" s="22"/>
      <c r="WH207" s="22"/>
      <c r="WI207" s="22"/>
      <c r="WJ207" s="22"/>
      <c r="WK207" s="22"/>
      <c r="WL207" s="22"/>
      <c r="WM207" s="22"/>
      <c r="WN207" s="22"/>
      <c r="WO207" s="22"/>
      <c r="WP207" s="22"/>
      <c r="WQ207" s="22"/>
      <c r="WR207" s="22"/>
      <c r="WS207" s="22"/>
      <c r="WT207" s="22"/>
      <c r="WU207" s="22"/>
      <c r="WV207" s="22"/>
      <c r="WW207" s="22"/>
      <c r="WX207" s="22"/>
      <c r="WY207" s="22"/>
      <c r="WZ207" s="22"/>
      <c r="XA207" s="22"/>
      <c r="XB207" s="22"/>
      <c r="XC207" s="22"/>
      <c r="XD207" s="22"/>
      <c r="XE207" s="22"/>
      <c r="XF207" s="22"/>
      <c r="XG207" s="22"/>
      <c r="XH207" s="22"/>
      <c r="XI207" s="22"/>
      <c r="XJ207" s="22"/>
      <c r="XK207" s="22"/>
      <c r="XL207" s="22"/>
      <c r="XM207" s="22"/>
      <c r="XN207" s="22"/>
      <c r="XO207" s="22"/>
      <c r="XP207" s="22"/>
      <c r="XQ207" s="22"/>
      <c r="XR207" s="22"/>
      <c r="XS207" s="22"/>
      <c r="XT207" s="22"/>
      <c r="XU207" s="22"/>
      <c r="XV207" s="22"/>
      <c r="XW207" s="22"/>
      <c r="XX207" s="22"/>
      <c r="XY207" s="22"/>
      <c r="XZ207" s="22"/>
      <c r="YA207" s="22"/>
      <c r="YB207" s="22"/>
      <c r="YC207" s="22"/>
      <c r="YD207" s="22"/>
      <c r="YE207" s="22"/>
      <c r="YF207" s="22"/>
      <c r="YG207" s="22"/>
      <c r="YH207" s="22"/>
      <c r="YI207" s="22"/>
      <c r="YJ207" s="22"/>
      <c r="YK207" s="22"/>
      <c r="YL207" s="22"/>
      <c r="YM207" s="22"/>
      <c r="YN207" s="22"/>
      <c r="YO207" s="22"/>
      <c r="YP207" s="22"/>
      <c r="YQ207" s="22"/>
      <c r="YR207" s="22"/>
      <c r="YS207" s="22"/>
      <c r="YT207" s="22"/>
      <c r="YU207" s="22"/>
      <c r="YV207" s="22"/>
      <c r="YW207" s="22"/>
      <c r="YX207" s="22"/>
      <c r="YY207" s="22"/>
      <c r="YZ207" s="22"/>
      <c r="ZA207" s="22"/>
      <c r="ZB207" s="22"/>
      <c r="ZC207" s="22"/>
      <c r="ZD207" s="22"/>
      <c r="ZE207" s="22"/>
      <c r="ZF207" s="22"/>
      <c r="ZG207" s="22"/>
      <c r="ZH207" s="22"/>
      <c r="ZI207" s="22"/>
      <c r="ZJ207" s="22"/>
      <c r="ZK207" s="22"/>
      <c r="ZL207" s="22"/>
      <c r="ZM207" s="22"/>
      <c r="ZN207" s="22"/>
      <c r="ZO207" s="22"/>
      <c r="ZP207" s="22"/>
      <c r="ZQ207" s="22"/>
      <c r="ZR207" s="22"/>
      <c r="ZS207" s="22"/>
      <c r="ZT207" s="22"/>
      <c r="ZU207" s="22"/>
      <c r="ZV207" s="22"/>
      <c r="ZW207" s="22"/>
      <c r="ZX207" s="22"/>
      <c r="ZY207" s="22"/>
      <c r="ZZ207" s="22"/>
      <c r="AAA207" s="22"/>
      <c r="AAB207" s="22"/>
      <c r="AAC207" s="22"/>
      <c r="AAD207" s="22"/>
      <c r="AAE207" s="22"/>
      <c r="AAF207" s="22"/>
      <c r="AAG207" s="22"/>
      <c r="AAH207" s="22"/>
      <c r="AAI207" s="22"/>
      <c r="AAJ207" s="22"/>
      <c r="AAK207" s="22"/>
      <c r="AAL207" s="22"/>
      <c r="AAM207" s="22"/>
      <c r="AAN207" s="22"/>
      <c r="AAO207" s="22"/>
      <c r="AAP207" s="22"/>
      <c r="AAQ207" s="22"/>
      <c r="AAR207" s="22"/>
      <c r="AAS207" s="22"/>
      <c r="AAT207" s="22"/>
      <c r="AAU207" s="22"/>
      <c r="AAV207" s="22"/>
      <c r="AAW207" s="22"/>
      <c r="AAX207" s="22"/>
      <c r="AAY207" s="22"/>
      <c r="AAZ207" s="22"/>
      <c r="ABA207" s="22"/>
      <c r="ABB207" s="22"/>
      <c r="ABC207" s="22"/>
      <c r="ABD207" s="22"/>
      <c r="ABE207" s="22"/>
      <c r="ABF207" s="22"/>
      <c r="ABG207" s="22"/>
      <c r="ABH207" s="22"/>
      <c r="ABI207" s="22"/>
      <c r="ABJ207" s="22"/>
      <c r="ABK207" s="22"/>
      <c r="ABL207" s="22"/>
      <c r="ABM207" s="22"/>
      <c r="ABN207" s="22"/>
      <c r="ABO207" s="22"/>
      <c r="ABP207" s="22"/>
      <c r="ABQ207" s="22"/>
      <c r="ABR207" s="22"/>
      <c r="ABS207" s="22"/>
      <c r="ABT207" s="22"/>
      <c r="ABU207" s="22"/>
      <c r="ABV207" s="22"/>
      <c r="ABW207" s="22"/>
      <c r="ABX207" s="22"/>
      <c r="ABY207" s="22"/>
      <c r="ABZ207" s="22"/>
      <c r="ACA207" s="22"/>
      <c r="ACB207" s="22"/>
      <c r="ACC207" s="22"/>
      <c r="ACD207" s="22"/>
      <c r="ACE207" s="22"/>
      <c r="ACF207" s="22"/>
      <c r="ACG207" s="22"/>
      <c r="ACH207" s="22"/>
      <c r="ACI207" s="22"/>
      <c r="ACJ207" s="22"/>
      <c r="ACK207" s="22"/>
      <c r="ACL207" s="22"/>
      <c r="ACM207" s="22"/>
      <c r="ACN207" s="22"/>
      <c r="ACO207" s="22"/>
      <c r="ACP207" s="22"/>
      <c r="ACQ207" s="22"/>
      <c r="ACR207" s="22"/>
      <c r="ACS207" s="22"/>
      <c r="ACT207" s="22"/>
      <c r="ACU207" s="22"/>
      <c r="ACV207" s="22"/>
      <c r="ACW207" s="22"/>
      <c r="ACX207" s="22"/>
      <c r="ACY207" s="22"/>
      <c r="ACZ207" s="22"/>
      <c r="ADA207" s="22"/>
    </row>
    <row r="208" spans="1:781" s="124" customFormat="1" ht="15.6" x14ac:dyDescent="0.3">
      <c r="A208" s="81">
        <v>3</v>
      </c>
      <c r="B208" s="87" t="s">
        <v>639</v>
      </c>
      <c r="C208" s="64" t="s">
        <v>48</v>
      </c>
      <c r="D208" s="65" t="s">
        <v>349</v>
      </c>
      <c r="E208" s="65" t="s">
        <v>278</v>
      </c>
      <c r="F208" s="65">
        <v>6</v>
      </c>
      <c r="G208" s="122">
        <v>38000</v>
      </c>
      <c r="H208" s="65">
        <v>1</v>
      </c>
      <c r="I208" s="65" t="s">
        <v>49</v>
      </c>
      <c r="J208" s="65" t="s">
        <v>67</v>
      </c>
      <c r="K208" s="67">
        <v>1985</v>
      </c>
      <c r="L208" s="68">
        <v>31641</v>
      </c>
      <c r="M208" s="69">
        <v>11000</v>
      </c>
      <c r="N208" s="70">
        <v>0.8</v>
      </c>
      <c r="O208" s="70"/>
      <c r="P208" s="71" t="s">
        <v>511</v>
      </c>
      <c r="Q208" s="72"/>
      <c r="R208" s="73" t="s">
        <v>347</v>
      </c>
      <c r="S208" s="74" t="str">
        <f t="shared" si="53"/>
        <v>Sand</v>
      </c>
      <c r="T208" s="75"/>
      <c r="U208" s="75"/>
      <c r="V208" s="75"/>
      <c r="W208" s="75"/>
      <c r="X208" s="75"/>
      <c r="Y208" s="75"/>
      <c r="Z208" s="75"/>
      <c r="AA208" s="22"/>
      <c r="AB208" s="76">
        <f t="shared" si="52"/>
        <v>5.7996902965381653E-3</v>
      </c>
      <c r="AC208" s="76">
        <f t="shared" ref="AC208:AC240" si="54">N208/39</f>
        <v>2.0512820512820513E-2</v>
      </c>
      <c r="AD208" s="76">
        <f t="shared" ref="AD208:AD240" si="55">O208/14</f>
        <v>0</v>
      </c>
      <c r="AE208" s="76">
        <f t="shared" ref="AE208:AE240" si="56">SUM(AB208:AD208)</f>
        <v>2.6312510809358678E-2</v>
      </c>
      <c r="AF208" s="77"/>
      <c r="AG208" s="77">
        <f t="shared" ref="AG208:AG237" si="57">IF(A208=1,AE208,0)</f>
        <v>0</v>
      </c>
      <c r="AH208" s="77">
        <f t="shared" ref="AH208:AH237" si="58">IF(A208=2,AE208,0)</f>
        <v>0</v>
      </c>
      <c r="AI208" s="77">
        <f t="shared" ref="AI208:AI237" si="59">IF(A208=3,AE208,0)</f>
        <v>2.6312510809358678E-2</v>
      </c>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c r="EE208" s="22"/>
      <c r="EF208" s="22"/>
      <c r="EG208" s="22"/>
      <c r="EH208" s="22"/>
      <c r="EI208" s="22"/>
      <c r="EJ208" s="22"/>
      <c r="EK208" s="22"/>
      <c r="EL208" s="22"/>
      <c r="EM208" s="22"/>
      <c r="EN208" s="22"/>
      <c r="EO208" s="22"/>
      <c r="EP208" s="22"/>
      <c r="EQ208" s="22"/>
      <c r="ER208" s="22"/>
      <c r="ES208" s="22"/>
      <c r="ET208" s="22"/>
      <c r="EU208" s="22"/>
      <c r="EV208" s="22"/>
      <c r="EW208" s="22"/>
      <c r="EX208" s="22"/>
      <c r="EY208" s="22"/>
      <c r="EZ208" s="22"/>
      <c r="FA208" s="22"/>
      <c r="FB208" s="22"/>
      <c r="FC208" s="22"/>
      <c r="FD208" s="22"/>
      <c r="FE208" s="22"/>
      <c r="FF208" s="22"/>
      <c r="FG208" s="22"/>
      <c r="FH208" s="22"/>
      <c r="FI208" s="22"/>
      <c r="FJ208" s="22"/>
      <c r="FK208" s="22"/>
      <c r="FL208" s="22"/>
      <c r="FM208" s="22"/>
      <c r="FN208" s="22"/>
      <c r="FO208" s="22"/>
      <c r="FP208" s="22"/>
      <c r="FQ208" s="22"/>
      <c r="FR208" s="22"/>
      <c r="FS208" s="22"/>
      <c r="FT208" s="22"/>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2"/>
      <c r="GR208" s="22"/>
      <c r="GS208" s="22"/>
      <c r="GT208" s="22"/>
      <c r="GU208" s="22"/>
      <c r="GV208" s="22"/>
      <c r="GW208" s="22"/>
      <c r="GX208" s="22"/>
      <c r="GY208" s="22"/>
      <c r="GZ208" s="22"/>
      <c r="HA208" s="22"/>
      <c r="HB208" s="22"/>
      <c r="HC208" s="22"/>
      <c r="HD208" s="22"/>
      <c r="HE208" s="22"/>
      <c r="HF208" s="22"/>
      <c r="HG208" s="22"/>
      <c r="HH208" s="22"/>
      <c r="HI208" s="22"/>
      <c r="HJ208" s="22"/>
      <c r="HK208" s="22"/>
      <c r="HL208" s="22"/>
      <c r="HM208" s="22"/>
      <c r="HN208" s="22"/>
      <c r="HO208" s="22"/>
      <c r="HP208" s="22"/>
      <c r="HQ208" s="22"/>
      <c r="HR208" s="22"/>
      <c r="HS208" s="22"/>
      <c r="HT208" s="22"/>
      <c r="HU208" s="22"/>
      <c r="HV208" s="22"/>
      <c r="HW208" s="22"/>
      <c r="HX208" s="22"/>
      <c r="HY208" s="22"/>
      <c r="HZ208" s="22"/>
      <c r="IA208" s="22"/>
      <c r="IB208" s="22"/>
      <c r="IC208" s="22"/>
      <c r="ID208" s="22"/>
      <c r="IE208" s="22"/>
      <c r="IF208" s="22"/>
      <c r="IG208" s="22"/>
      <c r="IH208" s="22"/>
      <c r="II208" s="22"/>
      <c r="IJ208" s="22"/>
      <c r="IK208" s="22"/>
      <c r="IL208" s="22"/>
      <c r="IM208" s="22"/>
      <c r="IN208" s="22"/>
      <c r="IO208" s="22"/>
      <c r="IP208" s="22"/>
      <c r="IQ208" s="22"/>
      <c r="IR208" s="22"/>
      <c r="IS208" s="22"/>
      <c r="IT208" s="22"/>
      <c r="IU208" s="22"/>
      <c r="IV208" s="22"/>
      <c r="IW208" s="22"/>
      <c r="IX208" s="22"/>
      <c r="IY208" s="22"/>
      <c r="IZ208" s="22"/>
      <c r="JA208" s="22"/>
      <c r="JB208" s="22"/>
      <c r="JC208" s="22"/>
      <c r="JD208" s="22"/>
      <c r="JE208" s="22"/>
      <c r="JF208" s="22"/>
      <c r="JG208" s="22"/>
      <c r="JH208" s="22"/>
      <c r="JI208" s="22"/>
      <c r="JJ208" s="22"/>
      <c r="JK208" s="22"/>
      <c r="JL208" s="22"/>
      <c r="JM208" s="22"/>
      <c r="JN208" s="22"/>
      <c r="JO208" s="22"/>
      <c r="JP208" s="22"/>
      <c r="JQ208" s="22"/>
      <c r="JR208" s="22"/>
      <c r="JS208" s="22"/>
      <c r="JT208" s="22"/>
      <c r="JU208" s="22"/>
      <c r="JV208" s="22"/>
      <c r="JW208" s="22"/>
      <c r="JX208" s="22"/>
      <c r="JY208" s="22"/>
      <c r="JZ208" s="22"/>
      <c r="KA208" s="22"/>
      <c r="KB208" s="22"/>
      <c r="KC208" s="22"/>
      <c r="KD208" s="22"/>
      <c r="KE208" s="22"/>
      <c r="KF208" s="22"/>
      <c r="KG208" s="22"/>
      <c r="KH208" s="22"/>
      <c r="KI208" s="22"/>
      <c r="KJ208" s="22"/>
      <c r="KK208" s="22"/>
      <c r="KL208" s="22"/>
      <c r="KM208" s="22"/>
      <c r="KN208" s="22"/>
      <c r="KO208" s="22"/>
      <c r="KP208" s="22"/>
      <c r="KQ208" s="22"/>
      <c r="KR208" s="22"/>
      <c r="KS208" s="22"/>
      <c r="KT208" s="22"/>
      <c r="KU208" s="22"/>
      <c r="KV208" s="22"/>
      <c r="KW208" s="22"/>
      <c r="KX208" s="22"/>
      <c r="KY208" s="22"/>
      <c r="KZ208" s="22"/>
      <c r="LA208" s="22"/>
      <c r="LB208" s="22"/>
      <c r="LC208" s="22"/>
      <c r="LD208" s="22"/>
      <c r="LE208" s="22"/>
      <c r="LF208" s="22"/>
      <c r="LG208" s="22"/>
      <c r="LH208" s="22"/>
      <c r="LI208" s="22"/>
      <c r="LJ208" s="22"/>
      <c r="LK208" s="22"/>
      <c r="LL208" s="22"/>
      <c r="LM208" s="22"/>
      <c r="LN208" s="22"/>
      <c r="LO208" s="22"/>
      <c r="LP208" s="22"/>
      <c r="LQ208" s="22"/>
      <c r="LR208" s="22"/>
      <c r="LS208" s="22"/>
      <c r="LT208" s="22"/>
      <c r="LU208" s="22"/>
      <c r="LV208" s="22"/>
      <c r="LW208" s="22"/>
      <c r="LX208" s="22"/>
      <c r="LY208" s="22"/>
      <c r="LZ208" s="22"/>
      <c r="MA208" s="22"/>
      <c r="MB208" s="22"/>
      <c r="MC208" s="22"/>
      <c r="MD208" s="22"/>
      <c r="ME208" s="22"/>
      <c r="MF208" s="22"/>
      <c r="MG208" s="22"/>
      <c r="MH208" s="22"/>
      <c r="MI208" s="22"/>
      <c r="MJ208" s="22"/>
      <c r="MK208" s="22"/>
      <c r="ML208" s="22"/>
      <c r="MM208" s="22"/>
      <c r="MN208" s="22"/>
      <c r="MO208" s="22"/>
      <c r="MP208" s="22"/>
      <c r="MQ208" s="22"/>
      <c r="MR208" s="22"/>
      <c r="MS208" s="22"/>
      <c r="MT208" s="22"/>
      <c r="MU208" s="22"/>
      <c r="MV208" s="22"/>
      <c r="MW208" s="22"/>
      <c r="MX208" s="22"/>
      <c r="MY208" s="22"/>
      <c r="MZ208" s="22"/>
      <c r="NA208" s="22"/>
      <c r="NB208" s="22"/>
      <c r="NC208" s="22"/>
      <c r="ND208" s="22"/>
      <c r="NE208" s="22"/>
      <c r="NF208" s="22"/>
      <c r="NG208" s="22"/>
      <c r="NH208" s="22"/>
      <c r="NI208" s="22"/>
      <c r="NJ208" s="22"/>
      <c r="NK208" s="22"/>
      <c r="NL208" s="22"/>
      <c r="NM208" s="22"/>
      <c r="NN208" s="22"/>
      <c r="NO208" s="22"/>
      <c r="NP208" s="22"/>
      <c r="NQ208" s="22"/>
      <c r="NR208" s="22"/>
      <c r="NS208" s="22"/>
      <c r="NT208" s="22"/>
      <c r="NU208" s="22"/>
      <c r="NV208" s="22"/>
      <c r="NW208" s="22"/>
      <c r="NX208" s="22"/>
      <c r="NY208" s="22"/>
      <c r="NZ208" s="22"/>
      <c r="OA208" s="22"/>
      <c r="OB208" s="22"/>
      <c r="OC208" s="22"/>
      <c r="OD208" s="22"/>
      <c r="OE208" s="22"/>
      <c r="OF208" s="22"/>
      <c r="OG208" s="22"/>
      <c r="OH208" s="22"/>
      <c r="OI208" s="22"/>
      <c r="OJ208" s="22"/>
      <c r="OK208" s="22"/>
      <c r="OL208" s="22"/>
      <c r="OM208" s="22"/>
      <c r="ON208" s="22"/>
      <c r="OO208" s="22"/>
      <c r="OP208" s="22"/>
      <c r="OQ208" s="22"/>
      <c r="OR208" s="22"/>
      <c r="OS208" s="22"/>
      <c r="OT208" s="22"/>
      <c r="OU208" s="22"/>
      <c r="OV208" s="22"/>
      <c r="OW208" s="22"/>
      <c r="OX208" s="22"/>
      <c r="OY208" s="22"/>
      <c r="OZ208" s="22"/>
      <c r="PA208" s="22"/>
      <c r="PB208" s="22"/>
      <c r="PC208" s="22"/>
      <c r="PD208" s="22"/>
      <c r="PE208" s="22"/>
      <c r="PF208" s="22"/>
      <c r="PG208" s="22"/>
      <c r="PH208" s="22"/>
      <c r="PI208" s="22"/>
      <c r="PJ208" s="22"/>
      <c r="PK208" s="22"/>
      <c r="PL208" s="22"/>
      <c r="PM208" s="22"/>
      <c r="PN208" s="22"/>
      <c r="PO208" s="22"/>
      <c r="PP208" s="22"/>
      <c r="PQ208" s="22"/>
      <c r="PR208" s="22"/>
      <c r="PS208" s="22"/>
      <c r="PT208" s="22"/>
      <c r="PU208" s="22"/>
      <c r="PV208" s="22"/>
      <c r="PW208" s="22"/>
      <c r="PX208" s="22"/>
      <c r="PY208" s="22"/>
      <c r="PZ208" s="22"/>
      <c r="QA208" s="22"/>
      <c r="QB208" s="22"/>
      <c r="QC208" s="22"/>
      <c r="QD208" s="22"/>
      <c r="QE208" s="22"/>
      <c r="QF208" s="22"/>
      <c r="QG208" s="22"/>
      <c r="QH208" s="22"/>
      <c r="QI208" s="22"/>
      <c r="QJ208" s="22"/>
      <c r="QK208" s="22"/>
      <c r="QL208" s="22"/>
      <c r="QM208" s="22"/>
      <c r="QN208" s="22"/>
      <c r="QO208" s="22"/>
      <c r="QP208" s="22"/>
      <c r="QQ208" s="22"/>
      <c r="QR208" s="22"/>
      <c r="QS208" s="22"/>
      <c r="QT208" s="22"/>
      <c r="QU208" s="22"/>
      <c r="QV208" s="22"/>
      <c r="QW208" s="22"/>
      <c r="QX208" s="22"/>
      <c r="QY208" s="22"/>
      <c r="QZ208" s="22"/>
      <c r="RA208" s="22"/>
      <c r="RB208" s="22"/>
      <c r="RC208" s="22"/>
      <c r="RD208" s="22"/>
      <c r="RE208" s="22"/>
      <c r="RF208" s="22"/>
      <c r="RG208" s="22"/>
      <c r="RH208" s="22"/>
      <c r="RI208" s="22"/>
      <c r="RJ208" s="22"/>
      <c r="RK208" s="22"/>
      <c r="RL208" s="22"/>
      <c r="RM208" s="22"/>
      <c r="RN208" s="22"/>
      <c r="RO208" s="22"/>
      <c r="RP208" s="22"/>
      <c r="RQ208" s="22"/>
      <c r="RR208" s="22"/>
      <c r="RS208" s="22"/>
      <c r="RT208" s="22"/>
      <c r="RU208" s="22"/>
      <c r="RV208" s="22"/>
      <c r="RW208" s="22"/>
      <c r="RX208" s="22"/>
      <c r="RY208" s="22"/>
      <c r="RZ208" s="22"/>
      <c r="SA208" s="22"/>
      <c r="SB208" s="22"/>
      <c r="SC208" s="22"/>
      <c r="SD208" s="22"/>
      <c r="SE208" s="22"/>
      <c r="SF208" s="22"/>
      <c r="SG208" s="22"/>
      <c r="SH208" s="22"/>
      <c r="SI208" s="22"/>
      <c r="SJ208" s="22"/>
      <c r="SK208" s="22"/>
      <c r="SL208" s="22"/>
      <c r="SM208" s="22"/>
      <c r="SN208" s="22"/>
      <c r="SO208" s="22"/>
      <c r="SP208" s="22"/>
      <c r="SQ208" s="22"/>
      <c r="SR208" s="22"/>
      <c r="SS208" s="22"/>
      <c r="ST208" s="22"/>
      <c r="SU208" s="22"/>
      <c r="SV208" s="22"/>
      <c r="SW208" s="22"/>
      <c r="SX208" s="22"/>
      <c r="SY208" s="22"/>
      <c r="SZ208" s="22"/>
      <c r="TA208" s="22"/>
      <c r="TB208" s="22"/>
      <c r="TC208" s="22"/>
      <c r="TD208" s="22"/>
      <c r="TE208" s="22"/>
      <c r="TF208" s="22"/>
      <c r="TG208" s="22"/>
      <c r="TH208" s="22"/>
      <c r="TI208" s="22"/>
      <c r="TJ208" s="22"/>
      <c r="TK208" s="22"/>
      <c r="TL208" s="22"/>
      <c r="TM208" s="22"/>
      <c r="TN208" s="22"/>
      <c r="TO208" s="22"/>
      <c r="TP208" s="22"/>
      <c r="TQ208" s="22"/>
      <c r="TR208" s="22"/>
      <c r="TS208" s="22"/>
      <c r="TT208" s="22"/>
      <c r="TU208" s="22"/>
      <c r="TV208" s="22"/>
      <c r="TW208" s="22"/>
      <c r="TX208" s="22"/>
      <c r="TY208" s="22"/>
      <c r="TZ208" s="22"/>
      <c r="UA208" s="22"/>
      <c r="UB208" s="22"/>
      <c r="UC208" s="22"/>
      <c r="UD208" s="22"/>
      <c r="UE208" s="22"/>
      <c r="UF208" s="22"/>
      <c r="UG208" s="22"/>
      <c r="UH208" s="22"/>
      <c r="UI208" s="22"/>
      <c r="UJ208" s="22"/>
      <c r="UK208" s="22"/>
      <c r="UL208" s="22"/>
      <c r="UM208" s="22"/>
      <c r="UN208" s="22"/>
      <c r="UO208" s="22"/>
      <c r="UP208" s="22"/>
      <c r="UQ208" s="22"/>
      <c r="UR208" s="22"/>
      <c r="US208" s="22"/>
      <c r="UT208" s="22"/>
      <c r="UU208" s="22"/>
      <c r="UV208" s="22"/>
      <c r="UW208" s="22"/>
      <c r="UX208" s="22"/>
      <c r="UY208" s="22"/>
      <c r="UZ208" s="22"/>
      <c r="VA208" s="22"/>
      <c r="VB208" s="22"/>
      <c r="VC208" s="22"/>
      <c r="VD208" s="22"/>
      <c r="VE208" s="22"/>
      <c r="VF208" s="22"/>
      <c r="VG208" s="22"/>
      <c r="VH208" s="22"/>
      <c r="VI208" s="22"/>
      <c r="VJ208" s="22"/>
      <c r="VK208" s="22"/>
      <c r="VL208" s="22"/>
      <c r="VM208" s="22"/>
      <c r="VN208" s="22"/>
      <c r="VO208" s="22"/>
      <c r="VP208" s="22"/>
      <c r="VQ208" s="22"/>
      <c r="VR208" s="22"/>
      <c r="VS208" s="22"/>
      <c r="VT208" s="22"/>
      <c r="VU208" s="22"/>
      <c r="VV208" s="22"/>
      <c r="VW208" s="22"/>
      <c r="VX208" s="22"/>
      <c r="VY208" s="22"/>
      <c r="VZ208" s="22"/>
      <c r="WA208" s="22"/>
      <c r="WB208" s="22"/>
      <c r="WC208" s="22"/>
      <c r="WD208" s="22"/>
      <c r="WE208" s="22"/>
      <c r="WF208" s="22"/>
      <c r="WG208" s="22"/>
      <c r="WH208" s="22"/>
      <c r="WI208" s="22"/>
      <c r="WJ208" s="22"/>
      <c r="WK208" s="22"/>
      <c r="WL208" s="22"/>
      <c r="WM208" s="22"/>
      <c r="WN208" s="22"/>
      <c r="WO208" s="22"/>
      <c r="WP208" s="22"/>
      <c r="WQ208" s="22"/>
      <c r="WR208" s="22"/>
      <c r="WS208" s="22"/>
      <c r="WT208" s="22"/>
      <c r="WU208" s="22"/>
      <c r="WV208" s="22"/>
      <c r="WW208" s="22"/>
      <c r="WX208" s="22"/>
      <c r="WY208" s="22"/>
      <c r="WZ208" s="22"/>
      <c r="XA208" s="22"/>
      <c r="XB208" s="22"/>
      <c r="XC208" s="22"/>
      <c r="XD208" s="22"/>
      <c r="XE208" s="22"/>
      <c r="XF208" s="22"/>
      <c r="XG208" s="22"/>
      <c r="XH208" s="22"/>
      <c r="XI208" s="22"/>
      <c r="XJ208" s="22"/>
      <c r="XK208" s="22"/>
      <c r="XL208" s="22"/>
      <c r="XM208" s="22"/>
      <c r="XN208" s="22"/>
      <c r="XO208" s="22"/>
      <c r="XP208" s="22"/>
      <c r="XQ208" s="22"/>
      <c r="XR208" s="22"/>
      <c r="XS208" s="22"/>
      <c r="XT208" s="22"/>
      <c r="XU208" s="22"/>
      <c r="XV208" s="22"/>
      <c r="XW208" s="22"/>
      <c r="XX208" s="22"/>
      <c r="XY208" s="22"/>
      <c r="XZ208" s="22"/>
      <c r="YA208" s="22"/>
      <c r="YB208" s="22"/>
      <c r="YC208" s="22"/>
      <c r="YD208" s="22"/>
      <c r="YE208" s="22"/>
      <c r="YF208" s="22"/>
      <c r="YG208" s="22"/>
      <c r="YH208" s="22"/>
      <c r="YI208" s="22"/>
      <c r="YJ208" s="22"/>
      <c r="YK208" s="22"/>
      <c r="YL208" s="22"/>
      <c r="YM208" s="22"/>
      <c r="YN208" s="22"/>
      <c r="YO208" s="22"/>
      <c r="YP208" s="22"/>
      <c r="YQ208" s="22"/>
      <c r="YR208" s="22"/>
      <c r="YS208" s="22"/>
      <c r="YT208" s="22"/>
      <c r="YU208" s="22"/>
      <c r="YV208" s="22"/>
      <c r="YW208" s="22"/>
      <c r="YX208" s="22"/>
      <c r="YY208" s="22"/>
      <c r="YZ208" s="22"/>
      <c r="ZA208" s="22"/>
      <c r="ZB208" s="22"/>
      <c r="ZC208" s="22"/>
      <c r="ZD208" s="22"/>
      <c r="ZE208" s="22"/>
      <c r="ZF208" s="22"/>
      <c r="ZG208" s="22"/>
      <c r="ZH208" s="22"/>
      <c r="ZI208" s="22"/>
      <c r="ZJ208" s="22"/>
      <c r="ZK208" s="22"/>
      <c r="ZL208" s="22"/>
      <c r="ZM208" s="22"/>
      <c r="ZN208" s="22"/>
      <c r="ZO208" s="22"/>
      <c r="ZP208" s="22"/>
      <c r="ZQ208" s="22"/>
      <c r="ZR208" s="22"/>
      <c r="ZS208" s="22"/>
      <c r="ZT208" s="22"/>
      <c r="ZU208" s="22"/>
      <c r="ZV208" s="22"/>
      <c r="ZW208" s="22"/>
      <c r="ZX208" s="22"/>
      <c r="ZY208" s="22"/>
      <c r="ZZ208" s="22"/>
      <c r="AAA208" s="22"/>
      <c r="AAB208" s="22"/>
      <c r="AAC208" s="22"/>
      <c r="AAD208" s="22"/>
      <c r="AAE208" s="22"/>
      <c r="AAF208" s="22"/>
      <c r="AAG208" s="22"/>
      <c r="AAH208" s="22"/>
      <c r="AAI208" s="22"/>
      <c r="AAJ208" s="22"/>
      <c r="AAK208" s="22"/>
      <c r="AAL208" s="22"/>
      <c r="AAM208" s="22"/>
      <c r="AAN208" s="22"/>
      <c r="AAO208" s="22"/>
      <c r="AAP208" s="22"/>
      <c r="AAQ208" s="22"/>
      <c r="AAR208" s="22"/>
      <c r="AAS208" s="22"/>
      <c r="AAT208" s="22"/>
      <c r="AAU208" s="22"/>
      <c r="AAV208" s="22"/>
      <c r="AAW208" s="22"/>
      <c r="AAX208" s="22"/>
      <c r="AAY208" s="22"/>
      <c r="AAZ208" s="22"/>
      <c r="ABA208" s="22"/>
      <c r="ABB208" s="22"/>
      <c r="ABC208" s="22"/>
      <c r="ABD208" s="22"/>
      <c r="ABE208" s="22"/>
      <c r="ABF208" s="22"/>
      <c r="ABG208" s="22"/>
      <c r="ABH208" s="22"/>
      <c r="ABI208" s="22"/>
      <c r="ABJ208" s="22"/>
      <c r="ABK208" s="22"/>
      <c r="ABL208" s="22"/>
      <c r="ABM208" s="22"/>
      <c r="ABN208" s="22"/>
      <c r="ABO208" s="22"/>
      <c r="ABP208" s="22"/>
      <c r="ABQ208" s="22"/>
      <c r="ABR208" s="22"/>
      <c r="ABS208" s="22"/>
      <c r="ABT208" s="22"/>
      <c r="ABU208" s="22"/>
      <c r="ABV208" s="22"/>
      <c r="ABW208" s="22"/>
      <c r="ABX208" s="22"/>
      <c r="ABY208" s="22"/>
      <c r="ABZ208" s="22"/>
      <c r="ACA208" s="22"/>
      <c r="ACB208" s="22"/>
      <c r="ACC208" s="22"/>
      <c r="ACD208" s="22"/>
      <c r="ACE208" s="22"/>
      <c r="ACF208" s="22"/>
      <c r="ACG208" s="22"/>
      <c r="ACH208" s="22"/>
      <c r="ACI208" s="22"/>
      <c r="ACJ208" s="22"/>
      <c r="ACK208" s="22"/>
      <c r="ACL208" s="22"/>
      <c r="ACM208" s="22"/>
      <c r="ACN208" s="22"/>
      <c r="ACO208" s="22"/>
      <c r="ACP208" s="22"/>
      <c r="ACQ208" s="22"/>
      <c r="ACR208" s="22"/>
      <c r="ACS208" s="22"/>
      <c r="ACT208" s="22"/>
      <c r="ACU208" s="22"/>
      <c r="ACV208" s="22"/>
      <c r="ACW208" s="22"/>
      <c r="ACX208" s="22"/>
      <c r="ACY208" s="22"/>
      <c r="ACZ208" s="22"/>
      <c r="ADA208" s="22"/>
    </row>
    <row r="209" spans="1:781" s="124" customFormat="1" ht="36" x14ac:dyDescent="0.3">
      <c r="A209" s="99">
        <v>1</v>
      </c>
      <c r="B209" s="87" t="s">
        <v>640</v>
      </c>
      <c r="C209" s="64" t="s">
        <v>360</v>
      </c>
      <c r="D209" s="65" t="s">
        <v>129</v>
      </c>
      <c r="E209" s="65" t="s">
        <v>326</v>
      </c>
      <c r="F209" s="65">
        <v>29.5</v>
      </c>
      <c r="G209" s="122">
        <v>400000</v>
      </c>
      <c r="H209" s="65">
        <v>1</v>
      </c>
      <c r="I209" s="65" t="s">
        <v>49</v>
      </c>
      <c r="J209" s="65" t="s">
        <v>50</v>
      </c>
      <c r="K209" s="67">
        <v>1985</v>
      </c>
      <c r="L209" s="68">
        <v>31247</v>
      </c>
      <c r="M209" s="69">
        <v>180000</v>
      </c>
      <c r="N209" s="70">
        <v>4.2</v>
      </c>
      <c r="O209" s="70">
        <v>269</v>
      </c>
      <c r="P209" s="71" t="s">
        <v>641</v>
      </c>
      <c r="Q209" s="72" t="s">
        <v>642</v>
      </c>
      <c r="R209" s="73"/>
      <c r="S209" s="74" t="str">
        <f t="shared" si="53"/>
        <v>F</v>
      </c>
      <c r="T209" s="75"/>
      <c r="U209" s="75"/>
      <c r="V209" s="75"/>
      <c r="W209" s="75"/>
      <c r="X209" s="75"/>
      <c r="Y209" s="75">
        <v>1.5</v>
      </c>
      <c r="Z209" s="75"/>
      <c r="AA209" s="22"/>
      <c r="AB209" s="76">
        <f t="shared" si="52"/>
        <v>9.4904023034260876E-2</v>
      </c>
      <c r="AC209" s="76">
        <f t="shared" si="54"/>
        <v>0.1076923076923077</v>
      </c>
      <c r="AD209" s="76">
        <f t="shared" si="55"/>
        <v>19.214285714285715</v>
      </c>
      <c r="AE209" s="76">
        <f t="shared" ref="AE209:AE237" si="60">SUM(AB209:AD209)</f>
        <v>19.416882045012283</v>
      </c>
      <c r="AF209" s="77"/>
      <c r="AG209" s="77">
        <f t="shared" si="57"/>
        <v>19.416882045012283</v>
      </c>
      <c r="AH209" s="77">
        <f t="shared" si="58"/>
        <v>0</v>
      </c>
      <c r="AI209" s="77">
        <f t="shared" si="59"/>
        <v>0</v>
      </c>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c r="ES209" s="22"/>
      <c r="ET209" s="22"/>
      <c r="EU209" s="22"/>
      <c r="EV209" s="22"/>
      <c r="EW209" s="22"/>
      <c r="EX209" s="22"/>
      <c r="EY209" s="22"/>
      <c r="EZ209" s="22"/>
      <c r="FA209" s="22"/>
      <c r="FB209" s="22"/>
      <c r="FC209" s="22"/>
      <c r="FD209" s="22"/>
      <c r="FE209" s="22"/>
      <c r="FF209" s="22"/>
      <c r="FG209" s="22"/>
      <c r="FH209" s="22"/>
      <c r="FI209" s="22"/>
      <c r="FJ209" s="22"/>
      <c r="FK209" s="22"/>
      <c r="FL209" s="22"/>
      <c r="FM209" s="22"/>
      <c r="FN209" s="22"/>
      <c r="FO209" s="22"/>
      <c r="FP209" s="22"/>
      <c r="FQ209" s="22"/>
      <c r="FR209" s="22"/>
      <c r="FS209" s="22"/>
      <c r="FT209" s="22"/>
      <c r="FU209" s="22"/>
      <c r="FV209" s="22"/>
      <c r="FW209" s="22"/>
      <c r="FX209" s="22"/>
      <c r="FY209" s="22"/>
      <c r="FZ209" s="22"/>
      <c r="GA209" s="22"/>
      <c r="GB209" s="22"/>
      <c r="GC209" s="22"/>
      <c r="GD209" s="22"/>
      <c r="GE209" s="22"/>
      <c r="GF209" s="22"/>
      <c r="GG209" s="22"/>
      <c r="GH209" s="22"/>
      <c r="GI209" s="22"/>
      <c r="GJ209" s="22"/>
      <c r="GK209" s="22"/>
      <c r="GL209" s="22"/>
      <c r="GM209" s="22"/>
      <c r="GN209" s="22"/>
      <c r="GO209" s="22"/>
      <c r="GP209" s="22"/>
      <c r="GQ209" s="22"/>
      <c r="GR209" s="22"/>
      <c r="GS209" s="22"/>
      <c r="GT209" s="22"/>
      <c r="GU209" s="22"/>
      <c r="GV209" s="22"/>
      <c r="GW209" s="22"/>
      <c r="GX209" s="22"/>
      <c r="GY209" s="22"/>
      <c r="GZ209" s="22"/>
      <c r="HA209" s="22"/>
      <c r="HB209" s="22"/>
      <c r="HC209" s="22"/>
      <c r="HD209" s="22"/>
      <c r="HE209" s="22"/>
      <c r="HF209" s="22"/>
      <c r="HG209" s="22"/>
      <c r="HH209" s="22"/>
      <c r="HI209" s="22"/>
      <c r="HJ209" s="22"/>
      <c r="HK209" s="22"/>
      <c r="HL209" s="22"/>
      <c r="HM209" s="22"/>
      <c r="HN209" s="22"/>
      <c r="HO209" s="22"/>
      <c r="HP209" s="22"/>
      <c r="HQ209" s="22"/>
      <c r="HR209" s="22"/>
      <c r="HS209" s="22"/>
      <c r="HT209" s="22"/>
      <c r="HU209" s="22"/>
      <c r="HV209" s="22"/>
      <c r="HW209" s="22"/>
      <c r="HX209" s="22"/>
      <c r="HY209" s="22"/>
      <c r="HZ209" s="22"/>
      <c r="IA209" s="22"/>
      <c r="IB209" s="22"/>
      <c r="IC209" s="22"/>
      <c r="ID209" s="22"/>
      <c r="IE209" s="22"/>
      <c r="IF209" s="22"/>
      <c r="IG209" s="22"/>
      <c r="IH209" s="22"/>
      <c r="II209" s="22"/>
      <c r="IJ209" s="22"/>
      <c r="IK209" s="22"/>
      <c r="IL209" s="22"/>
      <c r="IM209" s="22"/>
      <c r="IN209" s="22"/>
      <c r="IO209" s="22"/>
      <c r="IP209" s="22"/>
      <c r="IQ209" s="22"/>
      <c r="IR209" s="22"/>
      <c r="IS209" s="22"/>
      <c r="IT209" s="22"/>
      <c r="IU209" s="22"/>
      <c r="IV209" s="22"/>
      <c r="IW209" s="22"/>
      <c r="IX209" s="22"/>
      <c r="IY209" s="22"/>
      <c r="IZ209" s="22"/>
      <c r="JA209" s="22"/>
      <c r="JB209" s="22"/>
      <c r="JC209" s="22"/>
      <c r="JD209" s="22"/>
      <c r="JE209" s="22"/>
      <c r="JF209" s="22"/>
      <c r="JG209" s="22"/>
      <c r="JH209" s="22"/>
      <c r="JI209" s="22"/>
      <c r="JJ209" s="22"/>
      <c r="JK209" s="22"/>
      <c r="JL209" s="22"/>
      <c r="JM209" s="22"/>
      <c r="JN209" s="22"/>
      <c r="JO209" s="22"/>
      <c r="JP209" s="22"/>
      <c r="JQ209" s="22"/>
      <c r="JR209" s="22"/>
      <c r="JS209" s="22"/>
      <c r="JT209" s="22"/>
      <c r="JU209" s="22"/>
      <c r="JV209" s="22"/>
      <c r="JW209" s="22"/>
      <c r="JX209" s="22"/>
      <c r="JY209" s="22"/>
      <c r="JZ209" s="22"/>
      <c r="KA209" s="22"/>
      <c r="KB209" s="22"/>
      <c r="KC209" s="22"/>
      <c r="KD209" s="22"/>
      <c r="KE209" s="22"/>
      <c r="KF209" s="22"/>
      <c r="KG209" s="22"/>
      <c r="KH209" s="22"/>
      <c r="KI209" s="22"/>
      <c r="KJ209" s="22"/>
      <c r="KK209" s="22"/>
      <c r="KL209" s="22"/>
      <c r="KM209" s="22"/>
      <c r="KN209" s="22"/>
      <c r="KO209" s="22"/>
      <c r="KP209" s="22"/>
      <c r="KQ209" s="22"/>
      <c r="KR209" s="22"/>
      <c r="KS209" s="22"/>
      <c r="KT209" s="22"/>
      <c r="KU209" s="22"/>
      <c r="KV209" s="22"/>
      <c r="KW209" s="22"/>
      <c r="KX209" s="22"/>
      <c r="KY209" s="22"/>
      <c r="KZ209" s="22"/>
      <c r="LA209" s="22"/>
      <c r="LB209" s="22"/>
      <c r="LC209" s="22"/>
      <c r="LD209" s="22"/>
      <c r="LE209" s="22"/>
      <c r="LF209" s="22"/>
      <c r="LG209" s="22"/>
      <c r="LH209" s="22"/>
      <c r="LI209" s="22"/>
      <c r="LJ209" s="22"/>
      <c r="LK209" s="22"/>
      <c r="LL209" s="22"/>
      <c r="LM209" s="22"/>
      <c r="LN209" s="22"/>
      <c r="LO209" s="22"/>
      <c r="LP209" s="22"/>
      <c r="LQ209" s="22"/>
      <c r="LR209" s="22"/>
      <c r="LS209" s="22"/>
      <c r="LT209" s="22"/>
      <c r="LU209" s="22"/>
      <c r="LV209" s="22"/>
      <c r="LW209" s="22"/>
      <c r="LX209" s="22"/>
      <c r="LY209" s="22"/>
      <c r="LZ209" s="22"/>
      <c r="MA209" s="22"/>
      <c r="MB209" s="22"/>
      <c r="MC209" s="22"/>
      <c r="MD209" s="22"/>
      <c r="ME209" s="22"/>
      <c r="MF209" s="22"/>
      <c r="MG209" s="22"/>
      <c r="MH209" s="22"/>
      <c r="MI209" s="22"/>
      <c r="MJ209" s="22"/>
      <c r="MK209" s="22"/>
      <c r="ML209" s="22"/>
      <c r="MM209" s="22"/>
      <c r="MN209" s="22"/>
      <c r="MO209" s="22"/>
      <c r="MP209" s="22"/>
      <c r="MQ209" s="22"/>
      <c r="MR209" s="22"/>
      <c r="MS209" s="22"/>
      <c r="MT209" s="22"/>
      <c r="MU209" s="22"/>
      <c r="MV209" s="22"/>
      <c r="MW209" s="22"/>
      <c r="MX209" s="22"/>
      <c r="MY209" s="22"/>
      <c r="MZ209" s="22"/>
      <c r="NA209" s="22"/>
      <c r="NB209" s="22"/>
      <c r="NC209" s="22"/>
      <c r="ND209" s="22"/>
      <c r="NE209" s="22"/>
      <c r="NF209" s="22"/>
      <c r="NG209" s="22"/>
      <c r="NH209" s="22"/>
      <c r="NI209" s="22"/>
      <c r="NJ209" s="22"/>
      <c r="NK209" s="22"/>
      <c r="NL209" s="22"/>
      <c r="NM209" s="22"/>
      <c r="NN209" s="22"/>
      <c r="NO209" s="22"/>
      <c r="NP209" s="22"/>
      <c r="NQ209" s="22"/>
      <c r="NR209" s="22"/>
      <c r="NS209" s="22"/>
      <c r="NT209" s="22"/>
      <c r="NU209" s="22"/>
      <c r="NV209" s="22"/>
      <c r="NW209" s="22"/>
      <c r="NX209" s="22"/>
      <c r="NY209" s="22"/>
      <c r="NZ209" s="22"/>
      <c r="OA209" s="22"/>
      <c r="OB209" s="22"/>
      <c r="OC209" s="22"/>
      <c r="OD209" s="22"/>
      <c r="OE209" s="22"/>
      <c r="OF209" s="22"/>
      <c r="OG209" s="22"/>
      <c r="OH209" s="22"/>
      <c r="OI209" s="22"/>
      <c r="OJ209" s="22"/>
      <c r="OK209" s="22"/>
      <c r="OL209" s="22"/>
      <c r="OM209" s="22"/>
      <c r="ON209" s="22"/>
      <c r="OO209" s="22"/>
      <c r="OP209" s="22"/>
      <c r="OQ209" s="22"/>
      <c r="OR209" s="22"/>
      <c r="OS209" s="22"/>
      <c r="OT209" s="22"/>
      <c r="OU209" s="22"/>
      <c r="OV209" s="22"/>
      <c r="OW209" s="22"/>
      <c r="OX209" s="22"/>
      <c r="OY209" s="22"/>
      <c r="OZ209" s="22"/>
      <c r="PA209" s="22"/>
      <c r="PB209" s="22"/>
      <c r="PC209" s="22"/>
      <c r="PD209" s="22"/>
      <c r="PE209" s="22"/>
      <c r="PF209" s="22"/>
      <c r="PG209" s="22"/>
      <c r="PH209" s="22"/>
      <c r="PI209" s="22"/>
      <c r="PJ209" s="22"/>
      <c r="PK209" s="22"/>
      <c r="PL209" s="22"/>
      <c r="PM209" s="22"/>
      <c r="PN209" s="22"/>
      <c r="PO209" s="22"/>
      <c r="PP209" s="22"/>
      <c r="PQ209" s="22"/>
      <c r="PR209" s="22"/>
      <c r="PS209" s="22"/>
      <c r="PT209" s="22"/>
      <c r="PU209" s="22"/>
      <c r="PV209" s="22"/>
      <c r="PW209" s="22"/>
      <c r="PX209" s="22"/>
      <c r="PY209" s="22"/>
      <c r="PZ209" s="22"/>
      <c r="QA209" s="22"/>
      <c r="QB209" s="22"/>
      <c r="QC209" s="22"/>
      <c r="QD209" s="22"/>
      <c r="QE209" s="22"/>
      <c r="QF209" s="22"/>
      <c r="QG209" s="22"/>
      <c r="QH209" s="22"/>
      <c r="QI209" s="22"/>
      <c r="QJ209" s="22"/>
      <c r="QK209" s="22"/>
      <c r="QL209" s="22"/>
      <c r="QM209" s="22"/>
      <c r="QN209" s="22"/>
      <c r="QO209" s="22"/>
      <c r="QP209" s="22"/>
      <c r="QQ209" s="22"/>
      <c r="QR209" s="22"/>
      <c r="QS209" s="22"/>
      <c r="QT209" s="22"/>
      <c r="QU209" s="22"/>
      <c r="QV209" s="22"/>
      <c r="QW209" s="22"/>
      <c r="QX209" s="22"/>
      <c r="QY209" s="22"/>
      <c r="QZ209" s="22"/>
      <c r="RA209" s="22"/>
      <c r="RB209" s="22"/>
      <c r="RC209" s="22"/>
      <c r="RD209" s="22"/>
      <c r="RE209" s="22"/>
      <c r="RF209" s="22"/>
      <c r="RG209" s="22"/>
      <c r="RH209" s="22"/>
      <c r="RI209" s="22"/>
      <c r="RJ209" s="22"/>
      <c r="RK209" s="22"/>
      <c r="RL209" s="22"/>
      <c r="RM209" s="22"/>
      <c r="RN209" s="22"/>
      <c r="RO209" s="22"/>
      <c r="RP209" s="22"/>
      <c r="RQ209" s="22"/>
      <c r="RR209" s="22"/>
      <c r="RS209" s="22"/>
      <c r="RT209" s="22"/>
      <c r="RU209" s="22"/>
      <c r="RV209" s="22"/>
      <c r="RW209" s="22"/>
      <c r="RX209" s="22"/>
      <c r="RY209" s="22"/>
      <c r="RZ209" s="22"/>
      <c r="SA209" s="22"/>
      <c r="SB209" s="22"/>
      <c r="SC209" s="22"/>
      <c r="SD209" s="22"/>
      <c r="SE209" s="22"/>
      <c r="SF209" s="22"/>
      <c r="SG209" s="22"/>
      <c r="SH209" s="22"/>
      <c r="SI209" s="22"/>
      <c r="SJ209" s="22"/>
      <c r="SK209" s="22"/>
      <c r="SL209" s="22"/>
      <c r="SM209" s="22"/>
      <c r="SN209" s="22"/>
      <c r="SO209" s="22"/>
      <c r="SP209" s="22"/>
      <c r="SQ209" s="22"/>
      <c r="SR209" s="22"/>
      <c r="SS209" s="22"/>
      <c r="ST209" s="22"/>
      <c r="SU209" s="22"/>
      <c r="SV209" s="22"/>
      <c r="SW209" s="22"/>
      <c r="SX209" s="22"/>
      <c r="SY209" s="22"/>
      <c r="SZ209" s="22"/>
      <c r="TA209" s="22"/>
      <c r="TB209" s="22"/>
      <c r="TC209" s="22"/>
      <c r="TD209" s="22"/>
      <c r="TE209" s="22"/>
      <c r="TF209" s="22"/>
      <c r="TG209" s="22"/>
      <c r="TH209" s="22"/>
      <c r="TI209" s="22"/>
      <c r="TJ209" s="22"/>
      <c r="TK209" s="22"/>
      <c r="TL209" s="22"/>
      <c r="TM209" s="22"/>
      <c r="TN209" s="22"/>
      <c r="TO209" s="22"/>
      <c r="TP209" s="22"/>
      <c r="TQ209" s="22"/>
      <c r="TR209" s="22"/>
      <c r="TS209" s="22"/>
      <c r="TT209" s="22"/>
      <c r="TU209" s="22"/>
      <c r="TV209" s="22"/>
      <c r="TW209" s="22"/>
      <c r="TX209" s="22"/>
      <c r="TY209" s="22"/>
      <c r="TZ209" s="22"/>
      <c r="UA209" s="22"/>
      <c r="UB209" s="22"/>
      <c r="UC209" s="22"/>
      <c r="UD209" s="22"/>
      <c r="UE209" s="22"/>
      <c r="UF209" s="22"/>
      <c r="UG209" s="22"/>
      <c r="UH209" s="22"/>
      <c r="UI209" s="22"/>
      <c r="UJ209" s="22"/>
      <c r="UK209" s="22"/>
      <c r="UL209" s="22"/>
      <c r="UM209" s="22"/>
      <c r="UN209" s="22"/>
      <c r="UO209" s="22"/>
      <c r="UP209" s="22"/>
      <c r="UQ209" s="22"/>
      <c r="UR209" s="22"/>
      <c r="US209" s="22"/>
      <c r="UT209" s="22"/>
      <c r="UU209" s="22"/>
      <c r="UV209" s="22"/>
      <c r="UW209" s="22"/>
      <c r="UX209" s="22"/>
      <c r="UY209" s="22"/>
      <c r="UZ209" s="22"/>
      <c r="VA209" s="22"/>
      <c r="VB209" s="22"/>
      <c r="VC209" s="22"/>
      <c r="VD209" s="22"/>
      <c r="VE209" s="22"/>
      <c r="VF209" s="22"/>
      <c r="VG209" s="22"/>
      <c r="VH209" s="22"/>
      <c r="VI209" s="22"/>
      <c r="VJ209" s="22"/>
      <c r="VK209" s="22"/>
      <c r="VL209" s="22"/>
      <c r="VM209" s="22"/>
      <c r="VN209" s="22"/>
      <c r="VO209" s="22"/>
      <c r="VP209" s="22"/>
      <c r="VQ209" s="22"/>
      <c r="VR209" s="22"/>
      <c r="VS209" s="22"/>
      <c r="VT209" s="22"/>
      <c r="VU209" s="22"/>
      <c r="VV209" s="22"/>
      <c r="VW209" s="22"/>
      <c r="VX209" s="22"/>
      <c r="VY209" s="22"/>
      <c r="VZ209" s="22"/>
      <c r="WA209" s="22"/>
      <c r="WB209" s="22"/>
      <c r="WC209" s="22"/>
      <c r="WD209" s="22"/>
      <c r="WE209" s="22"/>
      <c r="WF209" s="22"/>
      <c r="WG209" s="22"/>
      <c r="WH209" s="22"/>
      <c r="WI209" s="22"/>
      <c r="WJ209" s="22"/>
      <c r="WK209" s="22"/>
      <c r="WL209" s="22"/>
      <c r="WM209" s="22"/>
      <c r="WN209" s="22"/>
      <c r="WO209" s="22"/>
      <c r="WP209" s="22"/>
      <c r="WQ209" s="22"/>
      <c r="WR209" s="22"/>
      <c r="WS209" s="22"/>
      <c r="WT209" s="22"/>
      <c r="WU209" s="22"/>
      <c r="WV209" s="22"/>
      <c r="WW209" s="22"/>
      <c r="WX209" s="22"/>
      <c r="WY209" s="22"/>
      <c r="WZ209" s="22"/>
      <c r="XA209" s="22"/>
      <c r="XB209" s="22"/>
      <c r="XC209" s="22"/>
      <c r="XD209" s="22"/>
      <c r="XE209" s="22"/>
      <c r="XF209" s="22"/>
      <c r="XG209" s="22"/>
      <c r="XH209" s="22"/>
      <c r="XI209" s="22"/>
      <c r="XJ209" s="22"/>
      <c r="XK209" s="22"/>
      <c r="XL209" s="22"/>
      <c r="XM209" s="22"/>
      <c r="XN209" s="22"/>
      <c r="XO209" s="22"/>
      <c r="XP209" s="22"/>
      <c r="XQ209" s="22"/>
      <c r="XR209" s="22"/>
      <c r="XS209" s="22"/>
      <c r="XT209" s="22"/>
      <c r="XU209" s="22"/>
      <c r="XV209" s="22"/>
      <c r="XW209" s="22"/>
      <c r="XX209" s="22"/>
      <c r="XY209" s="22"/>
      <c r="XZ209" s="22"/>
      <c r="YA209" s="22"/>
      <c r="YB209" s="22"/>
      <c r="YC209" s="22"/>
      <c r="YD209" s="22"/>
      <c r="YE209" s="22"/>
      <c r="YF209" s="22"/>
      <c r="YG209" s="22"/>
      <c r="YH209" s="22"/>
      <c r="YI209" s="22"/>
      <c r="YJ209" s="22"/>
      <c r="YK209" s="22"/>
      <c r="YL209" s="22"/>
      <c r="YM209" s="22"/>
      <c r="YN209" s="22"/>
      <c r="YO209" s="22"/>
      <c r="YP209" s="22"/>
      <c r="YQ209" s="22"/>
      <c r="YR209" s="22"/>
      <c r="YS209" s="22"/>
      <c r="YT209" s="22"/>
      <c r="YU209" s="22"/>
      <c r="YV209" s="22"/>
      <c r="YW209" s="22"/>
      <c r="YX209" s="22"/>
      <c r="YY209" s="22"/>
      <c r="YZ209" s="22"/>
      <c r="ZA209" s="22"/>
      <c r="ZB209" s="22"/>
      <c r="ZC209" s="22"/>
      <c r="ZD209" s="22"/>
      <c r="ZE209" s="22"/>
      <c r="ZF209" s="22"/>
      <c r="ZG209" s="22"/>
      <c r="ZH209" s="22"/>
      <c r="ZI209" s="22"/>
      <c r="ZJ209" s="22"/>
      <c r="ZK209" s="22"/>
      <c r="ZL209" s="22"/>
      <c r="ZM209" s="22"/>
      <c r="ZN209" s="22"/>
      <c r="ZO209" s="22"/>
      <c r="ZP209" s="22"/>
      <c r="ZQ209" s="22"/>
      <c r="ZR209" s="22"/>
      <c r="ZS209" s="22"/>
      <c r="ZT209" s="22"/>
      <c r="ZU209" s="22"/>
      <c r="ZV209" s="22"/>
      <c r="ZW209" s="22"/>
      <c r="ZX209" s="22"/>
      <c r="ZY209" s="22"/>
      <c r="ZZ209" s="22"/>
      <c r="AAA209" s="22"/>
      <c r="AAB209" s="22"/>
      <c r="AAC209" s="22"/>
      <c r="AAD209" s="22"/>
      <c r="AAE209" s="22"/>
      <c r="AAF209" s="22"/>
      <c r="AAG209" s="22"/>
      <c r="AAH209" s="22"/>
      <c r="AAI209" s="22"/>
      <c r="AAJ209" s="22"/>
      <c r="AAK209" s="22"/>
      <c r="AAL209" s="22"/>
      <c r="AAM209" s="22"/>
      <c r="AAN209" s="22"/>
      <c r="AAO209" s="22"/>
      <c r="AAP209" s="22"/>
      <c r="AAQ209" s="22"/>
      <c r="AAR209" s="22"/>
      <c r="AAS209" s="22"/>
      <c r="AAT209" s="22"/>
      <c r="AAU209" s="22"/>
      <c r="AAV209" s="22"/>
      <c r="AAW209" s="22"/>
      <c r="AAX209" s="22"/>
      <c r="AAY209" s="22"/>
      <c r="AAZ209" s="22"/>
      <c r="ABA209" s="22"/>
      <c r="ABB209" s="22"/>
      <c r="ABC209" s="22"/>
      <c r="ABD209" s="22"/>
      <c r="ABE209" s="22"/>
      <c r="ABF209" s="22"/>
      <c r="ABG209" s="22"/>
      <c r="ABH209" s="22"/>
      <c r="ABI209" s="22"/>
      <c r="ABJ209" s="22"/>
      <c r="ABK209" s="22"/>
      <c r="ABL209" s="22"/>
      <c r="ABM209" s="22"/>
      <c r="ABN209" s="22"/>
      <c r="ABO209" s="22"/>
      <c r="ABP209" s="22"/>
      <c r="ABQ209" s="22"/>
      <c r="ABR209" s="22"/>
      <c r="ABS209" s="22"/>
      <c r="ABT209" s="22"/>
      <c r="ABU209" s="22"/>
      <c r="ABV209" s="22"/>
      <c r="ABW209" s="22"/>
      <c r="ABX209" s="22"/>
      <c r="ABY209" s="22"/>
      <c r="ABZ209" s="22"/>
      <c r="ACA209" s="22"/>
      <c r="ACB209" s="22"/>
      <c r="ACC209" s="22"/>
      <c r="ACD209" s="22"/>
      <c r="ACE209" s="22"/>
      <c r="ACF209" s="22"/>
      <c r="ACG209" s="22"/>
      <c r="ACH209" s="22"/>
      <c r="ACI209" s="22"/>
      <c r="ACJ209" s="22"/>
      <c r="ACK209" s="22"/>
      <c r="ACL209" s="22"/>
      <c r="ACM209" s="22"/>
      <c r="ACN209" s="22"/>
      <c r="ACO209" s="22"/>
      <c r="ACP209" s="22"/>
      <c r="ACQ209" s="22"/>
      <c r="ACR209" s="22"/>
      <c r="ACS209" s="22"/>
      <c r="ACT209" s="22"/>
      <c r="ACU209" s="22"/>
      <c r="ACV209" s="22"/>
      <c r="ACW209" s="22"/>
      <c r="ACX209" s="22"/>
      <c r="ACY209" s="22"/>
      <c r="ACZ209" s="22"/>
      <c r="ADA209" s="22"/>
    </row>
    <row r="210" spans="1:781" s="124" customFormat="1" ht="15.6" x14ac:dyDescent="0.3">
      <c r="A210" s="81">
        <v>3</v>
      </c>
      <c r="B210" s="87" t="s">
        <v>643</v>
      </c>
      <c r="C210" s="64" t="s">
        <v>82</v>
      </c>
      <c r="D210" s="65" t="s">
        <v>277</v>
      </c>
      <c r="E210" s="65" t="s">
        <v>169</v>
      </c>
      <c r="F210" s="65">
        <v>79</v>
      </c>
      <c r="G210" s="122">
        <v>1230000</v>
      </c>
      <c r="H210" s="65">
        <v>2</v>
      </c>
      <c r="I210" s="65" t="s">
        <v>49</v>
      </c>
      <c r="J210" s="65" t="s">
        <v>170</v>
      </c>
      <c r="K210" s="67">
        <v>1985</v>
      </c>
      <c r="L210" s="68">
        <v>31245</v>
      </c>
      <c r="M210" s="69"/>
      <c r="N210" s="70"/>
      <c r="O210" s="70"/>
      <c r="P210" s="71" t="s">
        <v>511</v>
      </c>
      <c r="Q210" s="72"/>
      <c r="R210" s="73" t="s">
        <v>347</v>
      </c>
      <c r="S210" s="74" t="str">
        <f t="shared" si="53"/>
        <v>Coal</v>
      </c>
      <c r="T210" s="75"/>
      <c r="U210" s="75"/>
      <c r="V210" s="75"/>
      <c r="W210" s="75"/>
      <c r="X210" s="75"/>
      <c r="Y210" s="75"/>
      <c r="Z210" s="75"/>
      <c r="AA210" s="22"/>
      <c r="AB210" s="76">
        <f t="shared" si="52"/>
        <v>0</v>
      </c>
      <c r="AC210" s="76">
        <f t="shared" si="54"/>
        <v>0</v>
      </c>
      <c r="AD210" s="76">
        <f t="shared" si="55"/>
        <v>0</v>
      </c>
      <c r="AE210" s="76">
        <f t="shared" si="60"/>
        <v>0</v>
      </c>
      <c r="AF210" s="77"/>
      <c r="AG210" s="77">
        <f t="shared" si="57"/>
        <v>0</v>
      </c>
      <c r="AH210" s="77">
        <f t="shared" si="58"/>
        <v>0</v>
      </c>
      <c r="AI210" s="77">
        <f t="shared" si="59"/>
        <v>0</v>
      </c>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c r="EE210" s="22"/>
      <c r="EF210" s="22"/>
      <c r="EG210" s="22"/>
      <c r="EH210" s="22"/>
      <c r="EI210" s="22"/>
      <c r="EJ210" s="22"/>
      <c r="EK210" s="22"/>
      <c r="EL210" s="22"/>
      <c r="EM210" s="22"/>
      <c r="EN210" s="22"/>
      <c r="EO210" s="22"/>
      <c r="EP210" s="22"/>
      <c r="EQ210" s="22"/>
      <c r="ER210" s="22"/>
      <c r="ES210" s="22"/>
      <c r="ET210" s="22"/>
      <c r="EU210" s="22"/>
      <c r="EV210" s="22"/>
      <c r="EW210" s="22"/>
      <c r="EX210" s="22"/>
      <c r="EY210" s="22"/>
      <c r="EZ210" s="22"/>
      <c r="FA210" s="22"/>
      <c r="FB210" s="22"/>
      <c r="FC210" s="22"/>
      <c r="FD210" s="22"/>
      <c r="FE210" s="22"/>
      <c r="FF210" s="22"/>
      <c r="FG210" s="22"/>
      <c r="FH210" s="22"/>
      <c r="FI210" s="22"/>
      <c r="FJ210" s="22"/>
      <c r="FK210" s="22"/>
      <c r="FL210" s="22"/>
      <c r="FM210" s="22"/>
      <c r="FN210" s="22"/>
      <c r="FO210" s="22"/>
      <c r="FP210" s="22"/>
      <c r="FQ210" s="22"/>
      <c r="FR210" s="22"/>
      <c r="FS210" s="22"/>
      <c r="FT210" s="22"/>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2"/>
      <c r="GR210" s="22"/>
      <c r="GS210" s="22"/>
      <c r="GT210" s="22"/>
      <c r="GU210" s="22"/>
      <c r="GV210" s="22"/>
      <c r="GW210" s="22"/>
      <c r="GX210" s="22"/>
      <c r="GY210" s="22"/>
      <c r="GZ210" s="22"/>
      <c r="HA210" s="22"/>
      <c r="HB210" s="22"/>
      <c r="HC210" s="22"/>
      <c r="HD210" s="22"/>
      <c r="HE210" s="22"/>
      <c r="HF210" s="22"/>
      <c r="HG210" s="22"/>
      <c r="HH210" s="22"/>
      <c r="HI210" s="22"/>
      <c r="HJ210" s="22"/>
      <c r="HK210" s="22"/>
      <c r="HL210" s="22"/>
      <c r="HM210" s="22"/>
      <c r="HN210" s="22"/>
      <c r="HO210" s="22"/>
      <c r="HP210" s="22"/>
      <c r="HQ210" s="22"/>
      <c r="HR210" s="22"/>
      <c r="HS210" s="22"/>
      <c r="HT210" s="22"/>
      <c r="HU210" s="22"/>
      <c r="HV210" s="22"/>
      <c r="HW210" s="22"/>
      <c r="HX210" s="22"/>
      <c r="HY210" s="22"/>
      <c r="HZ210" s="22"/>
      <c r="IA210" s="22"/>
      <c r="IB210" s="22"/>
      <c r="IC210" s="22"/>
      <c r="ID210" s="22"/>
      <c r="IE210" s="22"/>
      <c r="IF210" s="22"/>
      <c r="IG210" s="22"/>
      <c r="IH210" s="22"/>
      <c r="II210" s="22"/>
      <c r="IJ210" s="22"/>
      <c r="IK210" s="22"/>
      <c r="IL210" s="22"/>
      <c r="IM210" s="22"/>
      <c r="IN210" s="22"/>
      <c r="IO210" s="22"/>
      <c r="IP210" s="22"/>
      <c r="IQ210" s="22"/>
      <c r="IR210" s="22"/>
      <c r="IS210" s="22"/>
      <c r="IT210" s="22"/>
      <c r="IU210" s="22"/>
      <c r="IV210" s="22"/>
      <c r="IW210" s="22"/>
      <c r="IX210" s="22"/>
      <c r="IY210" s="22"/>
      <c r="IZ210" s="22"/>
      <c r="JA210" s="22"/>
      <c r="JB210" s="22"/>
      <c r="JC210" s="22"/>
      <c r="JD210" s="22"/>
      <c r="JE210" s="22"/>
      <c r="JF210" s="22"/>
      <c r="JG210" s="22"/>
      <c r="JH210" s="22"/>
      <c r="JI210" s="22"/>
      <c r="JJ210" s="22"/>
      <c r="JK210" s="22"/>
      <c r="JL210" s="22"/>
      <c r="JM210" s="22"/>
      <c r="JN210" s="22"/>
      <c r="JO210" s="22"/>
      <c r="JP210" s="22"/>
      <c r="JQ210" s="22"/>
      <c r="JR210" s="22"/>
      <c r="JS210" s="22"/>
      <c r="JT210" s="22"/>
      <c r="JU210" s="22"/>
      <c r="JV210" s="22"/>
      <c r="JW210" s="22"/>
      <c r="JX210" s="22"/>
      <c r="JY210" s="22"/>
      <c r="JZ210" s="22"/>
      <c r="KA210" s="22"/>
      <c r="KB210" s="22"/>
      <c r="KC210" s="22"/>
      <c r="KD210" s="22"/>
      <c r="KE210" s="22"/>
      <c r="KF210" s="22"/>
      <c r="KG210" s="22"/>
      <c r="KH210" s="22"/>
      <c r="KI210" s="22"/>
      <c r="KJ210" s="22"/>
      <c r="KK210" s="22"/>
      <c r="KL210" s="22"/>
      <c r="KM210" s="22"/>
      <c r="KN210" s="22"/>
      <c r="KO210" s="22"/>
      <c r="KP210" s="22"/>
      <c r="KQ210" s="22"/>
      <c r="KR210" s="22"/>
      <c r="KS210" s="22"/>
      <c r="KT210" s="22"/>
      <c r="KU210" s="22"/>
      <c r="KV210" s="22"/>
      <c r="KW210" s="22"/>
      <c r="KX210" s="22"/>
      <c r="KY210" s="22"/>
      <c r="KZ210" s="22"/>
      <c r="LA210" s="22"/>
      <c r="LB210" s="22"/>
      <c r="LC210" s="22"/>
      <c r="LD210" s="22"/>
      <c r="LE210" s="22"/>
      <c r="LF210" s="22"/>
      <c r="LG210" s="22"/>
      <c r="LH210" s="22"/>
      <c r="LI210" s="22"/>
      <c r="LJ210" s="22"/>
      <c r="LK210" s="22"/>
      <c r="LL210" s="22"/>
      <c r="LM210" s="22"/>
      <c r="LN210" s="22"/>
      <c r="LO210" s="22"/>
      <c r="LP210" s="22"/>
      <c r="LQ210" s="22"/>
      <c r="LR210" s="22"/>
      <c r="LS210" s="22"/>
      <c r="LT210" s="22"/>
      <c r="LU210" s="22"/>
      <c r="LV210" s="22"/>
      <c r="LW210" s="22"/>
      <c r="LX210" s="22"/>
      <c r="LY210" s="22"/>
      <c r="LZ210" s="22"/>
      <c r="MA210" s="22"/>
      <c r="MB210" s="22"/>
      <c r="MC210" s="22"/>
      <c r="MD210" s="22"/>
      <c r="ME210" s="22"/>
      <c r="MF210" s="22"/>
      <c r="MG210" s="22"/>
      <c r="MH210" s="22"/>
      <c r="MI210" s="22"/>
      <c r="MJ210" s="22"/>
      <c r="MK210" s="22"/>
      <c r="ML210" s="22"/>
      <c r="MM210" s="22"/>
      <c r="MN210" s="22"/>
      <c r="MO210" s="22"/>
      <c r="MP210" s="22"/>
      <c r="MQ210" s="22"/>
      <c r="MR210" s="22"/>
      <c r="MS210" s="22"/>
      <c r="MT210" s="22"/>
      <c r="MU210" s="22"/>
      <c r="MV210" s="22"/>
      <c r="MW210" s="22"/>
      <c r="MX210" s="22"/>
      <c r="MY210" s="22"/>
      <c r="MZ210" s="22"/>
      <c r="NA210" s="22"/>
      <c r="NB210" s="22"/>
      <c r="NC210" s="22"/>
      <c r="ND210" s="22"/>
      <c r="NE210" s="22"/>
      <c r="NF210" s="22"/>
      <c r="NG210" s="22"/>
      <c r="NH210" s="22"/>
      <c r="NI210" s="22"/>
      <c r="NJ210" s="22"/>
      <c r="NK210" s="22"/>
      <c r="NL210" s="22"/>
      <c r="NM210" s="22"/>
      <c r="NN210" s="22"/>
      <c r="NO210" s="22"/>
      <c r="NP210" s="22"/>
      <c r="NQ210" s="22"/>
      <c r="NR210" s="22"/>
      <c r="NS210" s="22"/>
      <c r="NT210" s="22"/>
      <c r="NU210" s="22"/>
      <c r="NV210" s="22"/>
      <c r="NW210" s="22"/>
      <c r="NX210" s="22"/>
      <c r="NY210" s="22"/>
      <c r="NZ210" s="22"/>
      <c r="OA210" s="22"/>
      <c r="OB210" s="22"/>
      <c r="OC210" s="22"/>
      <c r="OD210" s="22"/>
      <c r="OE210" s="22"/>
      <c r="OF210" s="22"/>
      <c r="OG210" s="22"/>
      <c r="OH210" s="22"/>
      <c r="OI210" s="22"/>
      <c r="OJ210" s="22"/>
      <c r="OK210" s="22"/>
      <c r="OL210" s="22"/>
      <c r="OM210" s="22"/>
      <c r="ON210" s="22"/>
      <c r="OO210" s="22"/>
      <c r="OP210" s="22"/>
      <c r="OQ210" s="22"/>
      <c r="OR210" s="22"/>
      <c r="OS210" s="22"/>
      <c r="OT210" s="22"/>
      <c r="OU210" s="22"/>
      <c r="OV210" s="22"/>
      <c r="OW210" s="22"/>
      <c r="OX210" s="22"/>
      <c r="OY210" s="22"/>
      <c r="OZ210" s="22"/>
      <c r="PA210" s="22"/>
      <c r="PB210" s="22"/>
      <c r="PC210" s="22"/>
      <c r="PD210" s="22"/>
      <c r="PE210" s="22"/>
      <c r="PF210" s="22"/>
      <c r="PG210" s="22"/>
      <c r="PH210" s="22"/>
      <c r="PI210" s="22"/>
      <c r="PJ210" s="22"/>
      <c r="PK210" s="22"/>
      <c r="PL210" s="22"/>
      <c r="PM210" s="22"/>
      <c r="PN210" s="22"/>
      <c r="PO210" s="22"/>
      <c r="PP210" s="22"/>
      <c r="PQ210" s="22"/>
      <c r="PR210" s="22"/>
      <c r="PS210" s="22"/>
      <c r="PT210" s="22"/>
      <c r="PU210" s="22"/>
      <c r="PV210" s="22"/>
      <c r="PW210" s="22"/>
      <c r="PX210" s="22"/>
      <c r="PY210" s="22"/>
      <c r="PZ210" s="22"/>
      <c r="QA210" s="22"/>
      <c r="QB210" s="22"/>
      <c r="QC210" s="22"/>
      <c r="QD210" s="22"/>
      <c r="QE210" s="22"/>
      <c r="QF210" s="22"/>
      <c r="QG210" s="22"/>
      <c r="QH210" s="22"/>
      <c r="QI210" s="22"/>
      <c r="QJ210" s="22"/>
      <c r="QK210" s="22"/>
      <c r="QL210" s="22"/>
      <c r="QM210" s="22"/>
      <c r="QN210" s="22"/>
      <c r="QO210" s="22"/>
      <c r="QP210" s="22"/>
      <c r="QQ210" s="22"/>
      <c r="QR210" s="22"/>
      <c r="QS210" s="22"/>
      <c r="QT210" s="22"/>
      <c r="QU210" s="22"/>
      <c r="QV210" s="22"/>
      <c r="QW210" s="22"/>
      <c r="QX210" s="22"/>
      <c r="QY210" s="22"/>
      <c r="QZ210" s="22"/>
      <c r="RA210" s="22"/>
      <c r="RB210" s="22"/>
      <c r="RC210" s="22"/>
      <c r="RD210" s="22"/>
      <c r="RE210" s="22"/>
      <c r="RF210" s="22"/>
      <c r="RG210" s="22"/>
      <c r="RH210" s="22"/>
      <c r="RI210" s="22"/>
      <c r="RJ210" s="22"/>
      <c r="RK210" s="22"/>
      <c r="RL210" s="22"/>
      <c r="RM210" s="22"/>
      <c r="RN210" s="22"/>
      <c r="RO210" s="22"/>
      <c r="RP210" s="22"/>
      <c r="RQ210" s="22"/>
      <c r="RR210" s="22"/>
      <c r="RS210" s="22"/>
      <c r="RT210" s="22"/>
      <c r="RU210" s="22"/>
      <c r="RV210" s="22"/>
      <c r="RW210" s="22"/>
      <c r="RX210" s="22"/>
      <c r="RY210" s="22"/>
      <c r="RZ210" s="22"/>
      <c r="SA210" s="22"/>
      <c r="SB210" s="22"/>
      <c r="SC210" s="22"/>
      <c r="SD210" s="22"/>
      <c r="SE210" s="22"/>
      <c r="SF210" s="22"/>
      <c r="SG210" s="22"/>
      <c r="SH210" s="22"/>
      <c r="SI210" s="22"/>
      <c r="SJ210" s="22"/>
      <c r="SK210" s="22"/>
      <c r="SL210" s="22"/>
      <c r="SM210" s="22"/>
      <c r="SN210" s="22"/>
      <c r="SO210" s="22"/>
      <c r="SP210" s="22"/>
      <c r="SQ210" s="22"/>
      <c r="SR210" s="22"/>
      <c r="SS210" s="22"/>
      <c r="ST210" s="22"/>
      <c r="SU210" s="22"/>
      <c r="SV210" s="22"/>
      <c r="SW210" s="22"/>
      <c r="SX210" s="22"/>
      <c r="SY210" s="22"/>
      <c r="SZ210" s="22"/>
      <c r="TA210" s="22"/>
      <c r="TB210" s="22"/>
      <c r="TC210" s="22"/>
      <c r="TD210" s="22"/>
      <c r="TE210" s="22"/>
      <c r="TF210" s="22"/>
      <c r="TG210" s="22"/>
      <c r="TH210" s="22"/>
      <c r="TI210" s="22"/>
      <c r="TJ210" s="22"/>
      <c r="TK210" s="22"/>
      <c r="TL210" s="22"/>
      <c r="TM210" s="22"/>
      <c r="TN210" s="22"/>
      <c r="TO210" s="22"/>
      <c r="TP210" s="22"/>
      <c r="TQ210" s="22"/>
      <c r="TR210" s="22"/>
      <c r="TS210" s="22"/>
      <c r="TT210" s="22"/>
      <c r="TU210" s="22"/>
      <c r="TV210" s="22"/>
      <c r="TW210" s="22"/>
      <c r="TX210" s="22"/>
      <c r="TY210" s="22"/>
      <c r="TZ210" s="22"/>
      <c r="UA210" s="22"/>
      <c r="UB210" s="22"/>
      <c r="UC210" s="22"/>
      <c r="UD210" s="22"/>
      <c r="UE210" s="22"/>
      <c r="UF210" s="22"/>
      <c r="UG210" s="22"/>
      <c r="UH210" s="22"/>
      <c r="UI210" s="22"/>
      <c r="UJ210" s="22"/>
      <c r="UK210" s="22"/>
      <c r="UL210" s="22"/>
      <c r="UM210" s="22"/>
      <c r="UN210" s="22"/>
      <c r="UO210" s="22"/>
      <c r="UP210" s="22"/>
      <c r="UQ210" s="22"/>
      <c r="UR210" s="22"/>
      <c r="US210" s="22"/>
      <c r="UT210" s="22"/>
      <c r="UU210" s="22"/>
      <c r="UV210" s="22"/>
      <c r="UW210" s="22"/>
      <c r="UX210" s="22"/>
      <c r="UY210" s="22"/>
      <c r="UZ210" s="22"/>
      <c r="VA210" s="22"/>
      <c r="VB210" s="22"/>
      <c r="VC210" s="22"/>
      <c r="VD210" s="22"/>
      <c r="VE210" s="22"/>
      <c r="VF210" s="22"/>
      <c r="VG210" s="22"/>
      <c r="VH210" s="22"/>
      <c r="VI210" s="22"/>
      <c r="VJ210" s="22"/>
      <c r="VK210" s="22"/>
      <c r="VL210" s="22"/>
      <c r="VM210" s="22"/>
      <c r="VN210" s="22"/>
      <c r="VO210" s="22"/>
      <c r="VP210" s="22"/>
      <c r="VQ210" s="22"/>
      <c r="VR210" s="22"/>
      <c r="VS210" s="22"/>
      <c r="VT210" s="22"/>
      <c r="VU210" s="22"/>
      <c r="VV210" s="22"/>
      <c r="VW210" s="22"/>
      <c r="VX210" s="22"/>
      <c r="VY210" s="22"/>
      <c r="VZ210" s="22"/>
      <c r="WA210" s="22"/>
      <c r="WB210" s="22"/>
      <c r="WC210" s="22"/>
      <c r="WD210" s="22"/>
      <c r="WE210" s="22"/>
      <c r="WF210" s="22"/>
      <c r="WG210" s="22"/>
      <c r="WH210" s="22"/>
      <c r="WI210" s="22"/>
      <c r="WJ210" s="22"/>
      <c r="WK210" s="22"/>
      <c r="WL210" s="22"/>
      <c r="WM210" s="22"/>
      <c r="WN210" s="22"/>
      <c r="WO210" s="22"/>
      <c r="WP210" s="22"/>
      <c r="WQ210" s="22"/>
      <c r="WR210" s="22"/>
      <c r="WS210" s="22"/>
      <c r="WT210" s="22"/>
      <c r="WU210" s="22"/>
      <c r="WV210" s="22"/>
      <c r="WW210" s="22"/>
      <c r="WX210" s="22"/>
      <c r="WY210" s="22"/>
      <c r="WZ210" s="22"/>
      <c r="XA210" s="22"/>
      <c r="XB210" s="22"/>
      <c r="XC210" s="22"/>
      <c r="XD210" s="22"/>
      <c r="XE210" s="22"/>
      <c r="XF210" s="22"/>
      <c r="XG210" s="22"/>
      <c r="XH210" s="22"/>
      <c r="XI210" s="22"/>
      <c r="XJ210" s="22"/>
      <c r="XK210" s="22"/>
      <c r="XL210" s="22"/>
      <c r="XM210" s="22"/>
      <c r="XN210" s="22"/>
      <c r="XO210" s="22"/>
      <c r="XP210" s="22"/>
      <c r="XQ210" s="22"/>
      <c r="XR210" s="22"/>
      <c r="XS210" s="22"/>
      <c r="XT210" s="22"/>
      <c r="XU210" s="22"/>
      <c r="XV210" s="22"/>
      <c r="XW210" s="22"/>
      <c r="XX210" s="22"/>
      <c r="XY210" s="22"/>
      <c r="XZ210" s="22"/>
      <c r="YA210" s="22"/>
      <c r="YB210" s="22"/>
      <c r="YC210" s="22"/>
      <c r="YD210" s="22"/>
      <c r="YE210" s="22"/>
      <c r="YF210" s="22"/>
      <c r="YG210" s="22"/>
      <c r="YH210" s="22"/>
      <c r="YI210" s="22"/>
      <c r="YJ210" s="22"/>
      <c r="YK210" s="22"/>
      <c r="YL210" s="22"/>
      <c r="YM210" s="22"/>
      <c r="YN210" s="22"/>
      <c r="YO210" s="22"/>
      <c r="YP210" s="22"/>
      <c r="YQ210" s="22"/>
      <c r="YR210" s="22"/>
      <c r="YS210" s="22"/>
      <c r="YT210" s="22"/>
      <c r="YU210" s="22"/>
      <c r="YV210" s="22"/>
      <c r="YW210" s="22"/>
      <c r="YX210" s="22"/>
      <c r="YY210" s="22"/>
      <c r="YZ210" s="22"/>
      <c r="ZA210" s="22"/>
      <c r="ZB210" s="22"/>
      <c r="ZC210" s="22"/>
      <c r="ZD210" s="22"/>
      <c r="ZE210" s="22"/>
      <c r="ZF210" s="22"/>
      <c r="ZG210" s="22"/>
      <c r="ZH210" s="22"/>
      <c r="ZI210" s="22"/>
      <c r="ZJ210" s="22"/>
      <c r="ZK210" s="22"/>
      <c r="ZL210" s="22"/>
      <c r="ZM210" s="22"/>
      <c r="ZN210" s="22"/>
      <c r="ZO210" s="22"/>
      <c r="ZP210" s="22"/>
      <c r="ZQ210" s="22"/>
      <c r="ZR210" s="22"/>
      <c r="ZS210" s="22"/>
      <c r="ZT210" s="22"/>
      <c r="ZU210" s="22"/>
      <c r="ZV210" s="22"/>
      <c r="ZW210" s="22"/>
      <c r="ZX210" s="22"/>
      <c r="ZY210" s="22"/>
      <c r="ZZ210" s="22"/>
      <c r="AAA210" s="22"/>
      <c r="AAB210" s="22"/>
      <c r="AAC210" s="22"/>
      <c r="AAD210" s="22"/>
      <c r="AAE210" s="22"/>
      <c r="AAF210" s="22"/>
      <c r="AAG210" s="22"/>
      <c r="AAH210" s="22"/>
      <c r="AAI210" s="22"/>
      <c r="AAJ210" s="22"/>
      <c r="AAK210" s="22"/>
      <c r="AAL210" s="22"/>
      <c r="AAM210" s="22"/>
      <c r="AAN210" s="22"/>
      <c r="AAO210" s="22"/>
      <c r="AAP210" s="22"/>
      <c r="AAQ210" s="22"/>
      <c r="AAR210" s="22"/>
      <c r="AAS210" s="22"/>
      <c r="AAT210" s="22"/>
      <c r="AAU210" s="22"/>
      <c r="AAV210" s="22"/>
      <c r="AAW210" s="22"/>
      <c r="AAX210" s="22"/>
      <c r="AAY210" s="22"/>
      <c r="AAZ210" s="22"/>
      <c r="ABA210" s="22"/>
      <c r="ABB210" s="22"/>
      <c r="ABC210" s="22"/>
      <c r="ABD210" s="22"/>
      <c r="ABE210" s="22"/>
      <c r="ABF210" s="22"/>
      <c r="ABG210" s="22"/>
      <c r="ABH210" s="22"/>
      <c r="ABI210" s="22"/>
      <c r="ABJ210" s="22"/>
      <c r="ABK210" s="22"/>
      <c r="ABL210" s="22"/>
      <c r="ABM210" s="22"/>
      <c r="ABN210" s="22"/>
      <c r="ABO210" s="22"/>
      <c r="ABP210" s="22"/>
      <c r="ABQ210" s="22"/>
      <c r="ABR210" s="22"/>
      <c r="ABS210" s="22"/>
      <c r="ABT210" s="22"/>
      <c r="ABU210" s="22"/>
      <c r="ABV210" s="22"/>
      <c r="ABW210" s="22"/>
      <c r="ABX210" s="22"/>
      <c r="ABY210" s="22"/>
      <c r="ABZ210" s="22"/>
      <c r="ACA210" s="22"/>
      <c r="ACB210" s="22"/>
      <c r="ACC210" s="22"/>
      <c r="ACD210" s="22"/>
      <c r="ACE210" s="22"/>
      <c r="ACF210" s="22"/>
      <c r="ACG210" s="22"/>
      <c r="ACH210" s="22"/>
      <c r="ACI210" s="22"/>
      <c r="ACJ210" s="22"/>
      <c r="ACK210" s="22"/>
      <c r="ACL210" s="22"/>
      <c r="ACM210" s="22"/>
      <c r="ACN210" s="22"/>
      <c r="ACO210" s="22"/>
      <c r="ACP210" s="22"/>
      <c r="ACQ210" s="22"/>
      <c r="ACR210" s="22"/>
      <c r="ACS210" s="22"/>
      <c r="ACT210" s="22"/>
      <c r="ACU210" s="22"/>
      <c r="ACV210" s="22"/>
      <c r="ACW210" s="22"/>
      <c r="ACX210" s="22"/>
      <c r="ACY210" s="22"/>
      <c r="ACZ210" s="22"/>
      <c r="ADA210" s="22"/>
    </row>
    <row r="211" spans="1:781" s="124" customFormat="1" ht="15.6" x14ac:dyDescent="0.3">
      <c r="A211" s="83">
        <v>2</v>
      </c>
      <c r="B211" s="87" t="s">
        <v>644</v>
      </c>
      <c r="C211" s="64" t="s">
        <v>111</v>
      </c>
      <c r="D211" s="65" t="s">
        <v>129</v>
      </c>
      <c r="E211" s="65" t="s">
        <v>326</v>
      </c>
      <c r="F211" s="65">
        <v>40</v>
      </c>
      <c r="G211" s="122">
        <v>2000000</v>
      </c>
      <c r="H211" s="65">
        <v>1</v>
      </c>
      <c r="I211" s="65" t="s">
        <v>49</v>
      </c>
      <c r="J211" s="65" t="s">
        <v>309</v>
      </c>
      <c r="K211" s="67">
        <v>1985</v>
      </c>
      <c r="L211" s="68">
        <v>31109</v>
      </c>
      <c r="M211" s="69">
        <v>500000</v>
      </c>
      <c r="N211" s="70">
        <v>8</v>
      </c>
      <c r="O211" s="70"/>
      <c r="P211" s="71" t="s">
        <v>645</v>
      </c>
      <c r="Q211" s="72"/>
      <c r="R211" s="73"/>
      <c r="S211" s="74" t="str">
        <f t="shared" si="53"/>
        <v>Cu</v>
      </c>
      <c r="T211" s="75"/>
      <c r="U211" s="75"/>
      <c r="V211" s="75"/>
      <c r="W211" s="75"/>
      <c r="X211" s="75"/>
      <c r="Y211" s="75"/>
      <c r="Z211" s="75"/>
      <c r="AA211" s="22"/>
      <c r="AB211" s="76">
        <f t="shared" si="52"/>
        <v>0.2636222862062802</v>
      </c>
      <c r="AC211" s="76">
        <f t="shared" si="54"/>
        <v>0.20512820512820512</v>
      </c>
      <c r="AD211" s="76">
        <f t="shared" si="55"/>
        <v>0</v>
      </c>
      <c r="AE211" s="76">
        <f t="shared" si="60"/>
        <v>0.46875049133448532</v>
      </c>
      <c r="AF211" s="77"/>
      <c r="AG211" s="77">
        <f t="shared" si="57"/>
        <v>0</v>
      </c>
      <c r="AH211" s="77">
        <f t="shared" si="58"/>
        <v>0.46875049133448532</v>
      </c>
      <c r="AI211" s="77">
        <f t="shared" si="59"/>
        <v>0</v>
      </c>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c r="DQ211" s="22"/>
      <c r="DR211" s="22"/>
      <c r="DS211" s="22"/>
      <c r="DT211" s="22"/>
      <c r="DU211" s="22"/>
      <c r="DV211" s="22"/>
      <c r="DW211" s="22"/>
      <c r="DX211" s="22"/>
      <c r="DY211" s="22"/>
      <c r="DZ211" s="22"/>
      <c r="EA211" s="22"/>
      <c r="EB211" s="22"/>
      <c r="EC211" s="22"/>
      <c r="ED211" s="22"/>
      <c r="EE211" s="22"/>
      <c r="EF211" s="22"/>
      <c r="EG211" s="22"/>
      <c r="EH211" s="22"/>
      <c r="EI211" s="22"/>
      <c r="EJ211" s="22"/>
      <c r="EK211" s="22"/>
      <c r="EL211" s="22"/>
      <c r="EM211" s="22"/>
      <c r="EN211" s="22"/>
      <c r="EO211" s="22"/>
      <c r="EP211" s="22"/>
      <c r="EQ211" s="22"/>
      <c r="ER211" s="22"/>
      <c r="ES211" s="22"/>
      <c r="ET211" s="22"/>
      <c r="EU211" s="22"/>
      <c r="EV211" s="22"/>
      <c r="EW211" s="22"/>
      <c r="EX211" s="22"/>
      <c r="EY211" s="22"/>
      <c r="EZ211" s="22"/>
      <c r="FA211" s="22"/>
      <c r="FB211" s="22"/>
      <c r="FC211" s="22"/>
      <c r="FD211" s="22"/>
      <c r="FE211" s="22"/>
      <c r="FF211" s="22"/>
      <c r="FG211" s="22"/>
      <c r="FH211" s="22"/>
      <c r="FI211" s="22"/>
      <c r="FJ211" s="22"/>
      <c r="FK211" s="22"/>
      <c r="FL211" s="22"/>
      <c r="FM211" s="22"/>
      <c r="FN211" s="22"/>
      <c r="FO211" s="22"/>
      <c r="FP211" s="22"/>
      <c r="FQ211" s="22"/>
      <c r="FR211" s="22"/>
      <c r="FS211" s="22"/>
      <c r="FT211" s="22"/>
      <c r="FU211" s="22"/>
      <c r="FV211" s="22"/>
      <c r="FW211" s="22"/>
      <c r="FX211" s="22"/>
      <c r="FY211" s="22"/>
      <c r="FZ211" s="22"/>
      <c r="GA211" s="22"/>
      <c r="GB211" s="22"/>
      <c r="GC211" s="22"/>
      <c r="GD211" s="22"/>
      <c r="GE211" s="22"/>
      <c r="GF211" s="22"/>
      <c r="GG211" s="22"/>
      <c r="GH211" s="22"/>
      <c r="GI211" s="22"/>
      <c r="GJ211" s="22"/>
      <c r="GK211" s="22"/>
      <c r="GL211" s="22"/>
      <c r="GM211" s="22"/>
      <c r="GN211" s="22"/>
      <c r="GO211" s="22"/>
      <c r="GP211" s="22"/>
      <c r="GQ211" s="22"/>
      <c r="GR211" s="22"/>
      <c r="GS211" s="22"/>
      <c r="GT211" s="22"/>
      <c r="GU211" s="22"/>
      <c r="GV211" s="22"/>
      <c r="GW211" s="22"/>
      <c r="GX211" s="22"/>
      <c r="GY211" s="22"/>
      <c r="GZ211" s="22"/>
      <c r="HA211" s="22"/>
      <c r="HB211" s="22"/>
      <c r="HC211" s="22"/>
      <c r="HD211" s="22"/>
      <c r="HE211" s="22"/>
      <c r="HF211" s="22"/>
      <c r="HG211" s="22"/>
      <c r="HH211" s="22"/>
      <c r="HI211" s="22"/>
      <c r="HJ211" s="22"/>
      <c r="HK211" s="22"/>
      <c r="HL211" s="22"/>
      <c r="HM211" s="22"/>
      <c r="HN211" s="22"/>
      <c r="HO211" s="22"/>
      <c r="HP211" s="22"/>
      <c r="HQ211" s="22"/>
      <c r="HR211" s="22"/>
      <c r="HS211" s="22"/>
      <c r="HT211" s="22"/>
      <c r="HU211" s="22"/>
      <c r="HV211" s="22"/>
      <c r="HW211" s="22"/>
      <c r="HX211" s="22"/>
      <c r="HY211" s="22"/>
      <c r="HZ211" s="22"/>
      <c r="IA211" s="22"/>
      <c r="IB211" s="22"/>
      <c r="IC211" s="22"/>
      <c r="ID211" s="22"/>
      <c r="IE211" s="22"/>
      <c r="IF211" s="22"/>
      <c r="IG211" s="22"/>
      <c r="IH211" s="22"/>
      <c r="II211" s="22"/>
      <c r="IJ211" s="22"/>
      <c r="IK211" s="22"/>
      <c r="IL211" s="22"/>
      <c r="IM211" s="22"/>
      <c r="IN211" s="22"/>
      <c r="IO211" s="22"/>
      <c r="IP211" s="22"/>
      <c r="IQ211" s="22"/>
      <c r="IR211" s="22"/>
      <c r="IS211" s="22"/>
      <c r="IT211" s="22"/>
      <c r="IU211" s="22"/>
      <c r="IV211" s="22"/>
      <c r="IW211" s="22"/>
      <c r="IX211" s="22"/>
      <c r="IY211" s="22"/>
      <c r="IZ211" s="22"/>
      <c r="JA211" s="22"/>
      <c r="JB211" s="22"/>
      <c r="JC211" s="22"/>
      <c r="JD211" s="22"/>
      <c r="JE211" s="22"/>
      <c r="JF211" s="22"/>
      <c r="JG211" s="22"/>
      <c r="JH211" s="22"/>
      <c r="JI211" s="22"/>
      <c r="JJ211" s="22"/>
      <c r="JK211" s="22"/>
      <c r="JL211" s="22"/>
      <c r="JM211" s="22"/>
      <c r="JN211" s="22"/>
      <c r="JO211" s="22"/>
      <c r="JP211" s="22"/>
      <c r="JQ211" s="22"/>
      <c r="JR211" s="22"/>
      <c r="JS211" s="22"/>
      <c r="JT211" s="22"/>
      <c r="JU211" s="22"/>
      <c r="JV211" s="22"/>
      <c r="JW211" s="22"/>
      <c r="JX211" s="22"/>
      <c r="JY211" s="22"/>
      <c r="JZ211" s="22"/>
      <c r="KA211" s="22"/>
      <c r="KB211" s="22"/>
      <c r="KC211" s="22"/>
      <c r="KD211" s="22"/>
      <c r="KE211" s="22"/>
      <c r="KF211" s="22"/>
      <c r="KG211" s="22"/>
      <c r="KH211" s="22"/>
      <c r="KI211" s="22"/>
      <c r="KJ211" s="22"/>
      <c r="KK211" s="22"/>
      <c r="KL211" s="22"/>
      <c r="KM211" s="22"/>
      <c r="KN211" s="22"/>
      <c r="KO211" s="22"/>
      <c r="KP211" s="22"/>
      <c r="KQ211" s="22"/>
      <c r="KR211" s="22"/>
      <c r="KS211" s="22"/>
      <c r="KT211" s="22"/>
      <c r="KU211" s="22"/>
      <c r="KV211" s="22"/>
      <c r="KW211" s="22"/>
      <c r="KX211" s="22"/>
      <c r="KY211" s="22"/>
      <c r="KZ211" s="22"/>
      <c r="LA211" s="22"/>
      <c r="LB211" s="22"/>
      <c r="LC211" s="22"/>
      <c r="LD211" s="22"/>
      <c r="LE211" s="22"/>
      <c r="LF211" s="22"/>
      <c r="LG211" s="22"/>
      <c r="LH211" s="22"/>
      <c r="LI211" s="22"/>
      <c r="LJ211" s="22"/>
      <c r="LK211" s="22"/>
      <c r="LL211" s="22"/>
      <c r="LM211" s="22"/>
      <c r="LN211" s="22"/>
      <c r="LO211" s="22"/>
      <c r="LP211" s="22"/>
      <c r="LQ211" s="22"/>
      <c r="LR211" s="22"/>
      <c r="LS211" s="22"/>
      <c r="LT211" s="22"/>
      <c r="LU211" s="22"/>
      <c r="LV211" s="22"/>
      <c r="LW211" s="22"/>
      <c r="LX211" s="22"/>
      <c r="LY211" s="22"/>
      <c r="LZ211" s="22"/>
      <c r="MA211" s="22"/>
      <c r="MB211" s="22"/>
      <c r="MC211" s="22"/>
      <c r="MD211" s="22"/>
      <c r="ME211" s="22"/>
      <c r="MF211" s="22"/>
      <c r="MG211" s="22"/>
      <c r="MH211" s="22"/>
      <c r="MI211" s="22"/>
      <c r="MJ211" s="22"/>
      <c r="MK211" s="22"/>
      <c r="ML211" s="22"/>
      <c r="MM211" s="22"/>
      <c r="MN211" s="22"/>
      <c r="MO211" s="22"/>
      <c r="MP211" s="22"/>
      <c r="MQ211" s="22"/>
      <c r="MR211" s="22"/>
      <c r="MS211" s="22"/>
      <c r="MT211" s="22"/>
      <c r="MU211" s="22"/>
      <c r="MV211" s="22"/>
      <c r="MW211" s="22"/>
      <c r="MX211" s="22"/>
      <c r="MY211" s="22"/>
      <c r="MZ211" s="22"/>
      <c r="NA211" s="22"/>
      <c r="NB211" s="22"/>
      <c r="NC211" s="22"/>
      <c r="ND211" s="22"/>
      <c r="NE211" s="22"/>
      <c r="NF211" s="22"/>
      <c r="NG211" s="22"/>
      <c r="NH211" s="22"/>
      <c r="NI211" s="22"/>
      <c r="NJ211" s="22"/>
      <c r="NK211" s="22"/>
      <c r="NL211" s="22"/>
      <c r="NM211" s="22"/>
      <c r="NN211" s="22"/>
      <c r="NO211" s="22"/>
      <c r="NP211" s="22"/>
      <c r="NQ211" s="22"/>
      <c r="NR211" s="22"/>
      <c r="NS211" s="22"/>
      <c r="NT211" s="22"/>
      <c r="NU211" s="22"/>
      <c r="NV211" s="22"/>
      <c r="NW211" s="22"/>
      <c r="NX211" s="22"/>
      <c r="NY211" s="22"/>
      <c r="NZ211" s="22"/>
      <c r="OA211" s="22"/>
      <c r="OB211" s="22"/>
      <c r="OC211" s="22"/>
      <c r="OD211" s="22"/>
      <c r="OE211" s="22"/>
      <c r="OF211" s="22"/>
      <c r="OG211" s="22"/>
      <c r="OH211" s="22"/>
      <c r="OI211" s="22"/>
      <c r="OJ211" s="22"/>
      <c r="OK211" s="22"/>
      <c r="OL211" s="22"/>
      <c r="OM211" s="22"/>
      <c r="ON211" s="22"/>
      <c r="OO211" s="22"/>
      <c r="OP211" s="22"/>
      <c r="OQ211" s="22"/>
      <c r="OR211" s="22"/>
      <c r="OS211" s="22"/>
      <c r="OT211" s="22"/>
      <c r="OU211" s="22"/>
      <c r="OV211" s="22"/>
      <c r="OW211" s="22"/>
      <c r="OX211" s="22"/>
      <c r="OY211" s="22"/>
      <c r="OZ211" s="22"/>
      <c r="PA211" s="22"/>
      <c r="PB211" s="22"/>
      <c r="PC211" s="22"/>
      <c r="PD211" s="22"/>
      <c r="PE211" s="22"/>
      <c r="PF211" s="22"/>
      <c r="PG211" s="22"/>
      <c r="PH211" s="22"/>
      <c r="PI211" s="22"/>
      <c r="PJ211" s="22"/>
      <c r="PK211" s="22"/>
      <c r="PL211" s="22"/>
      <c r="PM211" s="22"/>
      <c r="PN211" s="22"/>
      <c r="PO211" s="22"/>
      <c r="PP211" s="22"/>
      <c r="PQ211" s="22"/>
      <c r="PR211" s="22"/>
      <c r="PS211" s="22"/>
      <c r="PT211" s="22"/>
      <c r="PU211" s="22"/>
      <c r="PV211" s="22"/>
      <c r="PW211" s="22"/>
      <c r="PX211" s="22"/>
      <c r="PY211" s="22"/>
      <c r="PZ211" s="22"/>
      <c r="QA211" s="22"/>
      <c r="QB211" s="22"/>
      <c r="QC211" s="22"/>
      <c r="QD211" s="22"/>
      <c r="QE211" s="22"/>
      <c r="QF211" s="22"/>
      <c r="QG211" s="22"/>
      <c r="QH211" s="22"/>
      <c r="QI211" s="22"/>
      <c r="QJ211" s="22"/>
      <c r="QK211" s="22"/>
      <c r="QL211" s="22"/>
      <c r="QM211" s="22"/>
      <c r="QN211" s="22"/>
      <c r="QO211" s="22"/>
      <c r="QP211" s="22"/>
      <c r="QQ211" s="22"/>
      <c r="QR211" s="22"/>
      <c r="QS211" s="22"/>
      <c r="QT211" s="22"/>
      <c r="QU211" s="22"/>
      <c r="QV211" s="22"/>
      <c r="QW211" s="22"/>
      <c r="QX211" s="22"/>
      <c r="QY211" s="22"/>
      <c r="QZ211" s="22"/>
      <c r="RA211" s="22"/>
      <c r="RB211" s="22"/>
      <c r="RC211" s="22"/>
      <c r="RD211" s="22"/>
      <c r="RE211" s="22"/>
      <c r="RF211" s="22"/>
      <c r="RG211" s="22"/>
      <c r="RH211" s="22"/>
      <c r="RI211" s="22"/>
      <c r="RJ211" s="22"/>
      <c r="RK211" s="22"/>
      <c r="RL211" s="22"/>
      <c r="RM211" s="22"/>
      <c r="RN211" s="22"/>
      <c r="RO211" s="22"/>
      <c r="RP211" s="22"/>
      <c r="RQ211" s="22"/>
      <c r="RR211" s="22"/>
      <c r="RS211" s="22"/>
      <c r="RT211" s="22"/>
      <c r="RU211" s="22"/>
      <c r="RV211" s="22"/>
      <c r="RW211" s="22"/>
      <c r="RX211" s="22"/>
      <c r="RY211" s="22"/>
      <c r="RZ211" s="22"/>
      <c r="SA211" s="22"/>
      <c r="SB211" s="22"/>
      <c r="SC211" s="22"/>
      <c r="SD211" s="22"/>
      <c r="SE211" s="22"/>
      <c r="SF211" s="22"/>
      <c r="SG211" s="22"/>
      <c r="SH211" s="22"/>
      <c r="SI211" s="22"/>
      <c r="SJ211" s="22"/>
      <c r="SK211" s="22"/>
      <c r="SL211" s="22"/>
      <c r="SM211" s="22"/>
      <c r="SN211" s="22"/>
      <c r="SO211" s="22"/>
      <c r="SP211" s="22"/>
      <c r="SQ211" s="22"/>
      <c r="SR211" s="22"/>
      <c r="SS211" s="22"/>
      <c r="ST211" s="22"/>
      <c r="SU211" s="22"/>
      <c r="SV211" s="22"/>
      <c r="SW211" s="22"/>
      <c r="SX211" s="22"/>
      <c r="SY211" s="22"/>
      <c r="SZ211" s="22"/>
      <c r="TA211" s="22"/>
      <c r="TB211" s="22"/>
      <c r="TC211" s="22"/>
      <c r="TD211" s="22"/>
      <c r="TE211" s="22"/>
      <c r="TF211" s="22"/>
      <c r="TG211" s="22"/>
      <c r="TH211" s="22"/>
      <c r="TI211" s="22"/>
      <c r="TJ211" s="22"/>
      <c r="TK211" s="22"/>
      <c r="TL211" s="22"/>
      <c r="TM211" s="22"/>
      <c r="TN211" s="22"/>
      <c r="TO211" s="22"/>
      <c r="TP211" s="22"/>
      <c r="TQ211" s="22"/>
      <c r="TR211" s="22"/>
      <c r="TS211" s="22"/>
      <c r="TT211" s="22"/>
      <c r="TU211" s="22"/>
      <c r="TV211" s="22"/>
      <c r="TW211" s="22"/>
      <c r="TX211" s="22"/>
      <c r="TY211" s="22"/>
      <c r="TZ211" s="22"/>
      <c r="UA211" s="22"/>
      <c r="UB211" s="22"/>
      <c r="UC211" s="22"/>
      <c r="UD211" s="22"/>
      <c r="UE211" s="22"/>
      <c r="UF211" s="22"/>
      <c r="UG211" s="22"/>
      <c r="UH211" s="22"/>
      <c r="UI211" s="22"/>
      <c r="UJ211" s="22"/>
      <c r="UK211" s="22"/>
      <c r="UL211" s="22"/>
      <c r="UM211" s="22"/>
      <c r="UN211" s="22"/>
      <c r="UO211" s="22"/>
      <c r="UP211" s="22"/>
      <c r="UQ211" s="22"/>
      <c r="UR211" s="22"/>
      <c r="US211" s="22"/>
      <c r="UT211" s="22"/>
      <c r="UU211" s="22"/>
      <c r="UV211" s="22"/>
      <c r="UW211" s="22"/>
      <c r="UX211" s="22"/>
      <c r="UY211" s="22"/>
      <c r="UZ211" s="22"/>
      <c r="VA211" s="22"/>
      <c r="VB211" s="22"/>
      <c r="VC211" s="22"/>
      <c r="VD211" s="22"/>
      <c r="VE211" s="22"/>
      <c r="VF211" s="22"/>
      <c r="VG211" s="22"/>
      <c r="VH211" s="22"/>
      <c r="VI211" s="22"/>
      <c r="VJ211" s="22"/>
      <c r="VK211" s="22"/>
      <c r="VL211" s="22"/>
      <c r="VM211" s="22"/>
      <c r="VN211" s="22"/>
      <c r="VO211" s="22"/>
      <c r="VP211" s="22"/>
      <c r="VQ211" s="22"/>
      <c r="VR211" s="22"/>
      <c r="VS211" s="22"/>
      <c r="VT211" s="22"/>
      <c r="VU211" s="22"/>
      <c r="VV211" s="22"/>
      <c r="VW211" s="22"/>
      <c r="VX211" s="22"/>
      <c r="VY211" s="22"/>
      <c r="VZ211" s="22"/>
      <c r="WA211" s="22"/>
      <c r="WB211" s="22"/>
      <c r="WC211" s="22"/>
      <c r="WD211" s="22"/>
      <c r="WE211" s="22"/>
      <c r="WF211" s="22"/>
      <c r="WG211" s="22"/>
      <c r="WH211" s="22"/>
      <c r="WI211" s="22"/>
      <c r="WJ211" s="22"/>
      <c r="WK211" s="22"/>
      <c r="WL211" s="22"/>
      <c r="WM211" s="22"/>
      <c r="WN211" s="22"/>
      <c r="WO211" s="22"/>
      <c r="WP211" s="22"/>
      <c r="WQ211" s="22"/>
      <c r="WR211" s="22"/>
      <c r="WS211" s="22"/>
      <c r="WT211" s="22"/>
      <c r="WU211" s="22"/>
      <c r="WV211" s="22"/>
      <c r="WW211" s="22"/>
      <c r="WX211" s="22"/>
      <c r="WY211" s="22"/>
      <c r="WZ211" s="22"/>
      <c r="XA211" s="22"/>
      <c r="XB211" s="22"/>
      <c r="XC211" s="22"/>
      <c r="XD211" s="22"/>
      <c r="XE211" s="22"/>
      <c r="XF211" s="22"/>
      <c r="XG211" s="22"/>
      <c r="XH211" s="22"/>
      <c r="XI211" s="22"/>
      <c r="XJ211" s="22"/>
      <c r="XK211" s="22"/>
      <c r="XL211" s="22"/>
      <c r="XM211" s="22"/>
      <c r="XN211" s="22"/>
      <c r="XO211" s="22"/>
      <c r="XP211" s="22"/>
      <c r="XQ211" s="22"/>
      <c r="XR211" s="22"/>
      <c r="XS211" s="22"/>
      <c r="XT211" s="22"/>
      <c r="XU211" s="22"/>
      <c r="XV211" s="22"/>
      <c r="XW211" s="22"/>
      <c r="XX211" s="22"/>
      <c r="XY211" s="22"/>
      <c r="XZ211" s="22"/>
      <c r="YA211" s="22"/>
      <c r="YB211" s="22"/>
      <c r="YC211" s="22"/>
      <c r="YD211" s="22"/>
      <c r="YE211" s="22"/>
      <c r="YF211" s="22"/>
      <c r="YG211" s="22"/>
      <c r="YH211" s="22"/>
      <c r="YI211" s="22"/>
      <c r="YJ211" s="22"/>
      <c r="YK211" s="22"/>
      <c r="YL211" s="22"/>
      <c r="YM211" s="22"/>
      <c r="YN211" s="22"/>
      <c r="YO211" s="22"/>
      <c r="YP211" s="22"/>
      <c r="YQ211" s="22"/>
      <c r="YR211" s="22"/>
      <c r="YS211" s="22"/>
      <c r="YT211" s="22"/>
      <c r="YU211" s="22"/>
      <c r="YV211" s="22"/>
      <c r="YW211" s="22"/>
      <c r="YX211" s="22"/>
      <c r="YY211" s="22"/>
      <c r="YZ211" s="22"/>
      <c r="ZA211" s="22"/>
      <c r="ZB211" s="22"/>
      <c r="ZC211" s="22"/>
      <c r="ZD211" s="22"/>
      <c r="ZE211" s="22"/>
      <c r="ZF211" s="22"/>
      <c r="ZG211" s="22"/>
      <c r="ZH211" s="22"/>
      <c r="ZI211" s="22"/>
      <c r="ZJ211" s="22"/>
      <c r="ZK211" s="22"/>
      <c r="ZL211" s="22"/>
      <c r="ZM211" s="22"/>
      <c r="ZN211" s="22"/>
      <c r="ZO211" s="22"/>
      <c r="ZP211" s="22"/>
      <c r="ZQ211" s="22"/>
      <c r="ZR211" s="22"/>
      <c r="ZS211" s="22"/>
      <c r="ZT211" s="22"/>
      <c r="ZU211" s="22"/>
      <c r="ZV211" s="22"/>
      <c r="ZW211" s="22"/>
      <c r="ZX211" s="22"/>
      <c r="ZY211" s="22"/>
      <c r="ZZ211" s="22"/>
      <c r="AAA211" s="22"/>
      <c r="AAB211" s="22"/>
      <c r="AAC211" s="22"/>
      <c r="AAD211" s="22"/>
      <c r="AAE211" s="22"/>
      <c r="AAF211" s="22"/>
      <c r="AAG211" s="22"/>
      <c r="AAH211" s="22"/>
      <c r="AAI211" s="22"/>
      <c r="AAJ211" s="22"/>
      <c r="AAK211" s="22"/>
      <c r="AAL211" s="22"/>
      <c r="AAM211" s="22"/>
      <c r="AAN211" s="22"/>
      <c r="AAO211" s="22"/>
      <c r="AAP211" s="22"/>
      <c r="AAQ211" s="22"/>
      <c r="AAR211" s="22"/>
      <c r="AAS211" s="22"/>
      <c r="AAT211" s="22"/>
      <c r="AAU211" s="22"/>
      <c r="AAV211" s="22"/>
      <c r="AAW211" s="22"/>
      <c r="AAX211" s="22"/>
      <c r="AAY211" s="22"/>
      <c r="AAZ211" s="22"/>
      <c r="ABA211" s="22"/>
      <c r="ABB211" s="22"/>
      <c r="ABC211" s="22"/>
      <c r="ABD211" s="22"/>
      <c r="ABE211" s="22"/>
      <c r="ABF211" s="22"/>
      <c r="ABG211" s="22"/>
      <c r="ABH211" s="22"/>
      <c r="ABI211" s="22"/>
      <c r="ABJ211" s="22"/>
      <c r="ABK211" s="22"/>
      <c r="ABL211" s="22"/>
      <c r="ABM211" s="22"/>
      <c r="ABN211" s="22"/>
      <c r="ABO211" s="22"/>
      <c r="ABP211" s="22"/>
      <c r="ABQ211" s="22"/>
      <c r="ABR211" s="22"/>
      <c r="ABS211" s="22"/>
      <c r="ABT211" s="22"/>
      <c r="ABU211" s="22"/>
      <c r="ABV211" s="22"/>
      <c r="ABW211" s="22"/>
      <c r="ABX211" s="22"/>
      <c r="ABY211" s="22"/>
      <c r="ABZ211" s="22"/>
      <c r="ACA211" s="22"/>
      <c r="ACB211" s="22"/>
      <c r="ACC211" s="22"/>
      <c r="ACD211" s="22"/>
      <c r="ACE211" s="22"/>
      <c r="ACF211" s="22"/>
      <c r="ACG211" s="22"/>
      <c r="ACH211" s="22"/>
      <c r="ACI211" s="22"/>
      <c r="ACJ211" s="22"/>
      <c r="ACK211" s="22"/>
      <c r="ACL211" s="22"/>
      <c r="ACM211" s="22"/>
      <c r="ACN211" s="22"/>
      <c r="ACO211" s="22"/>
      <c r="ACP211" s="22"/>
      <c r="ACQ211" s="22"/>
      <c r="ACR211" s="22"/>
      <c r="ACS211" s="22"/>
      <c r="ACT211" s="22"/>
      <c r="ACU211" s="22"/>
      <c r="ACV211" s="22"/>
      <c r="ACW211" s="22"/>
      <c r="ACX211" s="22"/>
      <c r="ACY211" s="22"/>
      <c r="ACZ211" s="22"/>
      <c r="ADA211" s="22"/>
    </row>
    <row r="212" spans="1:781" s="124" customFormat="1" ht="24" x14ac:dyDescent="0.3">
      <c r="A212" s="83">
        <v>2</v>
      </c>
      <c r="B212" s="87" t="s">
        <v>646</v>
      </c>
      <c r="C212" s="64" t="s">
        <v>111</v>
      </c>
      <c r="D212" s="65" t="s">
        <v>129</v>
      </c>
      <c r="E212" s="65" t="s">
        <v>146</v>
      </c>
      <c r="F212" s="65">
        <v>24</v>
      </c>
      <c r="G212" s="122">
        <v>700000</v>
      </c>
      <c r="H212" s="65">
        <v>1</v>
      </c>
      <c r="I212" s="65" t="s">
        <v>49</v>
      </c>
      <c r="J212" s="65" t="s">
        <v>309</v>
      </c>
      <c r="K212" s="67">
        <v>1985</v>
      </c>
      <c r="L212" s="68">
        <v>31109</v>
      </c>
      <c r="M212" s="69">
        <v>280000</v>
      </c>
      <c r="N212" s="70">
        <v>5</v>
      </c>
      <c r="O212" s="70"/>
      <c r="P212" s="71" t="s">
        <v>647</v>
      </c>
      <c r="Q212" s="72" t="s">
        <v>648</v>
      </c>
      <c r="R212" s="73"/>
      <c r="S212" s="74" t="str">
        <f t="shared" si="53"/>
        <v>Cu</v>
      </c>
      <c r="T212" s="75"/>
      <c r="U212" s="75"/>
      <c r="V212" s="75"/>
      <c r="W212" s="75"/>
      <c r="X212" s="75"/>
      <c r="Y212" s="75"/>
      <c r="Z212" s="75"/>
      <c r="AA212" s="22"/>
      <c r="AB212" s="76">
        <f t="shared" si="52"/>
        <v>0.14762848027551692</v>
      </c>
      <c r="AC212" s="76">
        <f t="shared" si="54"/>
        <v>0.12820512820512819</v>
      </c>
      <c r="AD212" s="76">
        <f t="shared" si="55"/>
        <v>0</v>
      </c>
      <c r="AE212" s="76">
        <f t="shared" si="60"/>
        <v>0.27583360848064509</v>
      </c>
      <c r="AF212" s="77"/>
      <c r="AG212" s="77">
        <f t="shared" si="57"/>
        <v>0</v>
      </c>
      <c r="AH212" s="77">
        <f t="shared" si="58"/>
        <v>0.27583360848064509</v>
      </c>
      <c r="AI212" s="77">
        <f t="shared" si="59"/>
        <v>0</v>
      </c>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c r="DM212" s="22"/>
      <c r="DN212" s="22"/>
      <c r="DO212" s="22"/>
      <c r="DP212" s="22"/>
      <c r="DQ212" s="22"/>
      <c r="DR212" s="22"/>
      <c r="DS212" s="22"/>
      <c r="DT212" s="22"/>
      <c r="DU212" s="22"/>
      <c r="DV212" s="22"/>
      <c r="DW212" s="22"/>
      <c r="DX212" s="22"/>
      <c r="DY212" s="22"/>
      <c r="DZ212" s="22"/>
      <c r="EA212" s="22"/>
      <c r="EB212" s="22"/>
      <c r="EC212" s="22"/>
      <c r="ED212" s="22"/>
      <c r="EE212" s="22"/>
      <c r="EF212" s="22"/>
      <c r="EG212" s="22"/>
      <c r="EH212" s="22"/>
      <c r="EI212" s="22"/>
      <c r="EJ212" s="22"/>
      <c r="EK212" s="22"/>
      <c r="EL212" s="22"/>
      <c r="EM212" s="22"/>
      <c r="EN212" s="22"/>
      <c r="EO212" s="22"/>
      <c r="EP212" s="22"/>
      <c r="EQ212" s="22"/>
      <c r="ER212" s="22"/>
      <c r="ES212" s="22"/>
      <c r="ET212" s="22"/>
      <c r="EU212" s="22"/>
      <c r="EV212" s="22"/>
      <c r="EW212" s="22"/>
      <c r="EX212" s="22"/>
      <c r="EY212" s="22"/>
      <c r="EZ212" s="22"/>
      <c r="FA212" s="22"/>
      <c r="FB212" s="22"/>
      <c r="FC212" s="22"/>
      <c r="FD212" s="22"/>
      <c r="FE212" s="22"/>
      <c r="FF212" s="22"/>
      <c r="FG212" s="22"/>
      <c r="FH212" s="22"/>
      <c r="FI212" s="22"/>
      <c r="FJ212" s="22"/>
      <c r="FK212" s="22"/>
      <c r="FL212" s="22"/>
      <c r="FM212" s="22"/>
      <c r="FN212" s="22"/>
      <c r="FO212" s="22"/>
      <c r="FP212" s="22"/>
      <c r="FQ212" s="22"/>
      <c r="FR212" s="22"/>
      <c r="FS212" s="22"/>
      <c r="FT212" s="22"/>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2"/>
      <c r="GR212" s="22"/>
      <c r="GS212" s="22"/>
      <c r="GT212" s="22"/>
      <c r="GU212" s="22"/>
      <c r="GV212" s="22"/>
      <c r="GW212" s="22"/>
      <c r="GX212" s="22"/>
      <c r="GY212" s="22"/>
      <c r="GZ212" s="22"/>
      <c r="HA212" s="22"/>
      <c r="HB212" s="22"/>
      <c r="HC212" s="22"/>
      <c r="HD212" s="22"/>
      <c r="HE212" s="22"/>
      <c r="HF212" s="22"/>
      <c r="HG212" s="22"/>
      <c r="HH212" s="22"/>
      <c r="HI212" s="22"/>
      <c r="HJ212" s="22"/>
      <c r="HK212" s="22"/>
      <c r="HL212" s="22"/>
      <c r="HM212" s="22"/>
      <c r="HN212" s="22"/>
      <c r="HO212" s="22"/>
      <c r="HP212" s="22"/>
      <c r="HQ212" s="22"/>
      <c r="HR212" s="22"/>
      <c r="HS212" s="22"/>
      <c r="HT212" s="22"/>
      <c r="HU212" s="22"/>
      <c r="HV212" s="22"/>
      <c r="HW212" s="22"/>
      <c r="HX212" s="22"/>
      <c r="HY212" s="22"/>
      <c r="HZ212" s="22"/>
      <c r="IA212" s="22"/>
      <c r="IB212" s="22"/>
      <c r="IC212" s="22"/>
      <c r="ID212" s="22"/>
      <c r="IE212" s="22"/>
      <c r="IF212" s="22"/>
      <c r="IG212" s="22"/>
      <c r="IH212" s="22"/>
      <c r="II212" s="22"/>
      <c r="IJ212" s="22"/>
      <c r="IK212" s="22"/>
      <c r="IL212" s="22"/>
      <c r="IM212" s="22"/>
      <c r="IN212" s="22"/>
      <c r="IO212" s="22"/>
      <c r="IP212" s="22"/>
      <c r="IQ212" s="22"/>
      <c r="IR212" s="22"/>
      <c r="IS212" s="22"/>
      <c r="IT212" s="22"/>
      <c r="IU212" s="22"/>
      <c r="IV212" s="22"/>
      <c r="IW212" s="22"/>
      <c r="IX212" s="22"/>
      <c r="IY212" s="22"/>
      <c r="IZ212" s="22"/>
      <c r="JA212" s="22"/>
      <c r="JB212" s="22"/>
      <c r="JC212" s="22"/>
      <c r="JD212" s="22"/>
      <c r="JE212" s="22"/>
      <c r="JF212" s="22"/>
      <c r="JG212" s="22"/>
      <c r="JH212" s="22"/>
      <c r="JI212" s="22"/>
      <c r="JJ212" s="22"/>
      <c r="JK212" s="22"/>
      <c r="JL212" s="22"/>
      <c r="JM212" s="22"/>
      <c r="JN212" s="22"/>
      <c r="JO212" s="22"/>
      <c r="JP212" s="22"/>
      <c r="JQ212" s="22"/>
      <c r="JR212" s="22"/>
      <c r="JS212" s="22"/>
      <c r="JT212" s="22"/>
      <c r="JU212" s="22"/>
      <c r="JV212" s="22"/>
      <c r="JW212" s="22"/>
      <c r="JX212" s="22"/>
      <c r="JY212" s="22"/>
      <c r="JZ212" s="22"/>
      <c r="KA212" s="22"/>
      <c r="KB212" s="22"/>
      <c r="KC212" s="22"/>
      <c r="KD212" s="22"/>
      <c r="KE212" s="22"/>
      <c r="KF212" s="22"/>
      <c r="KG212" s="22"/>
      <c r="KH212" s="22"/>
      <c r="KI212" s="22"/>
      <c r="KJ212" s="22"/>
      <c r="KK212" s="22"/>
      <c r="KL212" s="22"/>
      <c r="KM212" s="22"/>
      <c r="KN212" s="22"/>
      <c r="KO212" s="22"/>
      <c r="KP212" s="22"/>
      <c r="KQ212" s="22"/>
      <c r="KR212" s="22"/>
      <c r="KS212" s="22"/>
      <c r="KT212" s="22"/>
      <c r="KU212" s="22"/>
      <c r="KV212" s="22"/>
      <c r="KW212" s="22"/>
      <c r="KX212" s="22"/>
      <c r="KY212" s="22"/>
      <c r="KZ212" s="22"/>
      <c r="LA212" s="22"/>
      <c r="LB212" s="22"/>
      <c r="LC212" s="22"/>
      <c r="LD212" s="22"/>
      <c r="LE212" s="22"/>
      <c r="LF212" s="22"/>
      <c r="LG212" s="22"/>
      <c r="LH212" s="22"/>
      <c r="LI212" s="22"/>
      <c r="LJ212" s="22"/>
      <c r="LK212" s="22"/>
      <c r="LL212" s="22"/>
      <c r="LM212" s="22"/>
      <c r="LN212" s="22"/>
      <c r="LO212" s="22"/>
      <c r="LP212" s="22"/>
      <c r="LQ212" s="22"/>
      <c r="LR212" s="22"/>
      <c r="LS212" s="22"/>
      <c r="LT212" s="22"/>
      <c r="LU212" s="22"/>
      <c r="LV212" s="22"/>
      <c r="LW212" s="22"/>
      <c r="LX212" s="22"/>
      <c r="LY212" s="22"/>
      <c r="LZ212" s="22"/>
      <c r="MA212" s="22"/>
      <c r="MB212" s="22"/>
      <c r="MC212" s="22"/>
      <c r="MD212" s="22"/>
      <c r="ME212" s="22"/>
      <c r="MF212" s="22"/>
      <c r="MG212" s="22"/>
      <c r="MH212" s="22"/>
      <c r="MI212" s="22"/>
      <c r="MJ212" s="22"/>
      <c r="MK212" s="22"/>
      <c r="ML212" s="22"/>
      <c r="MM212" s="22"/>
      <c r="MN212" s="22"/>
      <c r="MO212" s="22"/>
      <c r="MP212" s="22"/>
      <c r="MQ212" s="22"/>
      <c r="MR212" s="22"/>
      <c r="MS212" s="22"/>
      <c r="MT212" s="22"/>
      <c r="MU212" s="22"/>
      <c r="MV212" s="22"/>
      <c r="MW212" s="22"/>
      <c r="MX212" s="22"/>
      <c r="MY212" s="22"/>
      <c r="MZ212" s="22"/>
      <c r="NA212" s="22"/>
      <c r="NB212" s="22"/>
      <c r="NC212" s="22"/>
      <c r="ND212" s="22"/>
      <c r="NE212" s="22"/>
      <c r="NF212" s="22"/>
      <c r="NG212" s="22"/>
      <c r="NH212" s="22"/>
      <c r="NI212" s="22"/>
      <c r="NJ212" s="22"/>
      <c r="NK212" s="22"/>
      <c r="NL212" s="22"/>
      <c r="NM212" s="22"/>
      <c r="NN212" s="22"/>
      <c r="NO212" s="22"/>
      <c r="NP212" s="22"/>
      <c r="NQ212" s="22"/>
      <c r="NR212" s="22"/>
      <c r="NS212" s="22"/>
      <c r="NT212" s="22"/>
      <c r="NU212" s="22"/>
      <c r="NV212" s="22"/>
      <c r="NW212" s="22"/>
      <c r="NX212" s="22"/>
      <c r="NY212" s="22"/>
      <c r="NZ212" s="22"/>
      <c r="OA212" s="22"/>
      <c r="OB212" s="22"/>
      <c r="OC212" s="22"/>
      <c r="OD212" s="22"/>
      <c r="OE212" s="22"/>
      <c r="OF212" s="22"/>
      <c r="OG212" s="22"/>
      <c r="OH212" s="22"/>
      <c r="OI212" s="22"/>
      <c r="OJ212" s="22"/>
      <c r="OK212" s="22"/>
      <c r="OL212" s="22"/>
      <c r="OM212" s="22"/>
      <c r="ON212" s="22"/>
      <c r="OO212" s="22"/>
      <c r="OP212" s="22"/>
      <c r="OQ212" s="22"/>
      <c r="OR212" s="22"/>
      <c r="OS212" s="22"/>
      <c r="OT212" s="22"/>
      <c r="OU212" s="22"/>
      <c r="OV212" s="22"/>
      <c r="OW212" s="22"/>
      <c r="OX212" s="22"/>
      <c r="OY212" s="22"/>
      <c r="OZ212" s="22"/>
      <c r="PA212" s="22"/>
      <c r="PB212" s="22"/>
      <c r="PC212" s="22"/>
      <c r="PD212" s="22"/>
      <c r="PE212" s="22"/>
      <c r="PF212" s="22"/>
      <c r="PG212" s="22"/>
      <c r="PH212" s="22"/>
      <c r="PI212" s="22"/>
      <c r="PJ212" s="22"/>
      <c r="PK212" s="22"/>
      <c r="PL212" s="22"/>
      <c r="PM212" s="22"/>
      <c r="PN212" s="22"/>
      <c r="PO212" s="22"/>
      <c r="PP212" s="22"/>
      <c r="PQ212" s="22"/>
      <c r="PR212" s="22"/>
      <c r="PS212" s="22"/>
      <c r="PT212" s="22"/>
      <c r="PU212" s="22"/>
      <c r="PV212" s="22"/>
      <c r="PW212" s="22"/>
      <c r="PX212" s="22"/>
      <c r="PY212" s="22"/>
      <c r="PZ212" s="22"/>
      <c r="QA212" s="22"/>
      <c r="QB212" s="22"/>
      <c r="QC212" s="22"/>
      <c r="QD212" s="22"/>
      <c r="QE212" s="22"/>
      <c r="QF212" s="22"/>
      <c r="QG212" s="22"/>
      <c r="QH212" s="22"/>
      <c r="QI212" s="22"/>
      <c r="QJ212" s="22"/>
      <c r="QK212" s="22"/>
      <c r="QL212" s="22"/>
      <c r="QM212" s="22"/>
      <c r="QN212" s="22"/>
      <c r="QO212" s="22"/>
      <c r="QP212" s="22"/>
      <c r="QQ212" s="22"/>
      <c r="QR212" s="22"/>
      <c r="QS212" s="22"/>
      <c r="QT212" s="22"/>
      <c r="QU212" s="22"/>
      <c r="QV212" s="22"/>
      <c r="QW212" s="22"/>
      <c r="QX212" s="22"/>
      <c r="QY212" s="22"/>
      <c r="QZ212" s="22"/>
      <c r="RA212" s="22"/>
      <c r="RB212" s="22"/>
      <c r="RC212" s="22"/>
      <c r="RD212" s="22"/>
      <c r="RE212" s="22"/>
      <c r="RF212" s="22"/>
      <c r="RG212" s="22"/>
      <c r="RH212" s="22"/>
      <c r="RI212" s="22"/>
      <c r="RJ212" s="22"/>
      <c r="RK212" s="22"/>
      <c r="RL212" s="22"/>
      <c r="RM212" s="22"/>
      <c r="RN212" s="22"/>
      <c r="RO212" s="22"/>
      <c r="RP212" s="22"/>
      <c r="RQ212" s="22"/>
      <c r="RR212" s="22"/>
      <c r="RS212" s="22"/>
      <c r="RT212" s="22"/>
      <c r="RU212" s="22"/>
      <c r="RV212" s="22"/>
      <c r="RW212" s="22"/>
      <c r="RX212" s="22"/>
      <c r="RY212" s="22"/>
      <c r="RZ212" s="22"/>
      <c r="SA212" s="22"/>
      <c r="SB212" s="22"/>
      <c r="SC212" s="22"/>
      <c r="SD212" s="22"/>
      <c r="SE212" s="22"/>
      <c r="SF212" s="22"/>
      <c r="SG212" s="22"/>
      <c r="SH212" s="22"/>
      <c r="SI212" s="22"/>
      <c r="SJ212" s="22"/>
      <c r="SK212" s="22"/>
      <c r="SL212" s="22"/>
      <c r="SM212" s="22"/>
      <c r="SN212" s="22"/>
      <c r="SO212" s="22"/>
      <c r="SP212" s="22"/>
      <c r="SQ212" s="22"/>
      <c r="SR212" s="22"/>
      <c r="SS212" s="22"/>
      <c r="ST212" s="22"/>
      <c r="SU212" s="22"/>
      <c r="SV212" s="22"/>
      <c r="SW212" s="22"/>
      <c r="SX212" s="22"/>
      <c r="SY212" s="22"/>
      <c r="SZ212" s="22"/>
      <c r="TA212" s="22"/>
      <c r="TB212" s="22"/>
      <c r="TC212" s="22"/>
      <c r="TD212" s="22"/>
      <c r="TE212" s="22"/>
      <c r="TF212" s="22"/>
      <c r="TG212" s="22"/>
      <c r="TH212" s="22"/>
      <c r="TI212" s="22"/>
      <c r="TJ212" s="22"/>
      <c r="TK212" s="22"/>
      <c r="TL212" s="22"/>
      <c r="TM212" s="22"/>
      <c r="TN212" s="22"/>
      <c r="TO212" s="22"/>
      <c r="TP212" s="22"/>
      <c r="TQ212" s="22"/>
      <c r="TR212" s="22"/>
      <c r="TS212" s="22"/>
      <c r="TT212" s="22"/>
      <c r="TU212" s="22"/>
      <c r="TV212" s="22"/>
      <c r="TW212" s="22"/>
      <c r="TX212" s="22"/>
      <c r="TY212" s="22"/>
      <c r="TZ212" s="22"/>
      <c r="UA212" s="22"/>
      <c r="UB212" s="22"/>
      <c r="UC212" s="22"/>
      <c r="UD212" s="22"/>
      <c r="UE212" s="22"/>
      <c r="UF212" s="22"/>
      <c r="UG212" s="22"/>
      <c r="UH212" s="22"/>
      <c r="UI212" s="22"/>
      <c r="UJ212" s="22"/>
      <c r="UK212" s="22"/>
      <c r="UL212" s="22"/>
      <c r="UM212" s="22"/>
      <c r="UN212" s="22"/>
      <c r="UO212" s="22"/>
      <c r="UP212" s="22"/>
      <c r="UQ212" s="22"/>
      <c r="UR212" s="22"/>
      <c r="US212" s="22"/>
      <c r="UT212" s="22"/>
      <c r="UU212" s="22"/>
      <c r="UV212" s="22"/>
      <c r="UW212" s="22"/>
      <c r="UX212" s="22"/>
      <c r="UY212" s="22"/>
      <c r="UZ212" s="22"/>
      <c r="VA212" s="22"/>
      <c r="VB212" s="22"/>
      <c r="VC212" s="22"/>
      <c r="VD212" s="22"/>
      <c r="VE212" s="22"/>
      <c r="VF212" s="22"/>
      <c r="VG212" s="22"/>
      <c r="VH212" s="22"/>
      <c r="VI212" s="22"/>
      <c r="VJ212" s="22"/>
      <c r="VK212" s="22"/>
      <c r="VL212" s="22"/>
      <c r="VM212" s="22"/>
      <c r="VN212" s="22"/>
      <c r="VO212" s="22"/>
      <c r="VP212" s="22"/>
      <c r="VQ212" s="22"/>
      <c r="VR212" s="22"/>
      <c r="VS212" s="22"/>
      <c r="VT212" s="22"/>
      <c r="VU212" s="22"/>
      <c r="VV212" s="22"/>
      <c r="VW212" s="22"/>
      <c r="VX212" s="22"/>
      <c r="VY212" s="22"/>
      <c r="VZ212" s="22"/>
      <c r="WA212" s="22"/>
      <c r="WB212" s="22"/>
      <c r="WC212" s="22"/>
      <c r="WD212" s="22"/>
      <c r="WE212" s="22"/>
      <c r="WF212" s="22"/>
      <c r="WG212" s="22"/>
      <c r="WH212" s="22"/>
      <c r="WI212" s="22"/>
      <c r="WJ212" s="22"/>
      <c r="WK212" s="22"/>
      <c r="WL212" s="22"/>
      <c r="WM212" s="22"/>
      <c r="WN212" s="22"/>
      <c r="WO212" s="22"/>
      <c r="WP212" s="22"/>
      <c r="WQ212" s="22"/>
      <c r="WR212" s="22"/>
      <c r="WS212" s="22"/>
      <c r="WT212" s="22"/>
      <c r="WU212" s="22"/>
      <c r="WV212" s="22"/>
      <c r="WW212" s="22"/>
      <c r="WX212" s="22"/>
      <c r="WY212" s="22"/>
      <c r="WZ212" s="22"/>
      <c r="XA212" s="22"/>
      <c r="XB212" s="22"/>
      <c r="XC212" s="22"/>
      <c r="XD212" s="22"/>
      <c r="XE212" s="22"/>
      <c r="XF212" s="22"/>
      <c r="XG212" s="22"/>
      <c r="XH212" s="22"/>
      <c r="XI212" s="22"/>
      <c r="XJ212" s="22"/>
      <c r="XK212" s="22"/>
      <c r="XL212" s="22"/>
      <c r="XM212" s="22"/>
      <c r="XN212" s="22"/>
      <c r="XO212" s="22"/>
      <c r="XP212" s="22"/>
      <c r="XQ212" s="22"/>
      <c r="XR212" s="22"/>
      <c r="XS212" s="22"/>
      <c r="XT212" s="22"/>
      <c r="XU212" s="22"/>
      <c r="XV212" s="22"/>
      <c r="XW212" s="22"/>
      <c r="XX212" s="22"/>
      <c r="XY212" s="22"/>
      <c r="XZ212" s="22"/>
      <c r="YA212" s="22"/>
      <c r="YB212" s="22"/>
      <c r="YC212" s="22"/>
      <c r="YD212" s="22"/>
      <c r="YE212" s="22"/>
      <c r="YF212" s="22"/>
      <c r="YG212" s="22"/>
      <c r="YH212" s="22"/>
      <c r="YI212" s="22"/>
      <c r="YJ212" s="22"/>
      <c r="YK212" s="22"/>
      <c r="YL212" s="22"/>
      <c r="YM212" s="22"/>
      <c r="YN212" s="22"/>
      <c r="YO212" s="22"/>
      <c r="YP212" s="22"/>
      <c r="YQ212" s="22"/>
      <c r="YR212" s="22"/>
      <c r="YS212" s="22"/>
      <c r="YT212" s="22"/>
      <c r="YU212" s="22"/>
      <c r="YV212" s="22"/>
      <c r="YW212" s="22"/>
      <c r="YX212" s="22"/>
      <c r="YY212" s="22"/>
      <c r="YZ212" s="22"/>
      <c r="ZA212" s="22"/>
      <c r="ZB212" s="22"/>
      <c r="ZC212" s="22"/>
      <c r="ZD212" s="22"/>
      <c r="ZE212" s="22"/>
      <c r="ZF212" s="22"/>
      <c r="ZG212" s="22"/>
      <c r="ZH212" s="22"/>
      <c r="ZI212" s="22"/>
      <c r="ZJ212" s="22"/>
      <c r="ZK212" s="22"/>
      <c r="ZL212" s="22"/>
      <c r="ZM212" s="22"/>
      <c r="ZN212" s="22"/>
      <c r="ZO212" s="22"/>
      <c r="ZP212" s="22"/>
      <c r="ZQ212" s="22"/>
      <c r="ZR212" s="22"/>
      <c r="ZS212" s="22"/>
      <c r="ZT212" s="22"/>
      <c r="ZU212" s="22"/>
      <c r="ZV212" s="22"/>
      <c r="ZW212" s="22"/>
      <c r="ZX212" s="22"/>
      <c r="ZY212" s="22"/>
      <c r="ZZ212" s="22"/>
      <c r="AAA212" s="22"/>
      <c r="AAB212" s="22"/>
      <c r="AAC212" s="22"/>
      <c r="AAD212" s="22"/>
      <c r="AAE212" s="22"/>
      <c r="AAF212" s="22"/>
      <c r="AAG212" s="22"/>
      <c r="AAH212" s="22"/>
      <c r="AAI212" s="22"/>
      <c r="AAJ212" s="22"/>
      <c r="AAK212" s="22"/>
      <c r="AAL212" s="22"/>
      <c r="AAM212" s="22"/>
      <c r="AAN212" s="22"/>
      <c r="AAO212" s="22"/>
      <c r="AAP212" s="22"/>
      <c r="AAQ212" s="22"/>
      <c r="AAR212" s="22"/>
      <c r="AAS212" s="22"/>
      <c r="AAT212" s="22"/>
      <c r="AAU212" s="22"/>
      <c r="AAV212" s="22"/>
      <c r="AAW212" s="22"/>
      <c r="AAX212" s="22"/>
      <c r="AAY212" s="22"/>
      <c r="AAZ212" s="22"/>
      <c r="ABA212" s="22"/>
      <c r="ABB212" s="22"/>
      <c r="ABC212" s="22"/>
      <c r="ABD212" s="22"/>
      <c r="ABE212" s="22"/>
      <c r="ABF212" s="22"/>
      <c r="ABG212" s="22"/>
      <c r="ABH212" s="22"/>
      <c r="ABI212" s="22"/>
      <c r="ABJ212" s="22"/>
      <c r="ABK212" s="22"/>
      <c r="ABL212" s="22"/>
      <c r="ABM212" s="22"/>
      <c r="ABN212" s="22"/>
      <c r="ABO212" s="22"/>
      <c r="ABP212" s="22"/>
      <c r="ABQ212" s="22"/>
      <c r="ABR212" s="22"/>
      <c r="ABS212" s="22"/>
      <c r="ABT212" s="22"/>
      <c r="ABU212" s="22"/>
      <c r="ABV212" s="22"/>
      <c r="ABW212" s="22"/>
      <c r="ABX212" s="22"/>
      <c r="ABY212" s="22"/>
      <c r="ABZ212" s="22"/>
      <c r="ACA212" s="22"/>
      <c r="ACB212" s="22"/>
      <c r="ACC212" s="22"/>
      <c r="ACD212" s="22"/>
      <c r="ACE212" s="22"/>
      <c r="ACF212" s="22"/>
      <c r="ACG212" s="22"/>
      <c r="ACH212" s="22"/>
      <c r="ACI212" s="22"/>
      <c r="ACJ212" s="22"/>
      <c r="ACK212" s="22"/>
      <c r="ACL212" s="22"/>
      <c r="ACM212" s="22"/>
      <c r="ACN212" s="22"/>
      <c r="ACO212" s="22"/>
      <c r="ACP212" s="22"/>
      <c r="ACQ212" s="22"/>
      <c r="ACR212" s="22"/>
      <c r="ACS212" s="22"/>
      <c r="ACT212" s="22"/>
      <c r="ACU212" s="22"/>
      <c r="ACV212" s="22"/>
      <c r="ACW212" s="22"/>
      <c r="ACX212" s="22"/>
      <c r="ACY212" s="22"/>
      <c r="ACZ212" s="22"/>
      <c r="ADA212" s="22"/>
    </row>
    <row r="213" spans="1:781" s="124" customFormat="1" ht="15.6" x14ac:dyDescent="0.3">
      <c r="A213" s="99">
        <v>1</v>
      </c>
      <c r="B213" s="87" t="s">
        <v>649</v>
      </c>
      <c r="C213" s="64" t="s">
        <v>191</v>
      </c>
      <c r="D213" s="65" t="s">
        <v>129</v>
      </c>
      <c r="E213" s="65"/>
      <c r="F213" s="65">
        <v>40</v>
      </c>
      <c r="G213" s="122">
        <v>1100000</v>
      </c>
      <c r="H213" s="65">
        <v>1</v>
      </c>
      <c r="I213" s="65" t="s">
        <v>49</v>
      </c>
      <c r="J213" s="65" t="s">
        <v>160</v>
      </c>
      <c r="K213" s="67">
        <v>1985</v>
      </c>
      <c r="L213" s="135">
        <v>1985</v>
      </c>
      <c r="M213" s="69">
        <v>731000</v>
      </c>
      <c r="N213" s="70">
        <v>4.2</v>
      </c>
      <c r="O213" s="70">
        <v>49</v>
      </c>
      <c r="P213" s="71" t="s">
        <v>650</v>
      </c>
      <c r="Q213" s="72"/>
      <c r="R213" s="73"/>
      <c r="S213" s="74" t="str">
        <f t="shared" si="53"/>
        <v>P</v>
      </c>
      <c r="T213" s="75"/>
      <c r="U213" s="75"/>
      <c r="V213" s="75"/>
      <c r="W213" s="75"/>
      <c r="X213" s="75"/>
      <c r="Y213" s="75"/>
      <c r="Z213" s="75"/>
      <c r="AA213" s="22"/>
      <c r="AB213" s="76">
        <f t="shared" si="52"/>
        <v>0.38541578243358171</v>
      </c>
      <c r="AC213" s="76">
        <f t="shared" si="54"/>
        <v>0.1076923076923077</v>
      </c>
      <c r="AD213" s="76">
        <f t="shared" si="55"/>
        <v>3.5</v>
      </c>
      <c r="AE213" s="76">
        <f t="shared" si="60"/>
        <v>3.9931080901258893</v>
      </c>
      <c r="AF213" s="77"/>
      <c r="AG213" s="77">
        <f t="shared" si="57"/>
        <v>3.9931080901258893</v>
      </c>
      <c r="AH213" s="77">
        <f t="shared" si="58"/>
        <v>0</v>
      </c>
      <c r="AI213" s="77">
        <f t="shared" si="59"/>
        <v>0</v>
      </c>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2"/>
      <c r="DH213" s="22"/>
      <c r="DI213" s="22"/>
      <c r="DJ213" s="22"/>
      <c r="DK213" s="22"/>
      <c r="DL213" s="22"/>
      <c r="DM213" s="22"/>
      <c r="DN213" s="22"/>
      <c r="DO213" s="22"/>
      <c r="DP213" s="22"/>
      <c r="DQ213" s="22"/>
      <c r="DR213" s="22"/>
      <c r="DS213" s="22"/>
      <c r="DT213" s="22"/>
      <c r="DU213" s="22"/>
      <c r="DV213" s="22"/>
      <c r="DW213" s="22"/>
      <c r="DX213" s="22"/>
      <c r="DY213" s="22"/>
      <c r="DZ213" s="22"/>
      <c r="EA213" s="22"/>
      <c r="EB213" s="22"/>
      <c r="EC213" s="22"/>
      <c r="ED213" s="22"/>
      <c r="EE213" s="22"/>
      <c r="EF213" s="22"/>
      <c r="EG213" s="22"/>
      <c r="EH213" s="22"/>
      <c r="EI213" s="22"/>
      <c r="EJ213" s="22"/>
      <c r="EK213" s="22"/>
      <c r="EL213" s="22"/>
      <c r="EM213" s="22"/>
      <c r="EN213" s="22"/>
      <c r="EO213" s="22"/>
      <c r="EP213" s="22"/>
      <c r="EQ213" s="22"/>
      <c r="ER213" s="22"/>
      <c r="ES213" s="22"/>
      <c r="ET213" s="22"/>
      <c r="EU213" s="22"/>
      <c r="EV213" s="22"/>
      <c r="EW213" s="22"/>
      <c r="EX213" s="22"/>
      <c r="EY213" s="22"/>
      <c r="EZ213" s="22"/>
      <c r="FA213" s="22"/>
      <c r="FB213" s="22"/>
      <c r="FC213" s="22"/>
      <c r="FD213" s="22"/>
      <c r="FE213" s="22"/>
      <c r="FF213" s="22"/>
      <c r="FG213" s="22"/>
      <c r="FH213" s="22"/>
      <c r="FI213" s="22"/>
      <c r="FJ213" s="22"/>
      <c r="FK213" s="22"/>
      <c r="FL213" s="22"/>
      <c r="FM213" s="22"/>
      <c r="FN213" s="22"/>
      <c r="FO213" s="22"/>
      <c r="FP213" s="22"/>
      <c r="FQ213" s="22"/>
      <c r="FR213" s="22"/>
      <c r="FS213" s="22"/>
      <c r="FT213" s="22"/>
      <c r="FU213" s="22"/>
      <c r="FV213" s="22"/>
      <c r="FW213" s="22"/>
      <c r="FX213" s="22"/>
      <c r="FY213" s="22"/>
      <c r="FZ213" s="22"/>
      <c r="GA213" s="22"/>
      <c r="GB213" s="22"/>
      <c r="GC213" s="22"/>
      <c r="GD213" s="22"/>
      <c r="GE213" s="22"/>
      <c r="GF213" s="22"/>
      <c r="GG213" s="22"/>
      <c r="GH213" s="22"/>
      <c r="GI213" s="22"/>
      <c r="GJ213" s="22"/>
      <c r="GK213" s="22"/>
      <c r="GL213" s="22"/>
      <c r="GM213" s="22"/>
      <c r="GN213" s="22"/>
      <c r="GO213" s="22"/>
      <c r="GP213" s="22"/>
      <c r="GQ213" s="22"/>
      <c r="GR213" s="22"/>
      <c r="GS213" s="22"/>
      <c r="GT213" s="22"/>
      <c r="GU213" s="22"/>
      <c r="GV213" s="22"/>
      <c r="GW213" s="22"/>
      <c r="GX213" s="22"/>
      <c r="GY213" s="22"/>
      <c r="GZ213" s="22"/>
      <c r="HA213" s="22"/>
      <c r="HB213" s="22"/>
      <c r="HC213" s="22"/>
      <c r="HD213" s="22"/>
      <c r="HE213" s="22"/>
      <c r="HF213" s="22"/>
      <c r="HG213" s="22"/>
      <c r="HH213" s="22"/>
      <c r="HI213" s="22"/>
      <c r="HJ213" s="22"/>
      <c r="HK213" s="22"/>
      <c r="HL213" s="22"/>
      <c r="HM213" s="22"/>
      <c r="HN213" s="22"/>
      <c r="HO213" s="22"/>
      <c r="HP213" s="22"/>
      <c r="HQ213" s="22"/>
      <c r="HR213" s="22"/>
      <c r="HS213" s="22"/>
      <c r="HT213" s="22"/>
      <c r="HU213" s="22"/>
      <c r="HV213" s="22"/>
      <c r="HW213" s="22"/>
      <c r="HX213" s="22"/>
      <c r="HY213" s="22"/>
      <c r="HZ213" s="22"/>
      <c r="IA213" s="22"/>
      <c r="IB213" s="22"/>
      <c r="IC213" s="22"/>
      <c r="ID213" s="22"/>
      <c r="IE213" s="22"/>
      <c r="IF213" s="22"/>
      <c r="IG213" s="22"/>
      <c r="IH213" s="22"/>
      <c r="II213" s="22"/>
      <c r="IJ213" s="22"/>
      <c r="IK213" s="22"/>
      <c r="IL213" s="22"/>
      <c r="IM213" s="22"/>
      <c r="IN213" s="22"/>
      <c r="IO213" s="22"/>
      <c r="IP213" s="22"/>
      <c r="IQ213" s="22"/>
      <c r="IR213" s="22"/>
      <c r="IS213" s="22"/>
      <c r="IT213" s="22"/>
      <c r="IU213" s="22"/>
      <c r="IV213" s="22"/>
      <c r="IW213" s="22"/>
      <c r="IX213" s="22"/>
      <c r="IY213" s="22"/>
      <c r="IZ213" s="22"/>
      <c r="JA213" s="22"/>
      <c r="JB213" s="22"/>
      <c r="JC213" s="22"/>
      <c r="JD213" s="22"/>
      <c r="JE213" s="22"/>
      <c r="JF213" s="22"/>
      <c r="JG213" s="22"/>
      <c r="JH213" s="22"/>
      <c r="JI213" s="22"/>
      <c r="JJ213" s="22"/>
      <c r="JK213" s="22"/>
      <c r="JL213" s="22"/>
      <c r="JM213" s="22"/>
      <c r="JN213" s="22"/>
      <c r="JO213" s="22"/>
      <c r="JP213" s="22"/>
      <c r="JQ213" s="22"/>
      <c r="JR213" s="22"/>
      <c r="JS213" s="22"/>
      <c r="JT213" s="22"/>
      <c r="JU213" s="22"/>
      <c r="JV213" s="22"/>
      <c r="JW213" s="22"/>
      <c r="JX213" s="22"/>
      <c r="JY213" s="22"/>
      <c r="JZ213" s="22"/>
      <c r="KA213" s="22"/>
      <c r="KB213" s="22"/>
      <c r="KC213" s="22"/>
      <c r="KD213" s="22"/>
      <c r="KE213" s="22"/>
      <c r="KF213" s="22"/>
      <c r="KG213" s="22"/>
      <c r="KH213" s="22"/>
      <c r="KI213" s="22"/>
      <c r="KJ213" s="22"/>
      <c r="KK213" s="22"/>
      <c r="KL213" s="22"/>
      <c r="KM213" s="22"/>
      <c r="KN213" s="22"/>
      <c r="KO213" s="22"/>
      <c r="KP213" s="22"/>
      <c r="KQ213" s="22"/>
      <c r="KR213" s="22"/>
      <c r="KS213" s="22"/>
      <c r="KT213" s="22"/>
      <c r="KU213" s="22"/>
      <c r="KV213" s="22"/>
      <c r="KW213" s="22"/>
      <c r="KX213" s="22"/>
      <c r="KY213" s="22"/>
      <c r="KZ213" s="22"/>
      <c r="LA213" s="22"/>
      <c r="LB213" s="22"/>
      <c r="LC213" s="22"/>
      <c r="LD213" s="22"/>
      <c r="LE213" s="22"/>
      <c r="LF213" s="22"/>
      <c r="LG213" s="22"/>
      <c r="LH213" s="22"/>
      <c r="LI213" s="22"/>
      <c r="LJ213" s="22"/>
      <c r="LK213" s="22"/>
      <c r="LL213" s="22"/>
      <c r="LM213" s="22"/>
      <c r="LN213" s="22"/>
      <c r="LO213" s="22"/>
      <c r="LP213" s="22"/>
      <c r="LQ213" s="22"/>
      <c r="LR213" s="22"/>
      <c r="LS213" s="22"/>
      <c r="LT213" s="22"/>
      <c r="LU213" s="22"/>
      <c r="LV213" s="22"/>
      <c r="LW213" s="22"/>
      <c r="LX213" s="22"/>
      <c r="LY213" s="22"/>
      <c r="LZ213" s="22"/>
      <c r="MA213" s="22"/>
      <c r="MB213" s="22"/>
      <c r="MC213" s="22"/>
      <c r="MD213" s="22"/>
      <c r="ME213" s="22"/>
      <c r="MF213" s="22"/>
      <c r="MG213" s="22"/>
      <c r="MH213" s="22"/>
      <c r="MI213" s="22"/>
      <c r="MJ213" s="22"/>
      <c r="MK213" s="22"/>
      <c r="ML213" s="22"/>
      <c r="MM213" s="22"/>
      <c r="MN213" s="22"/>
      <c r="MO213" s="22"/>
      <c r="MP213" s="22"/>
      <c r="MQ213" s="22"/>
      <c r="MR213" s="22"/>
      <c r="MS213" s="22"/>
      <c r="MT213" s="22"/>
      <c r="MU213" s="22"/>
      <c r="MV213" s="22"/>
      <c r="MW213" s="22"/>
      <c r="MX213" s="22"/>
      <c r="MY213" s="22"/>
      <c r="MZ213" s="22"/>
      <c r="NA213" s="22"/>
      <c r="NB213" s="22"/>
      <c r="NC213" s="22"/>
      <c r="ND213" s="22"/>
      <c r="NE213" s="22"/>
      <c r="NF213" s="22"/>
      <c r="NG213" s="22"/>
      <c r="NH213" s="22"/>
      <c r="NI213" s="22"/>
      <c r="NJ213" s="22"/>
      <c r="NK213" s="22"/>
      <c r="NL213" s="22"/>
      <c r="NM213" s="22"/>
      <c r="NN213" s="22"/>
      <c r="NO213" s="22"/>
      <c r="NP213" s="22"/>
      <c r="NQ213" s="22"/>
      <c r="NR213" s="22"/>
      <c r="NS213" s="22"/>
      <c r="NT213" s="22"/>
      <c r="NU213" s="22"/>
      <c r="NV213" s="22"/>
      <c r="NW213" s="22"/>
      <c r="NX213" s="22"/>
      <c r="NY213" s="22"/>
      <c r="NZ213" s="22"/>
      <c r="OA213" s="22"/>
      <c r="OB213" s="22"/>
      <c r="OC213" s="22"/>
      <c r="OD213" s="22"/>
      <c r="OE213" s="22"/>
      <c r="OF213" s="22"/>
      <c r="OG213" s="22"/>
      <c r="OH213" s="22"/>
      <c r="OI213" s="22"/>
      <c r="OJ213" s="22"/>
      <c r="OK213" s="22"/>
      <c r="OL213" s="22"/>
      <c r="OM213" s="22"/>
      <c r="ON213" s="22"/>
      <c r="OO213" s="22"/>
      <c r="OP213" s="22"/>
      <c r="OQ213" s="22"/>
      <c r="OR213" s="22"/>
      <c r="OS213" s="22"/>
      <c r="OT213" s="22"/>
      <c r="OU213" s="22"/>
      <c r="OV213" s="22"/>
      <c r="OW213" s="22"/>
      <c r="OX213" s="22"/>
      <c r="OY213" s="22"/>
      <c r="OZ213" s="22"/>
      <c r="PA213" s="22"/>
      <c r="PB213" s="22"/>
      <c r="PC213" s="22"/>
      <c r="PD213" s="22"/>
      <c r="PE213" s="22"/>
      <c r="PF213" s="22"/>
      <c r="PG213" s="22"/>
      <c r="PH213" s="22"/>
      <c r="PI213" s="22"/>
      <c r="PJ213" s="22"/>
      <c r="PK213" s="22"/>
      <c r="PL213" s="22"/>
      <c r="PM213" s="22"/>
      <c r="PN213" s="22"/>
      <c r="PO213" s="22"/>
      <c r="PP213" s="22"/>
      <c r="PQ213" s="22"/>
      <c r="PR213" s="22"/>
      <c r="PS213" s="22"/>
      <c r="PT213" s="22"/>
      <c r="PU213" s="22"/>
      <c r="PV213" s="22"/>
      <c r="PW213" s="22"/>
      <c r="PX213" s="22"/>
      <c r="PY213" s="22"/>
      <c r="PZ213" s="22"/>
      <c r="QA213" s="22"/>
      <c r="QB213" s="22"/>
      <c r="QC213" s="22"/>
      <c r="QD213" s="22"/>
      <c r="QE213" s="22"/>
      <c r="QF213" s="22"/>
      <c r="QG213" s="22"/>
      <c r="QH213" s="22"/>
      <c r="QI213" s="22"/>
      <c r="QJ213" s="22"/>
      <c r="QK213" s="22"/>
      <c r="QL213" s="22"/>
      <c r="QM213" s="22"/>
      <c r="QN213" s="22"/>
      <c r="QO213" s="22"/>
      <c r="QP213" s="22"/>
      <c r="QQ213" s="22"/>
      <c r="QR213" s="22"/>
      <c r="QS213" s="22"/>
      <c r="QT213" s="22"/>
      <c r="QU213" s="22"/>
      <c r="QV213" s="22"/>
      <c r="QW213" s="22"/>
      <c r="QX213" s="22"/>
      <c r="QY213" s="22"/>
      <c r="QZ213" s="22"/>
      <c r="RA213" s="22"/>
      <c r="RB213" s="22"/>
      <c r="RC213" s="22"/>
      <c r="RD213" s="22"/>
      <c r="RE213" s="22"/>
      <c r="RF213" s="22"/>
      <c r="RG213" s="22"/>
      <c r="RH213" s="22"/>
      <c r="RI213" s="22"/>
      <c r="RJ213" s="22"/>
      <c r="RK213" s="22"/>
      <c r="RL213" s="22"/>
      <c r="RM213" s="22"/>
      <c r="RN213" s="22"/>
      <c r="RO213" s="22"/>
      <c r="RP213" s="22"/>
      <c r="RQ213" s="22"/>
      <c r="RR213" s="22"/>
      <c r="RS213" s="22"/>
      <c r="RT213" s="22"/>
      <c r="RU213" s="22"/>
      <c r="RV213" s="22"/>
      <c r="RW213" s="22"/>
      <c r="RX213" s="22"/>
      <c r="RY213" s="22"/>
      <c r="RZ213" s="22"/>
      <c r="SA213" s="22"/>
      <c r="SB213" s="22"/>
      <c r="SC213" s="22"/>
      <c r="SD213" s="22"/>
      <c r="SE213" s="22"/>
      <c r="SF213" s="22"/>
      <c r="SG213" s="22"/>
      <c r="SH213" s="22"/>
      <c r="SI213" s="22"/>
      <c r="SJ213" s="22"/>
      <c r="SK213" s="22"/>
      <c r="SL213" s="22"/>
      <c r="SM213" s="22"/>
      <c r="SN213" s="22"/>
      <c r="SO213" s="22"/>
      <c r="SP213" s="22"/>
      <c r="SQ213" s="22"/>
      <c r="SR213" s="22"/>
      <c r="SS213" s="22"/>
      <c r="ST213" s="22"/>
      <c r="SU213" s="22"/>
      <c r="SV213" s="22"/>
      <c r="SW213" s="22"/>
      <c r="SX213" s="22"/>
      <c r="SY213" s="22"/>
      <c r="SZ213" s="22"/>
      <c r="TA213" s="22"/>
      <c r="TB213" s="22"/>
      <c r="TC213" s="22"/>
      <c r="TD213" s="22"/>
      <c r="TE213" s="22"/>
      <c r="TF213" s="22"/>
      <c r="TG213" s="22"/>
      <c r="TH213" s="22"/>
      <c r="TI213" s="22"/>
      <c r="TJ213" s="22"/>
      <c r="TK213" s="22"/>
      <c r="TL213" s="22"/>
      <c r="TM213" s="22"/>
      <c r="TN213" s="22"/>
      <c r="TO213" s="22"/>
      <c r="TP213" s="22"/>
      <c r="TQ213" s="22"/>
      <c r="TR213" s="22"/>
      <c r="TS213" s="22"/>
      <c r="TT213" s="22"/>
      <c r="TU213" s="22"/>
      <c r="TV213" s="22"/>
      <c r="TW213" s="22"/>
      <c r="TX213" s="22"/>
      <c r="TY213" s="22"/>
      <c r="TZ213" s="22"/>
      <c r="UA213" s="22"/>
      <c r="UB213" s="22"/>
      <c r="UC213" s="22"/>
      <c r="UD213" s="22"/>
      <c r="UE213" s="22"/>
      <c r="UF213" s="22"/>
      <c r="UG213" s="22"/>
      <c r="UH213" s="22"/>
      <c r="UI213" s="22"/>
      <c r="UJ213" s="22"/>
      <c r="UK213" s="22"/>
      <c r="UL213" s="22"/>
      <c r="UM213" s="22"/>
      <c r="UN213" s="22"/>
      <c r="UO213" s="22"/>
      <c r="UP213" s="22"/>
      <c r="UQ213" s="22"/>
      <c r="UR213" s="22"/>
      <c r="US213" s="22"/>
      <c r="UT213" s="22"/>
      <c r="UU213" s="22"/>
      <c r="UV213" s="22"/>
      <c r="UW213" s="22"/>
      <c r="UX213" s="22"/>
      <c r="UY213" s="22"/>
      <c r="UZ213" s="22"/>
      <c r="VA213" s="22"/>
      <c r="VB213" s="22"/>
      <c r="VC213" s="22"/>
      <c r="VD213" s="22"/>
      <c r="VE213" s="22"/>
      <c r="VF213" s="22"/>
      <c r="VG213" s="22"/>
      <c r="VH213" s="22"/>
      <c r="VI213" s="22"/>
      <c r="VJ213" s="22"/>
      <c r="VK213" s="22"/>
      <c r="VL213" s="22"/>
      <c r="VM213" s="22"/>
      <c r="VN213" s="22"/>
      <c r="VO213" s="22"/>
      <c r="VP213" s="22"/>
      <c r="VQ213" s="22"/>
      <c r="VR213" s="22"/>
      <c r="VS213" s="22"/>
      <c r="VT213" s="22"/>
      <c r="VU213" s="22"/>
      <c r="VV213" s="22"/>
      <c r="VW213" s="22"/>
      <c r="VX213" s="22"/>
      <c r="VY213" s="22"/>
      <c r="VZ213" s="22"/>
      <c r="WA213" s="22"/>
      <c r="WB213" s="22"/>
      <c r="WC213" s="22"/>
      <c r="WD213" s="22"/>
      <c r="WE213" s="22"/>
      <c r="WF213" s="22"/>
      <c r="WG213" s="22"/>
      <c r="WH213" s="22"/>
      <c r="WI213" s="22"/>
      <c r="WJ213" s="22"/>
      <c r="WK213" s="22"/>
      <c r="WL213" s="22"/>
      <c r="WM213" s="22"/>
      <c r="WN213" s="22"/>
      <c r="WO213" s="22"/>
      <c r="WP213" s="22"/>
      <c r="WQ213" s="22"/>
      <c r="WR213" s="22"/>
      <c r="WS213" s="22"/>
      <c r="WT213" s="22"/>
      <c r="WU213" s="22"/>
      <c r="WV213" s="22"/>
      <c r="WW213" s="22"/>
      <c r="WX213" s="22"/>
      <c r="WY213" s="22"/>
      <c r="WZ213" s="22"/>
      <c r="XA213" s="22"/>
      <c r="XB213" s="22"/>
      <c r="XC213" s="22"/>
      <c r="XD213" s="22"/>
      <c r="XE213" s="22"/>
      <c r="XF213" s="22"/>
      <c r="XG213" s="22"/>
      <c r="XH213" s="22"/>
      <c r="XI213" s="22"/>
      <c r="XJ213" s="22"/>
      <c r="XK213" s="22"/>
      <c r="XL213" s="22"/>
      <c r="XM213" s="22"/>
      <c r="XN213" s="22"/>
      <c r="XO213" s="22"/>
      <c r="XP213" s="22"/>
      <c r="XQ213" s="22"/>
      <c r="XR213" s="22"/>
      <c r="XS213" s="22"/>
      <c r="XT213" s="22"/>
      <c r="XU213" s="22"/>
      <c r="XV213" s="22"/>
      <c r="XW213" s="22"/>
      <c r="XX213" s="22"/>
      <c r="XY213" s="22"/>
      <c r="XZ213" s="22"/>
      <c r="YA213" s="22"/>
      <c r="YB213" s="22"/>
      <c r="YC213" s="22"/>
      <c r="YD213" s="22"/>
      <c r="YE213" s="22"/>
      <c r="YF213" s="22"/>
      <c r="YG213" s="22"/>
      <c r="YH213" s="22"/>
      <c r="YI213" s="22"/>
      <c r="YJ213" s="22"/>
      <c r="YK213" s="22"/>
      <c r="YL213" s="22"/>
      <c r="YM213" s="22"/>
      <c r="YN213" s="22"/>
      <c r="YO213" s="22"/>
      <c r="YP213" s="22"/>
      <c r="YQ213" s="22"/>
      <c r="YR213" s="22"/>
      <c r="YS213" s="22"/>
      <c r="YT213" s="22"/>
      <c r="YU213" s="22"/>
      <c r="YV213" s="22"/>
      <c r="YW213" s="22"/>
      <c r="YX213" s="22"/>
      <c r="YY213" s="22"/>
      <c r="YZ213" s="22"/>
      <c r="ZA213" s="22"/>
      <c r="ZB213" s="22"/>
      <c r="ZC213" s="22"/>
      <c r="ZD213" s="22"/>
      <c r="ZE213" s="22"/>
      <c r="ZF213" s="22"/>
      <c r="ZG213" s="22"/>
      <c r="ZH213" s="22"/>
      <c r="ZI213" s="22"/>
      <c r="ZJ213" s="22"/>
      <c r="ZK213" s="22"/>
      <c r="ZL213" s="22"/>
      <c r="ZM213" s="22"/>
      <c r="ZN213" s="22"/>
      <c r="ZO213" s="22"/>
      <c r="ZP213" s="22"/>
      <c r="ZQ213" s="22"/>
      <c r="ZR213" s="22"/>
      <c r="ZS213" s="22"/>
      <c r="ZT213" s="22"/>
      <c r="ZU213" s="22"/>
      <c r="ZV213" s="22"/>
      <c r="ZW213" s="22"/>
      <c r="ZX213" s="22"/>
      <c r="ZY213" s="22"/>
      <c r="ZZ213" s="22"/>
      <c r="AAA213" s="22"/>
      <c r="AAB213" s="22"/>
      <c r="AAC213" s="22"/>
      <c r="AAD213" s="22"/>
      <c r="AAE213" s="22"/>
      <c r="AAF213" s="22"/>
      <c r="AAG213" s="22"/>
      <c r="AAH213" s="22"/>
      <c r="AAI213" s="22"/>
      <c r="AAJ213" s="22"/>
      <c r="AAK213" s="22"/>
      <c r="AAL213" s="22"/>
      <c r="AAM213" s="22"/>
      <c r="AAN213" s="22"/>
      <c r="AAO213" s="22"/>
      <c r="AAP213" s="22"/>
      <c r="AAQ213" s="22"/>
      <c r="AAR213" s="22"/>
      <c r="AAS213" s="22"/>
      <c r="AAT213" s="22"/>
      <c r="AAU213" s="22"/>
      <c r="AAV213" s="22"/>
      <c r="AAW213" s="22"/>
      <c r="AAX213" s="22"/>
      <c r="AAY213" s="22"/>
      <c r="AAZ213" s="22"/>
      <c r="ABA213" s="22"/>
      <c r="ABB213" s="22"/>
      <c r="ABC213" s="22"/>
      <c r="ABD213" s="22"/>
      <c r="ABE213" s="22"/>
      <c r="ABF213" s="22"/>
      <c r="ABG213" s="22"/>
      <c r="ABH213" s="22"/>
      <c r="ABI213" s="22"/>
      <c r="ABJ213" s="22"/>
      <c r="ABK213" s="22"/>
      <c r="ABL213" s="22"/>
      <c r="ABM213" s="22"/>
      <c r="ABN213" s="22"/>
      <c r="ABO213" s="22"/>
      <c r="ABP213" s="22"/>
      <c r="ABQ213" s="22"/>
      <c r="ABR213" s="22"/>
      <c r="ABS213" s="22"/>
      <c r="ABT213" s="22"/>
      <c r="ABU213" s="22"/>
      <c r="ABV213" s="22"/>
      <c r="ABW213" s="22"/>
      <c r="ABX213" s="22"/>
      <c r="ABY213" s="22"/>
      <c r="ABZ213" s="22"/>
      <c r="ACA213" s="22"/>
      <c r="ACB213" s="22"/>
      <c r="ACC213" s="22"/>
      <c r="ACD213" s="22"/>
      <c r="ACE213" s="22"/>
      <c r="ACF213" s="22"/>
      <c r="ACG213" s="22"/>
      <c r="ACH213" s="22"/>
      <c r="ACI213" s="22"/>
      <c r="ACJ213" s="22"/>
      <c r="ACK213" s="22"/>
      <c r="ACL213" s="22"/>
      <c r="ACM213" s="22"/>
      <c r="ACN213" s="22"/>
      <c r="ACO213" s="22"/>
      <c r="ACP213" s="22"/>
      <c r="ACQ213" s="22"/>
      <c r="ACR213" s="22"/>
      <c r="ACS213" s="22"/>
      <c r="ACT213" s="22"/>
      <c r="ACU213" s="22"/>
      <c r="ACV213" s="22"/>
      <c r="ACW213" s="22"/>
      <c r="ACX213" s="22"/>
      <c r="ACY213" s="22"/>
      <c r="ACZ213" s="22"/>
      <c r="ADA213" s="22"/>
    </row>
    <row r="214" spans="1:781" s="124" customFormat="1" ht="36" x14ac:dyDescent="0.3">
      <c r="A214" s="81">
        <v>3</v>
      </c>
      <c r="B214" s="87" t="s">
        <v>651</v>
      </c>
      <c r="C214" s="64" t="s">
        <v>86</v>
      </c>
      <c r="D214" s="65" t="s">
        <v>349</v>
      </c>
      <c r="E214" s="65" t="s">
        <v>278</v>
      </c>
      <c r="F214" s="65">
        <v>5</v>
      </c>
      <c r="G214" s="122">
        <v>120000</v>
      </c>
      <c r="H214" s="65">
        <v>1</v>
      </c>
      <c r="I214" s="65" t="s">
        <v>49</v>
      </c>
      <c r="J214" s="65" t="s">
        <v>282</v>
      </c>
      <c r="K214" s="67">
        <v>1985</v>
      </c>
      <c r="L214" s="135">
        <v>1985</v>
      </c>
      <c r="M214" s="69">
        <v>25000</v>
      </c>
      <c r="N214" s="70">
        <v>1.5</v>
      </c>
      <c r="O214" s="70"/>
      <c r="P214" s="71" t="s">
        <v>591</v>
      </c>
      <c r="Q214" s="72" t="s">
        <v>652</v>
      </c>
      <c r="R214" s="73"/>
      <c r="S214" s="74" t="str">
        <f t="shared" si="53"/>
        <v>Au</v>
      </c>
      <c r="T214" s="75"/>
      <c r="U214" s="75"/>
      <c r="V214" s="75"/>
      <c r="W214" s="75"/>
      <c r="X214" s="75"/>
      <c r="Y214" s="75"/>
      <c r="Z214" s="75"/>
      <c r="AA214" s="22"/>
      <c r="AB214" s="76">
        <f t="shared" si="52"/>
        <v>1.3181114310314011E-2</v>
      </c>
      <c r="AC214" s="76">
        <f t="shared" si="54"/>
        <v>3.8461538461538464E-2</v>
      </c>
      <c r="AD214" s="76">
        <f t="shared" si="55"/>
        <v>0</v>
      </c>
      <c r="AE214" s="76">
        <f t="shared" si="60"/>
        <v>5.1642652771852475E-2</v>
      </c>
      <c r="AF214" s="77"/>
      <c r="AG214" s="77">
        <f t="shared" si="57"/>
        <v>0</v>
      </c>
      <c r="AH214" s="77">
        <f t="shared" si="58"/>
        <v>0</v>
      </c>
      <c r="AI214" s="77">
        <f t="shared" si="59"/>
        <v>5.1642652771852475E-2</v>
      </c>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c r="DQ214" s="22"/>
      <c r="DR214" s="22"/>
      <c r="DS214" s="22"/>
      <c r="DT214" s="22"/>
      <c r="DU214" s="22"/>
      <c r="DV214" s="22"/>
      <c r="DW214" s="22"/>
      <c r="DX214" s="22"/>
      <c r="DY214" s="22"/>
      <c r="DZ214" s="22"/>
      <c r="EA214" s="22"/>
      <c r="EB214" s="22"/>
      <c r="EC214" s="22"/>
      <c r="ED214" s="22"/>
      <c r="EE214" s="22"/>
      <c r="EF214" s="22"/>
      <c r="EG214" s="22"/>
      <c r="EH214" s="22"/>
      <c r="EI214" s="22"/>
      <c r="EJ214" s="22"/>
      <c r="EK214" s="22"/>
      <c r="EL214" s="22"/>
      <c r="EM214" s="22"/>
      <c r="EN214" s="22"/>
      <c r="EO214" s="22"/>
      <c r="EP214" s="22"/>
      <c r="EQ214" s="22"/>
      <c r="ER214" s="22"/>
      <c r="ES214" s="22"/>
      <c r="ET214" s="22"/>
      <c r="EU214" s="22"/>
      <c r="EV214" s="22"/>
      <c r="EW214" s="22"/>
      <c r="EX214" s="22"/>
      <c r="EY214" s="22"/>
      <c r="EZ214" s="22"/>
      <c r="FA214" s="22"/>
      <c r="FB214" s="22"/>
      <c r="FC214" s="22"/>
      <c r="FD214" s="22"/>
      <c r="FE214" s="22"/>
      <c r="FF214" s="22"/>
      <c r="FG214" s="22"/>
      <c r="FH214" s="22"/>
      <c r="FI214" s="22"/>
      <c r="FJ214" s="22"/>
      <c r="FK214" s="22"/>
      <c r="FL214" s="22"/>
      <c r="FM214" s="22"/>
      <c r="FN214" s="22"/>
      <c r="FO214" s="22"/>
      <c r="FP214" s="22"/>
      <c r="FQ214" s="22"/>
      <c r="FR214" s="22"/>
      <c r="FS214" s="22"/>
      <c r="FT214" s="22"/>
      <c r="FU214" s="22"/>
      <c r="FV214" s="22"/>
      <c r="FW214" s="22"/>
      <c r="FX214" s="22"/>
      <c r="FY214" s="22"/>
      <c r="FZ214" s="22"/>
      <c r="GA214" s="22"/>
      <c r="GB214" s="22"/>
      <c r="GC214" s="22"/>
      <c r="GD214" s="22"/>
      <c r="GE214" s="22"/>
      <c r="GF214" s="22"/>
      <c r="GG214" s="22"/>
      <c r="GH214" s="22"/>
      <c r="GI214" s="22"/>
      <c r="GJ214" s="22"/>
      <c r="GK214" s="22"/>
      <c r="GL214" s="22"/>
      <c r="GM214" s="22"/>
      <c r="GN214" s="22"/>
      <c r="GO214" s="22"/>
      <c r="GP214" s="22"/>
      <c r="GQ214" s="22"/>
      <c r="GR214" s="22"/>
      <c r="GS214" s="22"/>
      <c r="GT214" s="22"/>
      <c r="GU214" s="22"/>
      <c r="GV214" s="22"/>
      <c r="GW214" s="22"/>
      <c r="GX214" s="22"/>
      <c r="GY214" s="22"/>
      <c r="GZ214" s="22"/>
      <c r="HA214" s="22"/>
      <c r="HB214" s="22"/>
      <c r="HC214" s="22"/>
      <c r="HD214" s="22"/>
      <c r="HE214" s="22"/>
      <c r="HF214" s="22"/>
      <c r="HG214" s="22"/>
      <c r="HH214" s="22"/>
      <c r="HI214" s="22"/>
      <c r="HJ214" s="22"/>
      <c r="HK214" s="22"/>
      <c r="HL214" s="22"/>
      <c r="HM214" s="22"/>
      <c r="HN214" s="22"/>
      <c r="HO214" s="22"/>
      <c r="HP214" s="22"/>
      <c r="HQ214" s="22"/>
      <c r="HR214" s="22"/>
      <c r="HS214" s="22"/>
      <c r="HT214" s="22"/>
      <c r="HU214" s="22"/>
      <c r="HV214" s="22"/>
      <c r="HW214" s="22"/>
      <c r="HX214" s="22"/>
      <c r="HY214" s="22"/>
      <c r="HZ214" s="22"/>
      <c r="IA214" s="22"/>
      <c r="IB214" s="22"/>
      <c r="IC214" s="22"/>
      <c r="ID214" s="22"/>
      <c r="IE214" s="22"/>
      <c r="IF214" s="22"/>
      <c r="IG214" s="22"/>
      <c r="IH214" s="22"/>
      <c r="II214" s="22"/>
      <c r="IJ214" s="22"/>
      <c r="IK214" s="22"/>
      <c r="IL214" s="22"/>
      <c r="IM214" s="22"/>
      <c r="IN214" s="22"/>
      <c r="IO214" s="22"/>
      <c r="IP214" s="22"/>
      <c r="IQ214" s="22"/>
      <c r="IR214" s="22"/>
      <c r="IS214" s="22"/>
      <c r="IT214" s="22"/>
      <c r="IU214" s="22"/>
      <c r="IV214" s="22"/>
      <c r="IW214" s="22"/>
      <c r="IX214" s="22"/>
      <c r="IY214" s="22"/>
      <c r="IZ214" s="22"/>
      <c r="JA214" s="22"/>
      <c r="JB214" s="22"/>
      <c r="JC214" s="22"/>
      <c r="JD214" s="22"/>
      <c r="JE214" s="22"/>
      <c r="JF214" s="22"/>
      <c r="JG214" s="22"/>
      <c r="JH214" s="22"/>
      <c r="JI214" s="22"/>
      <c r="JJ214" s="22"/>
      <c r="JK214" s="22"/>
      <c r="JL214" s="22"/>
      <c r="JM214" s="22"/>
      <c r="JN214" s="22"/>
      <c r="JO214" s="22"/>
      <c r="JP214" s="22"/>
      <c r="JQ214" s="22"/>
      <c r="JR214" s="22"/>
      <c r="JS214" s="22"/>
      <c r="JT214" s="22"/>
      <c r="JU214" s="22"/>
      <c r="JV214" s="22"/>
      <c r="JW214" s="22"/>
      <c r="JX214" s="22"/>
      <c r="JY214" s="22"/>
      <c r="JZ214" s="22"/>
      <c r="KA214" s="22"/>
      <c r="KB214" s="22"/>
      <c r="KC214" s="22"/>
      <c r="KD214" s="22"/>
      <c r="KE214" s="22"/>
      <c r="KF214" s="22"/>
      <c r="KG214" s="22"/>
      <c r="KH214" s="22"/>
      <c r="KI214" s="22"/>
      <c r="KJ214" s="22"/>
      <c r="KK214" s="22"/>
      <c r="KL214" s="22"/>
      <c r="KM214" s="22"/>
      <c r="KN214" s="22"/>
      <c r="KO214" s="22"/>
      <c r="KP214" s="22"/>
      <c r="KQ214" s="22"/>
      <c r="KR214" s="22"/>
      <c r="KS214" s="22"/>
      <c r="KT214" s="22"/>
      <c r="KU214" s="22"/>
      <c r="KV214" s="22"/>
      <c r="KW214" s="22"/>
      <c r="KX214" s="22"/>
      <c r="KY214" s="22"/>
      <c r="KZ214" s="22"/>
      <c r="LA214" s="22"/>
      <c r="LB214" s="22"/>
      <c r="LC214" s="22"/>
      <c r="LD214" s="22"/>
      <c r="LE214" s="22"/>
      <c r="LF214" s="22"/>
      <c r="LG214" s="22"/>
      <c r="LH214" s="22"/>
      <c r="LI214" s="22"/>
      <c r="LJ214" s="22"/>
      <c r="LK214" s="22"/>
      <c r="LL214" s="22"/>
      <c r="LM214" s="22"/>
      <c r="LN214" s="22"/>
      <c r="LO214" s="22"/>
      <c r="LP214" s="22"/>
      <c r="LQ214" s="22"/>
      <c r="LR214" s="22"/>
      <c r="LS214" s="22"/>
      <c r="LT214" s="22"/>
      <c r="LU214" s="22"/>
      <c r="LV214" s="22"/>
      <c r="LW214" s="22"/>
      <c r="LX214" s="22"/>
      <c r="LY214" s="22"/>
      <c r="LZ214" s="22"/>
      <c r="MA214" s="22"/>
      <c r="MB214" s="22"/>
      <c r="MC214" s="22"/>
      <c r="MD214" s="22"/>
      <c r="ME214" s="22"/>
      <c r="MF214" s="22"/>
      <c r="MG214" s="22"/>
      <c r="MH214" s="22"/>
      <c r="MI214" s="22"/>
      <c r="MJ214" s="22"/>
      <c r="MK214" s="22"/>
      <c r="ML214" s="22"/>
      <c r="MM214" s="22"/>
      <c r="MN214" s="22"/>
      <c r="MO214" s="22"/>
      <c r="MP214" s="22"/>
      <c r="MQ214" s="22"/>
      <c r="MR214" s="22"/>
      <c r="MS214" s="22"/>
      <c r="MT214" s="22"/>
      <c r="MU214" s="22"/>
      <c r="MV214" s="22"/>
      <c r="MW214" s="22"/>
      <c r="MX214" s="22"/>
      <c r="MY214" s="22"/>
      <c r="MZ214" s="22"/>
      <c r="NA214" s="22"/>
      <c r="NB214" s="22"/>
      <c r="NC214" s="22"/>
      <c r="ND214" s="22"/>
      <c r="NE214" s="22"/>
      <c r="NF214" s="22"/>
      <c r="NG214" s="22"/>
      <c r="NH214" s="22"/>
      <c r="NI214" s="22"/>
      <c r="NJ214" s="22"/>
      <c r="NK214" s="22"/>
      <c r="NL214" s="22"/>
      <c r="NM214" s="22"/>
      <c r="NN214" s="22"/>
      <c r="NO214" s="22"/>
      <c r="NP214" s="22"/>
      <c r="NQ214" s="22"/>
      <c r="NR214" s="22"/>
      <c r="NS214" s="22"/>
      <c r="NT214" s="22"/>
      <c r="NU214" s="22"/>
      <c r="NV214" s="22"/>
      <c r="NW214" s="22"/>
      <c r="NX214" s="22"/>
      <c r="NY214" s="22"/>
      <c r="NZ214" s="22"/>
      <c r="OA214" s="22"/>
      <c r="OB214" s="22"/>
      <c r="OC214" s="22"/>
      <c r="OD214" s="22"/>
      <c r="OE214" s="22"/>
      <c r="OF214" s="22"/>
      <c r="OG214" s="22"/>
      <c r="OH214" s="22"/>
      <c r="OI214" s="22"/>
      <c r="OJ214" s="22"/>
      <c r="OK214" s="22"/>
      <c r="OL214" s="22"/>
      <c r="OM214" s="22"/>
      <c r="ON214" s="22"/>
      <c r="OO214" s="22"/>
      <c r="OP214" s="22"/>
      <c r="OQ214" s="22"/>
      <c r="OR214" s="22"/>
      <c r="OS214" s="22"/>
      <c r="OT214" s="22"/>
      <c r="OU214" s="22"/>
      <c r="OV214" s="22"/>
      <c r="OW214" s="22"/>
      <c r="OX214" s="22"/>
      <c r="OY214" s="22"/>
      <c r="OZ214" s="22"/>
      <c r="PA214" s="22"/>
      <c r="PB214" s="22"/>
      <c r="PC214" s="22"/>
      <c r="PD214" s="22"/>
      <c r="PE214" s="22"/>
      <c r="PF214" s="22"/>
      <c r="PG214" s="22"/>
      <c r="PH214" s="22"/>
      <c r="PI214" s="22"/>
      <c r="PJ214" s="22"/>
      <c r="PK214" s="22"/>
      <c r="PL214" s="22"/>
      <c r="PM214" s="22"/>
      <c r="PN214" s="22"/>
      <c r="PO214" s="22"/>
      <c r="PP214" s="22"/>
      <c r="PQ214" s="22"/>
      <c r="PR214" s="22"/>
      <c r="PS214" s="22"/>
      <c r="PT214" s="22"/>
      <c r="PU214" s="22"/>
      <c r="PV214" s="22"/>
      <c r="PW214" s="22"/>
      <c r="PX214" s="22"/>
      <c r="PY214" s="22"/>
      <c r="PZ214" s="22"/>
      <c r="QA214" s="22"/>
      <c r="QB214" s="22"/>
      <c r="QC214" s="22"/>
      <c r="QD214" s="22"/>
      <c r="QE214" s="22"/>
      <c r="QF214" s="22"/>
      <c r="QG214" s="22"/>
      <c r="QH214" s="22"/>
      <c r="QI214" s="22"/>
      <c r="QJ214" s="22"/>
      <c r="QK214" s="22"/>
      <c r="QL214" s="22"/>
      <c r="QM214" s="22"/>
      <c r="QN214" s="22"/>
      <c r="QO214" s="22"/>
      <c r="QP214" s="22"/>
      <c r="QQ214" s="22"/>
      <c r="QR214" s="22"/>
      <c r="QS214" s="22"/>
      <c r="QT214" s="22"/>
      <c r="QU214" s="22"/>
      <c r="QV214" s="22"/>
      <c r="QW214" s="22"/>
      <c r="QX214" s="22"/>
      <c r="QY214" s="22"/>
      <c r="QZ214" s="22"/>
      <c r="RA214" s="22"/>
      <c r="RB214" s="22"/>
      <c r="RC214" s="22"/>
      <c r="RD214" s="22"/>
      <c r="RE214" s="22"/>
      <c r="RF214" s="22"/>
      <c r="RG214" s="22"/>
      <c r="RH214" s="22"/>
      <c r="RI214" s="22"/>
      <c r="RJ214" s="22"/>
      <c r="RK214" s="22"/>
      <c r="RL214" s="22"/>
      <c r="RM214" s="22"/>
      <c r="RN214" s="22"/>
      <c r="RO214" s="22"/>
      <c r="RP214" s="22"/>
      <c r="RQ214" s="22"/>
      <c r="RR214" s="22"/>
      <c r="RS214" s="22"/>
      <c r="RT214" s="22"/>
      <c r="RU214" s="22"/>
      <c r="RV214" s="22"/>
      <c r="RW214" s="22"/>
      <c r="RX214" s="22"/>
      <c r="RY214" s="22"/>
      <c r="RZ214" s="22"/>
      <c r="SA214" s="22"/>
      <c r="SB214" s="22"/>
      <c r="SC214" s="22"/>
      <c r="SD214" s="22"/>
      <c r="SE214" s="22"/>
      <c r="SF214" s="22"/>
      <c r="SG214" s="22"/>
      <c r="SH214" s="22"/>
      <c r="SI214" s="22"/>
      <c r="SJ214" s="22"/>
      <c r="SK214" s="22"/>
      <c r="SL214" s="22"/>
      <c r="SM214" s="22"/>
      <c r="SN214" s="22"/>
      <c r="SO214" s="22"/>
      <c r="SP214" s="22"/>
      <c r="SQ214" s="22"/>
      <c r="SR214" s="22"/>
      <c r="SS214" s="22"/>
      <c r="ST214" s="22"/>
      <c r="SU214" s="22"/>
      <c r="SV214" s="22"/>
      <c r="SW214" s="22"/>
      <c r="SX214" s="22"/>
      <c r="SY214" s="22"/>
      <c r="SZ214" s="22"/>
      <c r="TA214" s="22"/>
      <c r="TB214" s="22"/>
      <c r="TC214" s="22"/>
      <c r="TD214" s="22"/>
      <c r="TE214" s="22"/>
      <c r="TF214" s="22"/>
      <c r="TG214" s="22"/>
      <c r="TH214" s="22"/>
      <c r="TI214" s="22"/>
      <c r="TJ214" s="22"/>
      <c r="TK214" s="22"/>
      <c r="TL214" s="22"/>
      <c r="TM214" s="22"/>
      <c r="TN214" s="22"/>
      <c r="TO214" s="22"/>
      <c r="TP214" s="22"/>
      <c r="TQ214" s="22"/>
      <c r="TR214" s="22"/>
      <c r="TS214" s="22"/>
      <c r="TT214" s="22"/>
      <c r="TU214" s="22"/>
      <c r="TV214" s="22"/>
      <c r="TW214" s="22"/>
      <c r="TX214" s="22"/>
      <c r="TY214" s="22"/>
      <c r="TZ214" s="22"/>
      <c r="UA214" s="22"/>
      <c r="UB214" s="22"/>
      <c r="UC214" s="22"/>
      <c r="UD214" s="22"/>
      <c r="UE214" s="22"/>
      <c r="UF214" s="22"/>
      <c r="UG214" s="22"/>
      <c r="UH214" s="22"/>
      <c r="UI214" s="22"/>
      <c r="UJ214" s="22"/>
      <c r="UK214" s="22"/>
      <c r="UL214" s="22"/>
      <c r="UM214" s="22"/>
      <c r="UN214" s="22"/>
      <c r="UO214" s="22"/>
      <c r="UP214" s="22"/>
      <c r="UQ214" s="22"/>
      <c r="UR214" s="22"/>
      <c r="US214" s="22"/>
      <c r="UT214" s="22"/>
      <c r="UU214" s="22"/>
      <c r="UV214" s="22"/>
      <c r="UW214" s="22"/>
      <c r="UX214" s="22"/>
      <c r="UY214" s="22"/>
      <c r="UZ214" s="22"/>
      <c r="VA214" s="22"/>
      <c r="VB214" s="22"/>
      <c r="VC214" s="22"/>
      <c r="VD214" s="22"/>
      <c r="VE214" s="22"/>
      <c r="VF214" s="22"/>
      <c r="VG214" s="22"/>
      <c r="VH214" s="22"/>
      <c r="VI214" s="22"/>
      <c r="VJ214" s="22"/>
      <c r="VK214" s="22"/>
      <c r="VL214" s="22"/>
      <c r="VM214" s="22"/>
      <c r="VN214" s="22"/>
      <c r="VO214" s="22"/>
      <c r="VP214" s="22"/>
      <c r="VQ214" s="22"/>
      <c r="VR214" s="22"/>
      <c r="VS214" s="22"/>
      <c r="VT214" s="22"/>
      <c r="VU214" s="22"/>
      <c r="VV214" s="22"/>
      <c r="VW214" s="22"/>
      <c r="VX214" s="22"/>
      <c r="VY214" s="22"/>
      <c r="VZ214" s="22"/>
      <c r="WA214" s="22"/>
      <c r="WB214" s="22"/>
      <c r="WC214" s="22"/>
      <c r="WD214" s="22"/>
      <c r="WE214" s="22"/>
      <c r="WF214" s="22"/>
      <c r="WG214" s="22"/>
      <c r="WH214" s="22"/>
      <c r="WI214" s="22"/>
      <c r="WJ214" s="22"/>
      <c r="WK214" s="22"/>
      <c r="WL214" s="22"/>
      <c r="WM214" s="22"/>
      <c r="WN214" s="22"/>
      <c r="WO214" s="22"/>
      <c r="WP214" s="22"/>
      <c r="WQ214" s="22"/>
      <c r="WR214" s="22"/>
      <c r="WS214" s="22"/>
      <c r="WT214" s="22"/>
      <c r="WU214" s="22"/>
      <c r="WV214" s="22"/>
      <c r="WW214" s="22"/>
      <c r="WX214" s="22"/>
      <c r="WY214" s="22"/>
      <c r="WZ214" s="22"/>
      <c r="XA214" s="22"/>
      <c r="XB214" s="22"/>
      <c r="XC214" s="22"/>
      <c r="XD214" s="22"/>
      <c r="XE214" s="22"/>
      <c r="XF214" s="22"/>
      <c r="XG214" s="22"/>
      <c r="XH214" s="22"/>
      <c r="XI214" s="22"/>
      <c r="XJ214" s="22"/>
      <c r="XK214" s="22"/>
      <c r="XL214" s="22"/>
      <c r="XM214" s="22"/>
      <c r="XN214" s="22"/>
      <c r="XO214" s="22"/>
      <c r="XP214" s="22"/>
      <c r="XQ214" s="22"/>
      <c r="XR214" s="22"/>
      <c r="XS214" s="22"/>
      <c r="XT214" s="22"/>
      <c r="XU214" s="22"/>
      <c r="XV214" s="22"/>
      <c r="XW214" s="22"/>
      <c r="XX214" s="22"/>
      <c r="XY214" s="22"/>
      <c r="XZ214" s="22"/>
      <c r="YA214" s="22"/>
      <c r="YB214" s="22"/>
      <c r="YC214" s="22"/>
      <c r="YD214" s="22"/>
      <c r="YE214" s="22"/>
      <c r="YF214" s="22"/>
      <c r="YG214" s="22"/>
      <c r="YH214" s="22"/>
      <c r="YI214" s="22"/>
      <c r="YJ214" s="22"/>
      <c r="YK214" s="22"/>
      <c r="YL214" s="22"/>
      <c r="YM214" s="22"/>
      <c r="YN214" s="22"/>
      <c r="YO214" s="22"/>
      <c r="YP214" s="22"/>
      <c r="YQ214" s="22"/>
      <c r="YR214" s="22"/>
      <c r="YS214" s="22"/>
      <c r="YT214" s="22"/>
      <c r="YU214" s="22"/>
      <c r="YV214" s="22"/>
      <c r="YW214" s="22"/>
      <c r="YX214" s="22"/>
      <c r="YY214" s="22"/>
      <c r="YZ214" s="22"/>
      <c r="ZA214" s="22"/>
      <c r="ZB214" s="22"/>
      <c r="ZC214" s="22"/>
      <c r="ZD214" s="22"/>
      <c r="ZE214" s="22"/>
      <c r="ZF214" s="22"/>
      <c r="ZG214" s="22"/>
      <c r="ZH214" s="22"/>
      <c r="ZI214" s="22"/>
      <c r="ZJ214" s="22"/>
      <c r="ZK214" s="22"/>
      <c r="ZL214" s="22"/>
      <c r="ZM214" s="22"/>
      <c r="ZN214" s="22"/>
      <c r="ZO214" s="22"/>
      <c r="ZP214" s="22"/>
      <c r="ZQ214" s="22"/>
      <c r="ZR214" s="22"/>
      <c r="ZS214" s="22"/>
      <c r="ZT214" s="22"/>
      <c r="ZU214" s="22"/>
      <c r="ZV214" s="22"/>
      <c r="ZW214" s="22"/>
      <c r="ZX214" s="22"/>
      <c r="ZY214" s="22"/>
      <c r="ZZ214" s="22"/>
      <c r="AAA214" s="22"/>
      <c r="AAB214" s="22"/>
      <c r="AAC214" s="22"/>
      <c r="AAD214" s="22"/>
      <c r="AAE214" s="22"/>
      <c r="AAF214" s="22"/>
      <c r="AAG214" s="22"/>
      <c r="AAH214" s="22"/>
      <c r="AAI214" s="22"/>
      <c r="AAJ214" s="22"/>
      <c r="AAK214" s="22"/>
      <c r="AAL214" s="22"/>
      <c r="AAM214" s="22"/>
      <c r="AAN214" s="22"/>
      <c r="AAO214" s="22"/>
      <c r="AAP214" s="22"/>
      <c r="AAQ214" s="22"/>
      <c r="AAR214" s="22"/>
      <c r="AAS214" s="22"/>
      <c r="AAT214" s="22"/>
      <c r="AAU214" s="22"/>
      <c r="AAV214" s="22"/>
      <c r="AAW214" s="22"/>
      <c r="AAX214" s="22"/>
      <c r="AAY214" s="22"/>
      <c r="AAZ214" s="22"/>
      <c r="ABA214" s="22"/>
      <c r="ABB214" s="22"/>
      <c r="ABC214" s="22"/>
      <c r="ABD214" s="22"/>
      <c r="ABE214" s="22"/>
      <c r="ABF214" s="22"/>
      <c r="ABG214" s="22"/>
      <c r="ABH214" s="22"/>
      <c r="ABI214" s="22"/>
      <c r="ABJ214" s="22"/>
      <c r="ABK214" s="22"/>
      <c r="ABL214" s="22"/>
      <c r="ABM214" s="22"/>
      <c r="ABN214" s="22"/>
      <c r="ABO214" s="22"/>
      <c r="ABP214" s="22"/>
      <c r="ABQ214" s="22"/>
      <c r="ABR214" s="22"/>
      <c r="ABS214" s="22"/>
      <c r="ABT214" s="22"/>
      <c r="ABU214" s="22"/>
      <c r="ABV214" s="22"/>
      <c r="ABW214" s="22"/>
      <c r="ABX214" s="22"/>
      <c r="ABY214" s="22"/>
      <c r="ABZ214" s="22"/>
      <c r="ACA214" s="22"/>
      <c r="ACB214" s="22"/>
      <c r="ACC214" s="22"/>
      <c r="ACD214" s="22"/>
      <c r="ACE214" s="22"/>
      <c r="ACF214" s="22"/>
      <c r="ACG214" s="22"/>
      <c r="ACH214" s="22"/>
      <c r="ACI214" s="22"/>
      <c r="ACJ214" s="22"/>
      <c r="ACK214" s="22"/>
      <c r="ACL214" s="22"/>
      <c r="ACM214" s="22"/>
      <c r="ACN214" s="22"/>
      <c r="ACO214" s="22"/>
      <c r="ACP214" s="22"/>
      <c r="ACQ214" s="22"/>
      <c r="ACR214" s="22"/>
      <c r="ACS214" s="22"/>
      <c r="ACT214" s="22"/>
      <c r="ACU214" s="22"/>
      <c r="ACV214" s="22"/>
      <c r="ACW214" s="22"/>
      <c r="ACX214" s="22"/>
      <c r="ACY214" s="22"/>
      <c r="ACZ214" s="22"/>
      <c r="ADA214" s="22"/>
    </row>
    <row r="215" spans="1:781" s="124" customFormat="1" ht="36" x14ac:dyDescent="0.3">
      <c r="A215" s="81">
        <v>3</v>
      </c>
      <c r="B215" s="87" t="s">
        <v>653</v>
      </c>
      <c r="C215" s="64" t="s">
        <v>111</v>
      </c>
      <c r="D215" s="65" t="s">
        <v>277</v>
      </c>
      <c r="E215" s="65" t="s">
        <v>326</v>
      </c>
      <c r="F215" s="65">
        <v>50</v>
      </c>
      <c r="G215" s="122"/>
      <c r="H215" s="65">
        <v>2</v>
      </c>
      <c r="I215" s="65" t="s">
        <v>49</v>
      </c>
      <c r="J215" s="65" t="s">
        <v>309</v>
      </c>
      <c r="K215" s="67">
        <v>1985</v>
      </c>
      <c r="L215" s="135">
        <v>1985</v>
      </c>
      <c r="M215" s="69"/>
      <c r="N215" s="70"/>
      <c r="O215" s="70"/>
      <c r="P215" s="71" t="s">
        <v>511</v>
      </c>
      <c r="Q215" s="72" t="s">
        <v>654</v>
      </c>
      <c r="R215" s="73" t="s">
        <v>408</v>
      </c>
      <c r="S215" s="74" t="str">
        <f t="shared" si="53"/>
        <v>Cu</v>
      </c>
      <c r="T215" s="75">
        <v>580</v>
      </c>
      <c r="U215" s="75">
        <v>1.1000000000000001</v>
      </c>
      <c r="V215" s="75"/>
      <c r="W215" s="75">
        <v>1.1000000000000001</v>
      </c>
      <c r="X215" s="75" t="s">
        <v>409</v>
      </c>
      <c r="Y215" s="75">
        <v>65</v>
      </c>
      <c r="Z215" s="75" t="s">
        <v>244</v>
      </c>
      <c r="AA215" s="22"/>
      <c r="AB215" s="76">
        <f t="shared" si="52"/>
        <v>0</v>
      </c>
      <c r="AC215" s="76">
        <f t="shared" si="54"/>
        <v>0</v>
      </c>
      <c r="AD215" s="76">
        <f t="shared" si="55"/>
        <v>0</v>
      </c>
      <c r="AE215" s="76">
        <f t="shared" si="60"/>
        <v>0</v>
      </c>
      <c r="AF215" s="77"/>
      <c r="AG215" s="77">
        <f t="shared" si="57"/>
        <v>0</v>
      </c>
      <c r="AH215" s="77">
        <f t="shared" si="58"/>
        <v>0</v>
      </c>
      <c r="AI215" s="77">
        <f t="shared" si="59"/>
        <v>0</v>
      </c>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c r="DM215" s="22"/>
      <c r="DN215" s="22"/>
      <c r="DO215" s="22"/>
      <c r="DP215" s="22"/>
      <c r="DQ215" s="22"/>
      <c r="DR215" s="22"/>
      <c r="DS215" s="22"/>
      <c r="DT215" s="22"/>
      <c r="DU215" s="22"/>
      <c r="DV215" s="22"/>
      <c r="DW215" s="22"/>
      <c r="DX215" s="22"/>
      <c r="DY215" s="22"/>
      <c r="DZ215" s="22"/>
      <c r="EA215" s="22"/>
      <c r="EB215" s="22"/>
      <c r="EC215" s="22"/>
      <c r="ED215" s="22"/>
      <c r="EE215" s="22"/>
      <c r="EF215" s="22"/>
      <c r="EG215" s="22"/>
      <c r="EH215" s="22"/>
      <c r="EI215" s="22"/>
      <c r="EJ215" s="22"/>
      <c r="EK215" s="22"/>
      <c r="EL215" s="22"/>
      <c r="EM215" s="22"/>
      <c r="EN215" s="22"/>
      <c r="EO215" s="22"/>
      <c r="EP215" s="22"/>
      <c r="EQ215" s="22"/>
      <c r="ER215" s="22"/>
      <c r="ES215" s="22"/>
      <c r="ET215" s="22"/>
      <c r="EU215" s="22"/>
      <c r="EV215" s="22"/>
      <c r="EW215" s="22"/>
      <c r="EX215" s="22"/>
      <c r="EY215" s="22"/>
      <c r="EZ215" s="22"/>
      <c r="FA215" s="22"/>
      <c r="FB215" s="22"/>
      <c r="FC215" s="22"/>
      <c r="FD215" s="22"/>
      <c r="FE215" s="22"/>
      <c r="FF215" s="22"/>
      <c r="FG215" s="22"/>
      <c r="FH215" s="22"/>
      <c r="FI215" s="22"/>
      <c r="FJ215" s="22"/>
      <c r="FK215" s="22"/>
      <c r="FL215" s="22"/>
      <c r="FM215" s="22"/>
      <c r="FN215" s="22"/>
      <c r="FO215" s="22"/>
      <c r="FP215" s="22"/>
      <c r="FQ215" s="22"/>
      <c r="FR215" s="22"/>
      <c r="FS215" s="22"/>
      <c r="FT215" s="22"/>
      <c r="FU215" s="22"/>
      <c r="FV215" s="22"/>
      <c r="FW215" s="22"/>
      <c r="FX215" s="22"/>
      <c r="FY215" s="22"/>
      <c r="FZ215" s="22"/>
      <c r="GA215" s="22"/>
      <c r="GB215" s="22"/>
      <c r="GC215" s="22"/>
      <c r="GD215" s="22"/>
      <c r="GE215" s="22"/>
      <c r="GF215" s="22"/>
      <c r="GG215" s="22"/>
      <c r="GH215" s="22"/>
      <c r="GI215" s="22"/>
      <c r="GJ215" s="22"/>
      <c r="GK215" s="22"/>
      <c r="GL215" s="22"/>
      <c r="GM215" s="22"/>
      <c r="GN215" s="22"/>
      <c r="GO215" s="22"/>
      <c r="GP215" s="22"/>
      <c r="GQ215" s="22"/>
      <c r="GR215" s="22"/>
      <c r="GS215" s="22"/>
      <c r="GT215" s="22"/>
      <c r="GU215" s="22"/>
      <c r="GV215" s="22"/>
      <c r="GW215" s="22"/>
      <c r="GX215" s="22"/>
      <c r="GY215" s="22"/>
      <c r="GZ215" s="22"/>
      <c r="HA215" s="22"/>
      <c r="HB215" s="22"/>
      <c r="HC215" s="22"/>
      <c r="HD215" s="22"/>
      <c r="HE215" s="22"/>
      <c r="HF215" s="22"/>
      <c r="HG215" s="22"/>
      <c r="HH215" s="22"/>
      <c r="HI215" s="22"/>
      <c r="HJ215" s="22"/>
      <c r="HK215" s="22"/>
      <c r="HL215" s="22"/>
      <c r="HM215" s="22"/>
      <c r="HN215" s="22"/>
      <c r="HO215" s="22"/>
      <c r="HP215" s="22"/>
      <c r="HQ215" s="22"/>
      <c r="HR215" s="22"/>
      <c r="HS215" s="22"/>
      <c r="HT215" s="22"/>
      <c r="HU215" s="22"/>
      <c r="HV215" s="22"/>
      <c r="HW215" s="22"/>
      <c r="HX215" s="22"/>
      <c r="HY215" s="22"/>
      <c r="HZ215" s="22"/>
      <c r="IA215" s="22"/>
      <c r="IB215" s="22"/>
      <c r="IC215" s="22"/>
      <c r="ID215" s="22"/>
      <c r="IE215" s="22"/>
      <c r="IF215" s="22"/>
      <c r="IG215" s="22"/>
      <c r="IH215" s="22"/>
      <c r="II215" s="22"/>
      <c r="IJ215" s="22"/>
      <c r="IK215" s="22"/>
      <c r="IL215" s="22"/>
      <c r="IM215" s="22"/>
      <c r="IN215" s="22"/>
      <c r="IO215" s="22"/>
      <c r="IP215" s="22"/>
      <c r="IQ215" s="22"/>
      <c r="IR215" s="22"/>
      <c r="IS215" s="22"/>
      <c r="IT215" s="22"/>
      <c r="IU215" s="22"/>
      <c r="IV215" s="22"/>
      <c r="IW215" s="22"/>
      <c r="IX215" s="22"/>
      <c r="IY215" s="22"/>
      <c r="IZ215" s="22"/>
      <c r="JA215" s="22"/>
      <c r="JB215" s="22"/>
      <c r="JC215" s="22"/>
      <c r="JD215" s="22"/>
      <c r="JE215" s="22"/>
      <c r="JF215" s="22"/>
      <c r="JG215" s="22"/>
      <c r="JH215" s="22"/>
      <c r="JI215" s="22"/>
      <c r="JJ215" s="22"/>
      <c r="JK215" s="22"/>
      <c r="JL215" s="22"/>
      <c r="JM215" s="22"/>
      <c r="JN215" s="22"/>
      <c r="JO215" s="22"/>
      <c r="JP215" s="22"/>
      <c r="JQ215" s="22"/>
      <c r="JR215" s="22"/>
      <c r="JS215" s="22"/>
      <c r="JT215" s="22"/>
      <c r="JU215" s="22"/>
      <c r="JV215" s="22"/>
      <c r="JW215" s="22"/>
      <c r="JX215" s="22"/>
      <c r="JY215" s="22"/>
      <c r="JZ215" s="22"/>
      <c r="KA215" s="22"/>
      <c r="KB215" s="22"/>
      <c r="KC215" s="22"/>
      <c r="KD215" s="22"/>
      <c r="KE215" s="22"/>
      <c r="KF215" s="22"/>
      <c r="KG215" s="22"/>
      <c r="KH215" s="22"/>
      <c r="KI215" s="22"/>
      <c r="KJ215" s="22"/>
      <c r="KK215" s="22"/>
      <c r="KL215" s="22"/>
      <c r="KM215" s="22"/>
      <c r="KN215" s="22"/>
      <c r="KO215" s="22"/>
      <c r="KP215" s="22"/>
      <c r="KQ215" s="22"/>
      <c r="KR215" s="22"/>
      <c r="KS215" s="22"/>
      <c r="KT215" s="22"/>
      <c r="KU215" s="22"/>
      <c r="KV215" s="22"/>
      <c r="KW215" s="22"/>
      <c r="KX215" s="22"/>
      <c r="KY215" s="22"/>
      <c r="KZ215" s="22"/>
      <c r="LA215" s="22"/>
      <c r="LB215" s="22"/>
      <c r="LC215" s="22"/>
      <c r="LD215" s="22"/>
      <c r="LE215" s="22"/>
      <c r="LF215" s="22"/>
      <c r="LG215" s="22"/>
      <c r="LH215" s="22"/>
      <c r="LI215" s="22"/>
      <c r="LJ215" s="22"/>
      <c r="LK215" s="22"/>
      <c r="LL215" s="22"/>
      <c r="LM215" s="22"/>
      <c r="LN215" s="22"/>
      <c r="LO215" s="22"/>
      <c r="LP215" s="22"/>
      <c r="LQ215" s="22"/>
      <c r="LR215" s="22"/>
      <c r="LS215" s="22"/>
      <c r="LT215" s="22"/>
      <c r="LU215" s="22"/>
      <c r="LV215" s="22"/>
      <c r="LW215" s="22"/>
      <c r="LX215" s="22"/>
      <c r="LY215" s="22"/>
      <c r="LZ215" s="22"/>
      <c r="MA215" s="22"/>
      <c r="MB215" s="22"/>
      <c r="MC215" s="22"/>
      <c r="MD215" s="22"/>
      <c r="ME215" s="22"/>
      <c r="MF215" s="22"/>
      <c r="MG215" s="22"/>
      <c r="MH215" s="22"/>
      <c r="MI215" s="22"/>
      <c r="MJ215" s="22"/>
      <c r="MK215" s="22"/>
      <c r="ML215" s="22"/>
      <c r="MM215" s="22"/>
      <c r="MN215" s="22"/>
      <c r="MO215" s="22"/>
      <c r="MP215" s="22"/>
      <c r="MQ215" s="22"/>
      <c r="MR215" s="22"/>
      <c r="MS215" s="22"/>
      <c r="MT215" s="22"/>
      <c r="MU215" s="22"/>
      <c r="MV215" s="22"/>
      <c r="MW215" s="22"/>
      <c r="MX215" s="22"/>
      <c r="MY215" s="22"/>
      <c r="MZ215" s="22"/>
      <c r="NA215" s="22"/>
      <c r="NB215" s="22"/>
      <c r="NC215" s="22"/>
      <c r="ND215" s="22"/>
      <c r="NE215" s="22"/>
      <c r="NF215" s="22"/>
      <c r="NG215" s="22"/>
      <c r="NH215" s="22"/>
      <c r="NI215" s="22"/>
      <c r="NJ215" s="22"/>
      <c r="NK215" s="22"/>
      <c r="NL215" s="22"/>
      <c r="NM215" s="22"/>
      <c r="NN215" s="22"/>
      <c r="NO215" s="22"/>
      <c r="NP215" s="22"/>
      <c r="NQ215" s="22"/>
      <c r="NR215" s="22"/>
      <c r="NS215" s="22"/>
      <c r="NT215" s="22"/>
      <c r="NU215" s="22"/>
      <c r="NV215" s="22"/>
      <c r="NW215" s="22"/>
      <c r="NX215" s="22"/>
      <c r="NY215" s="22"/>
      <c r="NZ215" s="22"/>
      <c r="OA215" s="22"/>
      <c r="OB215" s="22"/>
      <c r="OC215" s="22"/>
      <c r="OD215" s="22"/>
      <c r="OE215" s="22"/>
      <c r="OF215" s="22"/>
      <c r="OG215" s="22"/>
      <c r="OH215" s="22"/>
      <c r="OI215" s="22"/>
      <c r="OJ215" s="22"/>
      <c r="OK215" s="22"/>
      <c r="OL215" s="22"/>
      <c r="OM215" s="22"/>
      <c r="ON215" s="22"/>
      <c r="OO215" s="22"/>
      <c r="OP215" s="22"/>
      <c r="OQ215" s="22"/>
      <c r="OR215" s="22"/>
      <c r="OS215" s="22"/>
      <c r="OT215" s="22"/>
      <c r="OU215" s="22"/>
      <c r="OV215" s="22"/>
      <c r="OW215" s="22"/>
      <c r="OX215" s="22"/>
      <c r="OY215" s="22"/>
      <c r="OZ215" s="22"/>
      <c r="PA215" s="22"/>
      <c r="PB215" s="22"/>
      <c r="PC215" s="22"/>
      <c r="PD215" s="22"/>
      <c r="PE215" s="22"/>
      <c r="PF215" s="22"/>
      <c r="PG215" s="22"/>
      <c r="PH215" s="22"/>
      <c r="PI215" s="22"/>
      <c r="PJ215" s="22"/>
      <c r="PK215" s="22"/>
      <c r="PL215" s="22"/>
      <c r="PM215" s="22"/>
      <c r="PN215" s="22"/>
      <c r="PO215" s="22"/>
      <c r="PP215" s="22"/>
      <c r="PQ215" s="22"/>
      <c r="PR215" s="22"/>
      <c r="PS215" s="22"/>
      <c r="PT215" s="22"/>
      <c r="PU215" s="22"/>
      <c r="PV215" s="22"/>
      <c r="PW215" s="22"/>
      <c r="PX215" s="22"/>
      <c r="PY215" s="22"/>
      <c r="PZ215" s="22"/>
      <c r="QA215" s="22"/>
      <c r="QB215" s="22"/>
      <c r="QC215" s="22"/>
      <c r="QD215" s="22"/>
      <c r="QE215" s="22"/>
      <c r="QF215" s="22"/>
      <c r="QG215" s="22"/>
      <c r="QH215" s="22"/>
      <c r="QI215" s="22"/>
      <c r="QJ215" s="22"/>
      <c r="QK215" s="22"/>
      <c r="QL215" s="22"/>
      <c r="QM215" s="22"/>
      <c r="QN215" s="22"/>
      <c r="QO215" s="22"/>
      <c r="QP215" s="22"/>
      <c r="QQ215" s="22"/>
      <c r="QR215" s="22"/>
      <c r="QS215" s="22"/>
      <c r="QT215" s="22"/>
      <c r="QU215" s="22"/>
      <c r="QV215" s="22"/>
      <c r="QW215" s="22"/>
      <c r="QX215" s="22"/>
      <c r="QY215" s="22"/>
      <c r="QZ215" s="22"/>
      <c r="RA215" s="22"/>
      <c r="RB215" s="22"/>
      <c r="RC215" s="22"/>
      <c r="RD215" s="22"/>
      <c r="RE215" s="22"/>
      <c r="RF215" s="22"/>
      <c r="RG215" s="22"/>
      <c r="RH215" s="22"/>
      <c r="RI215" s="22"/>
      <c r="RJ215" s="22"/>
      <c r="RK215" s="22"/>
      <c r="RL215" s="22"/>
      <c r="RM215" s="22"/>
      <c r="RN215" s="22"/>
      <c r="RO215" s="22"/>
      <c r="RP215" s="22"/>
      <c r="RQ215" s="22"/>
      <c r="RR215" s="22"/>
      <c r="RS215" s="22"/>
      <c r="RT215" s="22"/>
      <c r="RU215" s="22"/>
      <c r="RV215" s="22"/>
      <c r="RW215" s="22"/>
      <c r="RX215" s="22"/>
      <c r="RY215" s="22"/>
      <c r="RZ215" s="22"/>
      <c r="SA215" s="22"/>
      <c r="SB215" s="22"/>
      <c r="SC215" s="22"/>
      <c r="SD215" s="22"/>
      <c r="SE215" s="22"/>
      <c r="SF215" s="22"/>
      <c r="SG215" s="22"/>
      <c r="SH215" s="22"/>
      <c r="SI215" s="22"/>
      <c r="SJ215" s="22"/>
      <c r="SK215" s="22"/>
      <c r="SL215" s="22"/>
      <c r="SM215" s="22"/>
      <c r="SN215" s="22"/>
      <c r="SO215" s="22"/>
      <c r="SP215" s="22"/>
      <c r="SQ215" s="22"/>
      <c r="SR215" s="22"/>
      <c r="SS215" s="22"/>
      <c r="ST215" s="22"/>
      <c r="SU215" s="22"/>
      <c r="SV215" s="22"/>
      <c r="SW215" s="22"/>
      <c r="SX215" s="22"/>
      <c r="SY215" s="22"/>
      <c r="SZ215" s="22"/>
      <c r="TA215" s="22"/>
      <c r="TB215" s="22"/>
      <c r="TC215" s="22"/>
      <c r="TD215" s="22"/>
      <c r="TE215" s="22"/>
      <c r="TF215" s="22"/>
      <c r="TG215" s="22"/>
      <c r="TH215" s="22"/>
      <c r="TI215" s="22"/>
      <c r="TJ215" s="22"/>
      <c r="TK215" s="22"/>
      <c r="TL215" s="22"/>
      <c r="TM215" s="22"/>
      <c r="TN215" s="22"/>
      <c r="TO215" s="22"/>
      <c r="TP215" s="22"/>
      <c r="TQ215" s="22"/>
      <c r="TR215" s="22"/>
      <c r="TS215" s="22"/>
      <c r="TT215" s="22"/>
      <c r="TU215" s="22"/>
      <c r="TV215" s="22"/>
      <c r="TW215" s="22"/>
      <c r="TX215" s="22"/>
      <c r="TY215" s="22"/>
      <c r="TZ215" s="22"/>
      <c r="UA215" s="22"/>
      <c r="UB215" s="22"/>
      <c r="UC215" s="22"/>
      <c r="UD215" s="22"/>
      <c r="UE215" s="22"/>
      <c r="UF215" s="22"/>
      <c r="UG215" s="22"/>
      <c r="UH215" s="22"/>
      <c r="UI215" s="22"/>
      <c r="UJ215" s="22"/>
      <c r="UK215" s="22"/>
      <c r="UL215" s="22"/>
      <c r="UM215" s="22"/>
      <c r="UN215" s="22"/>
      <c r="UO215" s="22"/>
      <c r="UP215" s="22"/>
      <c r="UQ215" s="22"/>
      <c r="UR215" s="22"/>
      <c r="US215" s="22"/>
      <c r="UT215" s="22"/>
      <c r="UU215" s="22"/>
      <c r="UV215" s="22"/>
      <c r="UW215" s="22"/>
      <c r="UX215" s="22"/>
      <c r="UY215" s="22"/>
      <c r="UZ215" s="22"/>
      <c r="VA215" s="22"/>
      <c r="VB215" s="22"/>
      <c r="VC215" s="22"/>
      <c r="VD215" s="22"/>
      <c r="VE215" s="22"/>
      <c r="VF215" s="22"/>
      <c r="VG215" s="22"/>
      <c r="VH215" s="22"/>
      <c r="VI215" s="22"/>
      <c r="VJ215" s="22"/>
      <c r="VK215" s="22"/>
      <c r="VL215" s="22"/>
      <c r="VM215" s="22"/>
      <c r="VN215" s="22"/>
      <c r="VO215" s="22"/>
      <c r="VP215" s="22"/>
      <c r="VQ215" s="22"/>
      <c r="VR215" s="22"/>
      <c r="VS215" s="22"/>
      <c r="VT215" s="22"/>
      <c r="VU215" s="22"/>
      <c r="VV215" s="22"/>
      <c r="VW215" s="22"/>
      <c r="VX215" s="22"/>
      <c r="VY215" s="22"/>
      <c r="VZ215" s="22"/>
      <c r="WA215" s="22"/>
      <c r="WB215" s="22"/>
      <c r="WC215" s="22"/>
      <c r="WD215" s="22"/>
      <c r="WE215" s="22"/>
      <c r="WF215" s="22"/>
      <c r="WG215" s="22"/>
      <c r="WH215" s="22"/>
      <c r="WI215" s="22"/>
      <c r="WJ215" s="22"/>
      <c r="WK215" s="22"/>
      <c r="WL215" s="22"/>
      <c r="WM215" s="22"/>
      <c r="WN215" s="22"/>
      <c r="WO215" s="22"/>
      <c r="WP215" s="22"/>
      <c r="WQ215" s="22"/>
      <c r="WR215" s="22"/>
      <c r="WS215" s="22"/>
      <c r="WT215" s="22"/>
      <c r="WU215" s="22"/>
      <c r="WV215" s="22"/>
      <c r="WW215" s="22"/>
      <c r="WX215" s="22"/>
      <c r="WY215" s="22"/>
      <c r="WZ215" s="22"/>
      <c r="XA215" s="22"/>
      <c r="XB215" s="22"/>
      <c r="XC215" s="22"/>
      <c r="XD215" s="22"/>
      <c r="XE215" s="22"/>
      <c r="XF215" s="22"/>
      <c r="XG215" s="22"/>
      <c r="XH215" s="22"/>
      <c r="XI215" s="22"/>
      <c r="XJ215" s="22"/>
      <c r="XK215" s="22"/>
      <c r="XL215" s="22"/>
      <c r="XM215" s="22"/>
      <c r="XN215" s="22"/>
      <c r="XO215" s="22"/>
      <c r="XP215" s="22"/>
      <c r="XQ215" s="22"/>
      <c r="XR215" s="22"/>
      <c r="XS215" s="22"/>
      <c r="XT215" s="22"/>
      <c r="XU215" s="22"/>
      <c r="XV215" s="22"/>
      <c r="XW215" s="22"/>
      <c r="XX215" s="22"/>
      <c r="XY215" s="22"/>
      <c r="XZ215" s="22"/>
      <c r="YA215" s="22"/>
      <c r="YB215" s="22"/>
      <c r="YC215" s="22"/>
      <c r="YD215" s="22"/>
      <c r="YE215" s="22"/>
      <c r="YF215" s="22"/>
      <c r="YG215" s="22"/>
      <c r="YH215" s="22"/>
      <c r="YI215" s="22"/>
      <c r="YJ215" s="22"/>
      <c r="YK215" s="22"/>
      <c r="YL215" s="22"/>
      <c r="YM215" s="22"/>
      <c r="YN215" s="22"/>
      <c r="YO215" s="22"/>
      <c r="YP215" s="22"/>
      <c r="YQ215" s="22"/>
      <c r="YR215" s="22"/>
      <c r="YS215" s="22"/>
      <c r="YT215" s="22"/>
      <c r="YU215" s="22"/>
      <c r="YV215" s="22"/>
      <c r="YW215" s="22"/>
      <c r="YX215" s="22"/>
      <c r="YY215" s="22"/>
      <c r="YZ215" s="22"/>
      <c r="ZA215" s="22"/>
      <c r="ZB215" s="22"/>
      <c r="ZC215" s="22"/>
      <c r="ZD215" s="22"/>
      <c r="ZE215" s="22"/>
      <c r="ZF215" s="22"/>
      <c r="ZG215" s="22"/>
      <c r="ZH215" s="22"/>
      <c r="ZI215" s="22"/>
      <c r="ZJ215" s="22"/>
      <c r="ZK215" s="22"/>
      <c r="ZL215" s="22"/>
      <c r="ZM215" s="22"/>
      <c r="ZN215" s="22"/>
      <c r="ZO215" s="22"/>
      <c r="ZP215" s="22"/>
      <c r="ZQ215" s="22"/>
      <c r="ZR215" s="22"/>
      <c r="ZS215" s="22"/>
      <c r="ZT215" s="22"/>
      <c r="ZU215" s="22"/>
      <c r="ZV215" s="22"/>
      <c r="ZW215" s="22"/>
      <c r="ZX215" s="22"/>
      <c r="ZY215" s="22"/>
      <c r="ZZ215" s="22"/>
      <c r="AAA215" s="22"/>
      <c r="AAB215" s="22"/>
      <c r="AAC215" s="22"/>
      <c r="AAD215" s="22"/>
      <c r="AAE215" s="22"/>
      <c r="AAF215" s="22"/>
      <c r="AAG215" s="22"/>
      <c r="AAH215" s="22"/>
      <c r="AAI215" s="22"/>
      <c r="AAJ215" s="22"/>
      <c r="AAK215" s="22"/>
      <c r="AAL215" s="22"/>
      <c r="AAM215" s="22"/>
      <c r="AAN215" s="22"/>
      <c r="AAO215" s="22"/>
      <c r="AAP215" s="22"/>
      <c r="AAQ215" s="22"/>
      <c r="AAR215" s="22"/>
      <c r="AAS215" s="22"/>
      <c r="AAT215" s="22"/>
      <c r="AAU215" s="22"/>
      <c r="AAV215" s="22"/>
      <c r="AAW215" s="22"/>
      <c r="AAX215" s="22"/>
      <c r="AAY215" s="22"/>
      <c r="AAZ215" s="22"/>
      <c r="ABA215" s="22"/>
      <c r="ABB215" s="22"/>
      <c r="ABC215" s="22"/>
      <c r="ABD215" s="22"/>
      <c r="ABE215" s="22"/>
      <c r="ABF215" s="22"/>
      <c r="ABG215" s="22"/>
      <c r="ABH215" s="22"/>
      <c r="ABI215" s="22"/>
      <c r="ABJ215" s="22"/>
      <c r="ABK215" s="22"/>
      <c r="ABL215" s="22"/>
      <c r="ABM215" s="22"/>
      <c r="ABN215" s="22"/>
      <c r="ABO215" s="22"/>
      <c r="ABP215" s="22"/>
      <c r="ABQ215" s="22"/>
      <c r="ABR215" s="22"/>
      <c r="ABS215" s="22"/>
      <c r="ABT215" s="22"/>
      <c r="ABU215" s="22"/>
      <c r="ABV215" s="22"/>
      <c r="ABW215" s="22"/>
      <c r="ABX215" s="22"/>
      <c r="ABY215" s="22"/>
      <c r="ABZ215" s="22"/>
      <c r="ACA215" s="22"/>
      <c r="ACB215" s="22"/>
      <c r="ACC215" s="22"/>
      <c r="ACD215" s="22"/>
      <c r="ACE215" s="22"/>
      <c r="ACF215" s="22"/>
      <c r="ACG215" s="22"/>
      <c r="ACH215" s="22"/>
      <c r="ACI215" s="22"/>
      <c r="ACJ215" s="22"/>
      <c r="ACK215" s="22"/>
      <c r="ACL215" s="22"/>
      <c r="ACM215" s="22"/>
      <c r="ACN215" s="22"/>
      <c r="ACO215" s="22"/>
      <c r="ACP215" s="22"/>
      <c r="ACQ215" s="22"/>
      <c r="ACR215" s="22"/>
      <c r="ACS215" s="22"/>
      <c r="ACT215" s="22"/>
      <c r="ACU215" s="22"/>
      <c r="ACV215" s="22"/>
      <c r="ACW215" s="22"/>
      <c r="ACX215" s="22"/>
      <c r="ACY215" s="22"/>
      <c r="ACZ215" s="22"/>
      <c r="ADA215" s="22"/>
    </row>
    <row r="216" spans="1:781" s="124" customFormat="1" ht="24" x14ac:dyDescent="0.3">
      <c r="A216" s="81">
        <v>3</v>
      </c>
      <c r="B216" s="87" t="s">
        <v>655</v>
      </c>
      <c r="C216" s="64" t="s">
        <v>111</v>
      </c>
      <c r="D216" s="65"/>
      <c r="E216" s="65"/>
      <c r="F216" s="65"/>
      <c r="G216" s="122"/>
      <c r="H216" s="65">
        <v>1</v>
      </c>
      <c r="I216" s="65" t="s">
        <v>96</v>
      </c>
      <c r="J216" s="65" t="s">
        <v>67</v>
      </c>
      <c r="K216" s="67">
        <v>1985</v>
      </c>
      <c r="L216" s="135">
        <v>1985</v>
      </c>
      <c r="M216" s="69"/>
      <c r="N216" s="70"/>
      <c r="O216" s="70"/>
      <c r="P216" s="71" t="s">
        <v>511</v>
      </c>
      <c r="Q216" s="72" t="s">
        <v>656</v>
      </c>
      <c r="R216" s="73" t="s">
        <v>243</v>
      </c>
      <c r="S216" s="74" t="str">
        <f t="shared" si="53"/>
        <v>Cu</v>
      </c>
      <c r="T216" s="75">
        <v>12000</v>
      </c>
      <c r="U216" s="75">
        <v>1</v>
      </c>
      <c r="V216" s="75"/>
      <c r="W216" s="75"/>
      <c r="X216" s="75">
        <v>1905</v>
      </c>
      <c r="Y216" s="75">
        <v>680</v>
      </c>
      <c r="Z216" s="75" t="s">
        <v>244</v>
      </c>
      <c r="AA216" s="22"/>
      <c r="AB216" s="76">
        <f t="shared" si="52"/>
        <v>0</v>
      </c>
      <c r="AC216" s="76">
        <f t="shared" si="54"/>
        <v>0</v>
      </c>
      <c r="AD216" s="76">
        <f t="shared" si="55"/>
        <v>0</v>
      </c>
      <c r="AE216" s="76">
        <f t="shared" si="60"/>
        <v>0</v>
      </c>
      <c r="AF216" s="77"/>
      <c r="AG216" s="77">
        <f t="shared" si="57"/>
        <v>0</v>
      </c>
      <c r="AH216" s="77">
        <f t="shared" si="58"/>
        <v>0</v>
      </c>
      <c r="AI216" s="77">
        <f t="shared" si="59"/>
        <v>0</v>
      </c>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c r="EE216" s="22"/>
      <c r="EF216" s="22"/>
      <c r="EG216" s="22"/>
      <c r="EH216" s="22"/>
      <c r="EI216" s="22"/>
      <c r="EJ216" s="22"/>
      <c r="EK216" s="22"/>
      <c r="EL216" s="22"/>
      <c r="EM216" s="22"/>
      <c r="EN216" s="22"/>
      <c r="EO216" s="22"/>
      <c r="EP216" s="22"/>
      <c r="EQ216" s="22"/>
      <c r="ER216" s="22"/>
      <c r="ES216" s="22"/>
      <c r="ET216" s="22"/>
      <c r="EU216" s="22"/>
      <c r="EV216" s="22"/>
      <c r="EW216" s="22"/>
      <c r="EX216" s="22"/>
      <c r="EY216" s="22"/>
      <c r="EZ216" s="22"/>
      <c r="FA216" s="22"/>
      <c r="FB216" s="22"/>
      <c r="FC216" s="22"/>
      <c r="FD216" s="22"/>
      <c r="FE216" s="22"/>
      <c r="FF216" s="22"/>
      <c r="FG216" s="22"/>
      <c r="FH216" s="22"/>
      <c r="FI216" s="22"/>
      <c r="FJ216" s="22"/>
      <c r="FK216" s="22"/>
      <c r="FL216" s="22"/>
      <c r="FM216" s="22"/>
      <c r="FN216" s="22"/>
      <c r="FO216" s="22"/>
      <c r="FP216" s="22"/>
      <c r="FQ216" s="22"/>
      <c r="FR216" s="22"/>
      <c r="FS216" s="22"/>
      <c r="FT216" s="22"/>
      <c r="FU216" s="22"/>
      <c r="FV216" s="22"/>
      <c r="FW216" s="22"/>
      <c r="FX216" s="22"/>
      <c r="FY216" s="22"/>
      <c r="FZ216" s="22"/>
      <c r="GA216" s="22"/>
      <c r="GB216" s="22"/>
      <c r="GC216" s="22"/>
      <c r="GD216" s="22"/>
      <c r="GE216" s="22"/>
      <c r="GF216" s="22"/>
      <c r="GG216" s="22"/>
      <c r="GH216" s="22"/>
      <c r="GI216" s="22"/>
      <c r="GJ216" s="22"/>
      <c r="GK216" s="22"/>
      <c r="GL216" s="22"/>
      <c r="GM216" s="22"/>
      <c r="GN216" s="22"/>
      <c r="GO216" s="22"/>
      <c r="GP216" s="22"/>
      <c r="GQ216" s="22"/>
      <c r="GR216" s="22"/>
      <c r="GS216" s="22"/>
      <c r="GT216" s="22"/>
      <c r="GU216" s="22"/>
      <c r="GV216" s="22"/>
      <c r="GW216" s="22"/>
      <c r="GX216" s="22"/>
      <c r="GY216" s="22"/>
      <c r="GZ216" s="22"/>
      <c r="HA216" s="22"/>
      <c r="HB216" s="22"/>
      <c r="HC216" s="22"/>
      <c r="HD216" s="22"/>
      <c r="HE216" s="22"/>
      <c r="HF216" s="22"/>
      <c r="HG216" s="22"/>
      <c r="HH216" s="22"/>
      <c r="HI216" s="22"/>
      <c r="HJ216" s="22"/>
      <c r="HK216" s="22"/>
      <c r="HL216" s="22"/>
      <c r="HM216" s="22"/>
      <c r="HN216" s="22"/>
      <c r="HO216" s="22"/>
      <c r="HP216" s="22"/>
      <c r="HQ216" s="22"/>
      <c r="HR216" s="22"/>
      <c r="HS216" s="22"/>
      <c r="HT216" s="22"/>
      <c r="HU216" s="22"/>
      <c r="HV216" s="22"/>
      <c r="HW216" s="22"/>
      <c r="HX216" s="22"/>
      <c r="HY216" s="22"/>
      <c r="HZ216" s="22"/>
      <c r="IA216" s="22"/>
      <c r="IB216" s="22"/>
      <c r="IC216" s="22"/>
      <c r="ID216" s="22"/>
      <c r="IE216" s="22"/>
      <c r="IF216" s="22"/>
      <c r="IG216" s="22"/>
      <c r="IH216" s="22"/>
      <c r="II216" s="22"/>
      <c r="IJ216" s="22"/>
      <c r="IK216" s="22"/>
      <c r="IL216" s="22"/>
      <c r="IM216" s="22"/>
      <c r="IN216" s="22"/>
      <c r="IO216" s="22"/>
      <c r="IP216" s="22"/>
      <c r="IQ216" s="22"/>
      <c r="IR216" s="22"/>
      <c r="IS216" s="22"/>
      <c r="IT216" s="22"/>
      <c r="IU216" s="22"/>
      <c r="IV216" s="22"/>
      <c r="IW216" s="22"/>
      <c r="IX216" s="22"/>
      <c r="IY216" s="22"/>
      <c r="IZ216" s="22"/>
      <c r="JA216" s="22"/>
      <c r="JB216" s="22"/>
      <c r="JC216" s="22"/>
      <c r="JD216" s="22"/>
      <c r="JE216" s="22"/>
      <c r="JF216" s="22"/>
      <c r="JG216" s="22"/>
      <c r="JH216" s="22"/>
      <c r="JI216" s="22"/>
      <c r="JJ216" s="22"/>
      <c r="JK216" s="22"/>
      <c r="JL216" s="22"/>
      <c r="JM216" s="22"/>
      <c r="JN216" s="22"/>
      <c r="JO216" s="22"/>
      <c r="JP216" s="22"/>
      <c r="JQ216" s="22"/>
      <c r="JR216" s="22"/>
      <c r="JS216" s="22"/>
      <c r="JT216" s="22"/>
      <c r="JU216" s="22"/>
      <c r="JV216" s="22"/>
      <c r="JW216" s="22"/>
      <c r="JX216" s="22"/>
      <c r="JY216" s="22"/>
      <c r="JZ216" s="22"/>
      <c r="KA216" s="22"/>
      <c r="KB216" s="22"/>
      <c r="KC216" s="22"/>
      <c r="KD216" s="22"/>
      <c r="KE216" s="22"/>
      <c r="KF216" s="22"/>
      <c r="KG216" s="22"/>
      <c r="KH216" s="22"/>
      <c r="KI216" s="22"/>
      <c r="KJ216" s="22"/>
      <c r="KK216" s="22"/>
      <c r="KL216" s="22"/>
      <c r="KM216" s="22"/>
      <c r="KN216" s="22"/>
      <c r="KO216" s="22"/>
      <c r="KP216" s="22"/>
      <c r="KQ216" s="22"/>
      <c r="KR216" s="22"/>
      <c r="KS216" s="22"/>
      <c r="KT216" s="22"/>
      <c r="KU216" s="22"/>
      <c r="KV216" s="22"/>
      <c r="KW216" s="22"/>
      <c r="KX216" s="22"/>
      <c r="KY216" s="22"/>
      <c r="KZ216" s="22"/>
      <c r="LA216" s="22"/>
      <c r="LB216" s="22"/>
      <c r="LC216" s="22"/>
      <c r="LD216" s="22"/>
      <c r="LE216" s="22"/>
      <c r="LF216" s="22"/>
      <c r="LG216" s="22"/>
      <c r="LH216" s="22"/>
      <c r="LI216" s="22"/>
      <c r="LJ216" s="22"/>
      <c r="LK216" s="22"/>
      <c r="LL216" s="22"/>
      <c r="LM216" s="22"/>
      <c r="LN216" s="22"/>
      <c r="LO216" s="22"/>
      <c r="LP216" s="22"/>
      <c r="LQ216" s="22"/>
      <c r="LR216" s="22"/>
      <c r="LS216" s="22"/>
      <c r="LT216" s="22"/>
      <c r="LU216" s="22"/>
      <c r="LV216" s="22"/>
      <c r="LW216" s="22"/>
      <c r="LX216" s="22"/>
      <c r="LY216" s="22"/>
      <c r="LZ216" s="22"/>
      <c r="MA216" s="22"/>
      <c r="MB216" s="22"/>
      <c r="MC216" s="22"/>
      <c r="MD216" s="22"/>
      <c r="ME216" s="22"/>
      <c r="MF216" s="22"/>
      <c r="MG216" s="22"/>
      <c r="MH216" s="22"/>
      <c r="MI216" s="22"/>
      <c r="MJ216" s="22"/>
      <c r="MK216" s="22"/>
      <c r="ML216" s="22"/>
      <c r="MM216" s="22"/>
      <c r="MN216" s="22"/>
      <c r="MO216" s="22"/>
      <c r="MP216" s="22"/>
      <c r="MQ216" s="22"/>
      <c r="MR216" s="22"/>
      <c r="MS216" s="22"/>
      <c r="MT216" s="22"/>
      <c r="MU216" s="22"/>
      <c r="MV216" s="22"/>
      <c r="MW216" s="22"/>
      <c r="MX216" s="22"/>
      <c r="MY216" s="22"/>
      <c r="MZ216" s="22"/>
      <c r="NA216" s="22"/>
      <c r="NB216" s="22"/>
      <c r="NC216" s="22"/>
      <c r="ND216" s="22"/>
      <c r="NE216" s="22"/>
      <c r="NF216" s="22"/>
      <c r="NG216" s="22"/>
      <c r="NH216" s="22"/>
      <c r="NI216" s="22"/>
      <c r="NJ216" s="22"/>
      <c r="NK216" s="22"/>
      <c r="NL216" s="22"/>
      <c r="NM216" s="22"/>
      <c r="NN216" s="22"/>
      <c r="NO216" s="22"/>
      <c r="NP216" s="22"/>
      <c r="NQ216" s="22"/>
      <c r="NR216" s="22"/>
      <c r="NS216" s="22"/>
      <c r="NT216" s="22"/>
      <c r="NU216" s="22"/>
      <c r="NV216" s="22"/>
      <c r="NW216" s="22"/>
      <c r="NX216" s="22"/>
      <c r="NY216" s="22"/>
      <c r="NZ216" s="22"/>
      <c r="OA216" s="22"/>
      <c r="OB216" s="22"/>
      <c r="OC216" s="22"/>
      <c r="OD216" s="22"/>
      <c r="OE216" s="22"/>
      <c r="OF216" s="22"/>
      <c r="OG216" s="22"/>
      <c r="OH216" s="22"/>
      <c r="OI216" s="22"/>
      <c r="OJ216" s="22"/>
      <c r="OK216" s="22"/>
      <c r="OL216" s="22"/>
      <c r="OM216" s="22"/>
      <c r="ON216" s="22"/>
      <c r="OO216" s="22"/>
      <c r="OP216" s="22"/>
      <c r="OQ216" s="22"/>
      <c r="OR216" s="22"/>
      <c r="OS216" s="22"/>
      <c r="OT216" s="22"/>
      <c r="OU216" s="22"/>
      <c r="OV216" s="22"/>
      <c r="OW216" s="22"/>
      <c r="OX216" s="22"/>
      <c r="OY216" s="22"/>
      <c r="OZ216" s="22"/>
      <c r="PA216" s="22"/>
      <c r="PB216" s="22"/>
      <c r="PC216" s="22"/>
      <c r="PD216" s="22"/>
      <c r="PE216" s="22"/>
      <c r="PF216" s="22"/>
      <c r="PG216" s="22"/>
      <c r="PH216" s="22"/>
      <c r="PI216" s="22"/>
      <c r="PJ216" s="22"/>
      <c r="PK216" s="22"/>
      <c r="PL216" s="22"/>
      <c r="PM216" s="22"/>
      <c r="PN216" s="22"/>
      <c r="PO216" s="22"/>
      <c r="PP216" s="22"/>
      <c r="PQ216" s="22"/>
      <c r="PR216" s="22"/>
      <c r="PS216" s="22"/>
      <c r="PT216" s="22"/>
      <c r="PU216" s="22"/>
      <c r="PV216" s="22"/>
      <c r="PW216" s="22"/>
      <c r="PX216" s="22"/>
      <c r="PY216" s="22"/>
      <c r="PZ216" s="22"/>
      <c r="QA216" s="22"/>
      <c r="QB216" s="22"/>
      <c r="QC216" s="22"/>
      <c r="QD216" s="22"/>
      <c r="QE216" s="22"/>
      <c r="QF216" s="22"/>
      <c r="QG216" s="22"/>
      <c r="QH216" s="22"/>
      <c r="QI216" s="22"/>
      <c r="QJ216" s="22"/>
      <c r="QK216" s="22"/>
      <c r="QL216" s="22"/>
      <c r="QM216" s="22"/>
      <c r="QN216" s="22"/>
      <c r="QO216" s="22"/>
      <c r="QP216" s="22"/>
      <c r="QQ216" s="22"/>
      <c r="QR216" s="22"/>
      <c r="QS216" s="22"/>
      <c r="QT216" s="22"/>
      <c r="QU216" s="22"/>
      <c r="QV216" s="22"/>
      <c r="QW216" s="22"/>
      <c r="QX216" s="22"/>
      <c r="QY216" s="22"/>
      <c r="QZ216" s="22"/>
      <c r="RA216" s="22"/>
      <c r="RB216" s="22"/>
      <c r="RC216" s="22"/>
      <c r="RD216" s="22"/>
      <c r="RE216" s="22"/>
      <c r="RF216" s="22"/>
      <c r="RG216" s="22"/>
      <c r="RH216" s="22"/>
      <c r="RI216" s="22"/>
      <c r="RJ216" s="22"/>
      <c r="RK216" s="22"/>
      <c r="RL216" s="22"/>
      <c r="RM216" s="22"/>
      <c r="RN216" s="22"/>
      <c r="RO216" s="22"/>
      <c r="RP216" s="22"/>
      <c r="RQ216" s="22"/>
      <c r="RR216" s="22"/>
      <c r="RS216" s="22"/>
      <c r="RT216" s="22"/>
      <c r="RU216" s="22"/>
      <c r="RV216" s="22"/>
      <c r="RW216" s="22"/>
      <c r="RX216" s="22"/>
      <c r="RY216" s="22"/>
      <c r="RZ216" s="22"/>
      <c r="SA216" s="22"/>
      <c r="SB216" s="22"/>
      <c r="SC216" s="22"/>
      <c r="SD216" s="22"/>
      <c r="SE216" s="22"/>
      <c r="SF216" s="22"/>
      <c r="SG216" s="22"/>
      <c r="SH216" s="22"/>
      <c r="SI216" s="22"/>
      <c r="SJ216" s="22"/>
      <c r="SK216" s="22"/>
      <c r="SL216" s="22"/>
      <c r="SM216" s="22"/>
      <c r="SN216" s="22"/>
      <c r="SO216" s="22"/>
      <c r="SP216" s="22"/>
      <c r="SQ216" s="22"/>
      <c r="SR216" s="22"/>
      <c r="SS216" s="22"/>
      <c r="ST216" s="22"/>
      <c r="SU216" s="22"/>
      <c r="SV216" s="22"/>
      <c r="SW216" s="22"/>
      <c r="SX216" s="22"/>
      <c r="SY216" s="22"/>
      <c r="SZ216" s="22"/>
      <c r="TA216" s="22"/>
      <c r="TB216" s="22"/>
      <c r="TC216" s="22"/>
      <c r="TD216" s="22"/>
      <c r="TE216" s="22"/>
      <c r="TF216" s="22"/>
      <c r="TG216" s="22"/>
      <c r="TH216" s="22"/>
      <c r="TI216" s="22"/>
      <c r="TJ216" s="22"/>
      <c r="TK216" s="22"/>
      <c r="TL216" s="22"/>
      <c r="TM216" s="22"/>
      <c r="TN216" s="22"/>
      <c r="TO216" s="22"/>
      <c r="TP216" s="22"/>
      <c r="TQ216" s="22"/>
      <c r="TR216" s="22"/>
      <c r="TS216" s="22"/>
      <c r="TT216" s="22"/>
      <c r="TU216" s="22"/>
      <c r="TV216" s="22"/>
      <c r="TW216" s="22"/>
      <c r="TX216" s="22"/>
      <c r="TY216" s="22"/>
      <c r="TZ216" s="22"/>
      <c r="UA216" s="22"/>
      <c r="UB216" s="22"/>
      <c r="UC216" s="22"/>
      <c r="UD216" s="22"/>
      <c r="UE216" s="22"/>
      <c r="UF216" s="22"/>
      <c r="UG216" s="22"/>
      <c r="UH216" s="22"/>
      <c r="UI216" s="22"/>
      <c r="UJ216" s="22"/>
      <c r="UK216" s="22"/>
      <c r="UL216" s="22"/>
      <c r="UM216" s="22"/>
      <c r="UN216" s="22"/>
      <c r="UO216" s="22"/>
      <c r="UP216" s="22"/>
      <c r="UQ216" s="22"/>
      <c r="UR216" s="22"/>
      <c r="US216" s="22"/>
      <c r="UT216" s="22"/>
      <c r="UU216" s="22"/>
      <c r="UV216" s="22"/>
      <c r="UW216" s="22"/>
      <c r="UX216" s="22"/>
      <c r="UY216" s="22"/>
      <c r="UZ216" s="22"/>
      <c r="VA216" s="22"/>
      <c r="VB216" s="22"/>
      <c r="VC216" s="22"/>
      <c r="VD216" s="22"/>
      <c r="VE216" s="22"/>
      <c r="VF216" s="22"/>
      <c r="VG216" s="22"/>
      <c r="VH216" s="22"/>
      <c r="VI216" s="22"/>
      <c r="VJ216" s="22"/>
      <c r="VK216" s="22"/>
      <c r="VL216" s="22"/>
      <c r="VM216" s="22"/>
      <c r="VN216" s="22"/>
      <c r="VO216" s="22"/>
      <c r="VP216" s="22"/>
      <c r="VQ216" s="22"/>
      <c r="VR216" s="22"/>
      <c r="VS216" s="22"/>
      <c r="VT216" s="22"/>
      <c r="VU216" s="22"/>
      <c r="VV216" s="22"/>
      <c r="VW216" s="22"/>
      <c r="VX216" s="22"/>
      <c r="VY216" s="22"/>
      <c r="VZ216" s="22"/>
      <c r="WA216" s="22"/>
      <c r="WB216" s="22"/>
      <c r="WC216" s="22"/>
      <c r="WD216" s="22"/>
      <c r="WE216" s="22"/>
      <c r="WF216" s="22"/>
      <c r="WG216" s="22"/>
      <c r="WH216" s="22"/>
      <c r="WI216" s="22"/>
      <c r="WJ216" s="22"/>
      <c r="WK216" s="22"/>
      <c r="WL216" s="22"/>
      <c r="WM216" s="22"/>
      <c r="WN216" s="22"/>
      <c r="WO216" s="22"/>
      <c r="WP216" s="22"/>
      <c r="WQ216" s="22"/>
      <c r="WR216" s="22"/>
      <c r="WS216" s="22"/>
      <c r="WT216" s="22"/>
      <c r="WU216" s="22"/>
      <c r="WV216" s="22"/>
      <c r="WW216" s="22"/>
      <c r="WX216" s="22"/>
      <c r="WY216" s="22"/>
      <c r="WZ216" s="22"/>
      <c r="XA216" s="22"/>
      <c r="XB216" s="22"/>
      <c r="XC216" s="22"/>
      <c r="XD216" s="22"/>
      <c r="XE216" s="22"/>
      <c r="XF216" s="22"/>
      <c r="XG216" s="22"/>
      <c r="XH216" s="22"/>
      <c r="XI216" s="22"/>
      <c r="XJ216" s="22"/>
      <c r="XK216" s="22"/>
      <c r="XL216" s="22"/>
      <c r="XM216" s="22"/>
      <c r="XN216" s="22"/>
      <c r="XO216" s="22"/>
      <c r="XP216" s="22"/>
      <c r="XQ216" s="22"/>
      <c r="XR216" s="22"/>
      <c r="XS216" s="22"/>
      <c r="XT216" s="22"/>
      <c r="XU216" s="22"/>
      <c r="XV216" s="22"/>
      <c r="XW216" s="22"/>
      <c r="XX216" s="22"/>
      <c r="XY216" s="22"/>
      <c r="XZ216" s="22"/>
      <c r="YA216" s="22"/>
      <c r="YB216" s="22"/>
      <c r="YC216" s="22"/>
      <c r="YD216" s="22"/>
      <c r="YE216" s="22"/>
      <c r="YF216" s="22"/>
      <c r="YG216" s="22"/>
      <c r="YH216" s="22"/>
      <c r="YI216" s="22"/>
      <c r="YJ216" s="22"/>
      <c r="YK216" s="22"/>
      <c r="YL216" s="22"/>
      <c r="YM216" s="22"/>
      <c r="YN216" s="22"/>
      <c r="YO216" s="22"/>
      <c r="YP216" s="22"/>
      <c r="YQ216" s="22"/>
      <c r="YR216" s="22"/>
      <c r="YS216" s="22"/>
      <c r="YT216" s="22"/>
      <c r="YU216" s="22"/>
      <c r="YV216" s="22"/>
      <c r="YW216" s="22"/>
      <c r="YX216" s="22"/>
      <c r="YY216" s="22"/>
      <c r="YZ216" s="22"/>
      <c r="ZA216" s="22"/>
      <c r="ZB216" s="22"/>
      <c r="ZC216" s="22"/>
      <c r="ZD216" s="22"/>
      <c r="ZE216" s="22"/>
      <c r="ZF216" s="22"/>
      <c r="ZG216" s="22"/>
      <c r="ZH216" s="22"/>
      <c r="ZI216" s="22"/>
      <c r="ZJ216" s="22"/>
      <c r="ZK216" s="22"/>
      <c r="ZL216" s="22"/>
      <c r="ZM216" s="22"/>
      <c r="ZN216" s="22"/>
      <c r="ZO216" s="22"/>
      <c r="ZP216" s="22"/>
      <c r="ZQ216" s="22"/>
      <c r="ZR216" s="22"/>
      <c r="ZS216" s="22"/>
      <c r="ZT216" s="22"/>
      <c r="ZU216" s="22"/>
      <c r="ZV216" s="22"/>
      <c r="ZW216" s="22"/>
      <c r="ZX216" s="22"/>
      <c r="ZY216" s="22"/>
      <c r="ZZ216" s="22"/>
      <c r="AAA216" s="22"/>
      <c r="AAB216" s="22"/>
      <c r="AAC216" s="22"/>
      <c r="AAD216" s="22"/>
      <c r="AAE216" s="22"/>
      <c r="AAF216" s="22"/>
      <c r="AAG216" s="22"/>
      <c r="AAH216" s="22"/>
      <c r="AAI216" s="22"/>
      <c r="AAJ216" s="22"/>
      <c r="AAK216" s="22"/>
      <c r="AAL216" s="22"/>
      <c r="AAM216" s="22"/>
      <c r="AAN216" s="22"/>
      <c r="AAO216" s="22"/>
      <c r="AAP216" s="22"/>
      <c r="AAQ216" s="22"/>
      <c r="AAR216" s="22"/>
      <c r="AAS216" s="22"/>
      <c r="AAT216" s="22"/>
      <c r="AAU216" s="22"/>
      <c r="AAV216" s="22"/>
      <c r="AAW216" s="22"/>
      <c r="AAX216" s="22"/>
      <c r="AAY216" s="22"/>
      <c r="AAZ216" s="22"/>
      <c r="ABA216" s="22"/>
      <c r="ABB216" s="22"/>
      <c r="ABC216" s="22"/>
      <c r="ABD216" s="22"/>
      <c r="ABE216" s="22"/>
      <c r="ABF216" s="22"/>
      <c r="ABG216" s="22"/>
      <c r="ABH216" s="22"/>
      <c r="ABI216" s="22"/>
      <c r="ABJ216" s="22"/>
      <c r="ABK216" s="22"/>
      <c r="ABL216" s="22"/>
      <c r="ABM216" s="22"/>
      <c r="ABN216" s="22"/>
      <c r="ABO216" s="22"/>
      <c r="ABP216" s="22"/>
      <c r="ABQ216" s="22"/>
      <c r="ABR216" s="22"/>
      <c r="ABS216" s="22"/>
      <c r="ABT216" s="22"/>
      <c r="ABU216" s="22"/>
      <c r="ABV216" s="22"/>
      <c r="ABW216" s="22"/>
      <c r="ABX216" s="22"/>
      <c r="ABY216" s="22"/>
      <c r="ABZ216" s="22"/>
      <c r="ACA216" s="22"/>
      <c r="ACB216" s="22"/>
      <c r="ACC216" s="22"/>
      <c r="ACD216" s="22"/>
      <c r="ACE216" s="22"/>
      <c r="ACF216" s="22"/>
      <c r="ACG216" s="22"/>
      <c r="ACH216" s="22"/>
      <c r="ACI216" s="22"/>
      <c r="ACJ216" s="22"/>
      <c r="ACK216" s="22"/>
      <c r="ACL216" s="22"/>
      <c r="ACM216" s="22"/>
      <c r="ACN216" s="22"/>
      <c r="ACO216" s="22"/>
      <c r="ACP216" s="22"/>
      <c r="ACQ216" s="22"/>
      <c r="ACR216" s="22"/>
      <c r="ACS216" s="22"/>
      <c r="ACT216" s="22"/>
      <c r="ACU216" s="22"/>
      <c r="ACV216" s="22"/>
      <c r="ACW216" s="22"/>
      <c r="ACX216" s="22"/>
      <c r="ACY216" s="22"/>
      <c r="ACZ216" s="22"/>
      <c r="ADA216" s="22"/>
    </row>
    <row r="217" spans="1:781" s="124" customFormat="1" ht="24" x14ac:dyDescent="0.3">
      <c r="A217" s="84">
        <v>4</v>
      </c>
      <c r="B217" s="87" t="s">
        <v>657</v>
      </c>
      <c r="C217" s="64" t="s">
        <v>82</v>
      </c>
      <c r="D217" s="65"/>
      <c r="E217" s="65"/>
      <c r="F217" s="65"/>
      <c r="G217" s="122"/>
      <c r="H217" s="65">
        <v>3</v>
      </c>
      <c r="I217" s="65" t="s">
        <v>160</v>
      </c>
      <c r="J217" s="65" t="s">
        <v>160</v>
      </c>
      <c r="K217" s="67">
        <v>1985</v>
      </c>
      <c r="L217" s="135">
        <v>1985</v>
      </c>
      <c r="M217" s="69">
        <v>2500000</v>
      </c>
      <c r="N217" s="70">
        <v>2.5</v>
      </c>
      <c r="O217" s="70"/>
      <c r="P217" s="71" t="s">
        <v>658</v>
      </c>
      <c r="Q217" s="72" t="s">
        <v>659</v>
      </c>
      <c r="R217" s="146" t="s">
        <v>347</v>
      </c>
      <c r="S217" s="74" t="str">
        <f t="shared" si="53"/>
        <v>Coal</v>
      </c>
      <c r="T217" s="75"/>
      <c r="U217" s="75"/>
      <c r="V217" s="75"/>
      <c r="W217" s="75"/>
      <c r="X217" s="75"/>
      <c r="Y217" s="75"/>
      <c r="Z217" s="75"/>
      <c r="AA217" s="22"/>
      <c r="AB217" s="76">
        <f t="shared" si="52"/>
        <v>1.318111431031401</v>
      </c>
      <c r="AC217" s="76">
        <f t="shared" si="54"/>
        <v>6.4102564102564097E-2</v>
      </c>
      <c r="AD217" s="76">
        <f t="shared" si="55"/>
        <v>0</v>
      </c>
      <c r="AE217" s="76">
        <f t="shared" si="60"/>
        <v>1.3822139951339651</v>
      </c>
      <c r="AF217" s="77"/>
      <c r="AG217" s="77">
        <f t="shared" si="57"/>
        <v>0</v>
      </c>
      <c r="AH217" s="77">
        <f t="shared" si="58"/>
        <v>0</v>
      </c>
      <c r="AI217" s="77">
        <f t="shared" si="59"/>
        <v>0</v>
      </c>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22"/>
      <c r="DM217" s="22"/>
      <c r="DN217" s="22"/>
      <c r="DO217" s="22"/>
      <c r="DP217" s="22"/>
      <c r="DQ217" s="22"/>
      <c r="DR217" s="22"/>
      <c r="DS217" s="22"/>
      <c r="DT217" s="22"/>
      <c r="DU217" s="22"/>
      <c r="DV217" s="22"/>
      <c r="DW217" s="22"/>
      <c r="DX217" s="22"/>
      <c r="DY217" s="22"/>
      <c r="DZ217" s="22"/>
      <c r="EA217" s="22"/>
      <c r="EB217" s="22"/>
      <c r="EC217" s="22"/>
      <c r="ED217" s="22"/>
      <c r="EE217" s="22"/>
      <c r="EF217" s="22"/>
      <c r="EG217" s="22"/>
      <c r="EH217" s="22"/>
      <c r="EI217" s="22"/>
      <c r="EJ217" s="22"/>
      <c r="EK217" s="22"/>
      <c r="EL217" s="22"/>
      <c r="EM217" s="22"/>
      <c r="EN217" s="22"/>
      <c r="EO217" s="22"/>
      <c r="EP217" s="22"/>
      <c r="EQ217" s="22"/>
      <c r="ER217" s="22"/>
      <c r="ES217" s="22"/>
      <c r="ET217" s="22"/>
      <c r="EU217" s="22"/>
      <c r="EV217" s="22"/>
      <c r="EW217" s="22"/>
      <c r="EX217" s="22"/>
      <c r="EY217" s="22"/>
      <c r="EZ217" s="22"/>
      <c r="FA217" s="22"/>
      <c r="FB217" s="22"/>
      <c r="FC217" s="22"/>
      <c r="FD217" s="22"/>
      <c r="FE217" s="22"/>
      <c r="FF217" s="22"/>
      <c r="FG217" s="22"/>
      <c r="FH217" s="22"/>
      <c r="FI217" s="22"/>
      <c r="FJ217" s="22"/>
      <c r="FK217" s="22"/>
      <c r="FL217" s="22"/>
      <c r="FM217" s="22"/>
      <c r="FN217" s="22"/>
      <c r="FO217" s="22"/>
      <c r="FP217" s="22"/>
      <c r="FQ217" s="22"/>
      <c r="FR217" s="22"/>
      <c r="FS217" s="22"/>
      <c r="FT217" s="22"/>
      <c r="FU217" s="22"/>
      <c r="FV217" s="22"/>
      <c r="FW217" s="22"/>
      <c r="FX217" s="22"/>
      <c r="FY217" s="22"/>
      <c r="FZ217" s="22"/>
      <c r="GA217" s="22"/>
      <c r="GB217" s="22"/>
      <c r="GC217" s="22"/>
      <c r="GD217" s="22"/>
      <c r="GE217" s="22"/>
      <c r="GF217" s="22"/>
      <c r="GG217" s="22"/>
      <c r="GH217" s="22"/>
      <c r="GI217" s="22"/>
      <c r="GJ217" s="22"/>
      <c r="GK217" s="22"/>
      <c r="GL217" s="22"/>
      <c r="GM217" s="22"/>
      <c r="GN217" s="22"/>
      <c r="GO217" s="22"/>
      <c r="GP217" s="22"/>
      <c r="GQ217" s="22"/>
      <c r="GR217" s="22"/>
      <c r="GS217" s="22"/>
      <c r="GT217" s="22"/>
      <c r="GU217" s="22"/>
      <c r="GV217" s="22"/>
      <c r="GW217" s="22"/>
      <c r="GX217" s="22"/>
      <c r="GY217" s="22"/>
      <c r="GZ217" s="22"/>
      <c r="HA217" s="22"/>
      <c r="HB217" s="22"/>
      <c r="HC217" s="22"/>
      <c r="HD217" s="22"/>
      <c r="HE217" s="22"/>
      <c r="HF217" s="22"/>
      <c r="HG217" s="22"/>
      <c r="HH217" s="22"/>
      <c r="HI217" s="22"/>
      <c r="HJ217" s="22"/>
      <c r="HK217" s="22"/>
      <c r="HL217" s="22"/>
      <c r="HM217" s="22"/>
      <c r="HN217" s="22"/>
      <c r="HO217" s="22"/>
      <c r="HP217" s="22"/>
      <c r="HQ217" s="22"/>
      <c r="HR217" s="22"/>
      <c r="HS217" s="22"/>
      <c r="HT217" s="22"/>
      <c r="HU217" s="22"/>
      <c r="HV217" s="22"/>
      <c r="HW217" s="22"/>
      <c r="HX217" s="22"/>
      <c r="HY217" s="22"/>
      <c r="HZ217" s="22"/>
      <c r="IA217" s="22"/>
      <c r="IB217" s="22"/>
      <c r="IC217" s="22"/>
      <c r="ID217" s="22"/>
      <c r="IE217" s="22"/>
      <c r="IF217" s="22"/>
      <c r="IG217" s="22"/>
      <c r="IH217" s="22"/>
      <c r="II217" s="22"/>
      <c r="IJ217" s="22"/>
      <c r="IK217" s="22"/>
      <c r="IL217" s="22"/>
      <c r="IM217" s="22"/>
      <c r="IN217" s="22"/>
      <c r="IO217" s="22"/>
      <c r="IP217" s="22"/>
      <c r="IQ217" s="22"/>
      <c r="IR217" s="22"/>
      <c r="IS217" s="22"/>
      <c r="IT217" s="22"/>
      <c r="IU217" s="22"/>
      <c r="IV217" s="22"/>
      <c r="IW217" s="22"/>
      <c r="IX217" s="22"/>
      <c r="IY217" s="22"/>
      <c r="IZ217" s="22"/>
      <c r="JA217" s="22"/>
      <c r="JB217" s="22"/>
      <c r="JC217" s="22"/>
      <c r="JD217" s="22"/>
      <c r="JE217" s="22"/>
      <c r="JF217" s="22"/>
      <c r="JG217" s="22"/>
      <c r="JH217" s="22"/>
      <c r="JI217" s="22"/>
      <c r="JJ217" s="22"/>
      <c r="JK217" s="22"/>
      <c r="JL217" s="22"/>
      <c r="JM217" s="22"/>
      <c r="JN217" s="22"/>
      <c r="JO217" s="22"/>
      <c r="JP217" s="22"/>
      <c r="JQ217" s="22"/>
      <c r="JR217" s="22"/>
      <c r="JS217" s="22"/>
      <c r="JT217" s="22"/>
      <c r="JU217" s="22"/>
      <c r="JV217" s="22"/>
      <c r="JW217" s="22"/>
      <c r="JX217" s="22"/>
      <c r="JY217" s="22"/>
      <c r="JZ217" s="22"/>
      <c r="KA217" s="22"/>
      <c r="KB217" s="22"/>
      <c r="KC217" s="22"/>
      <c r="KD217" s="22"/>
      <c r="KE217" s="22"/>
      <c r="KF217" s="22"/>
      <c r="KG217" s="22"/>
      <c r="KH217" s="22"/>
      <c r="KI217" s="22"/>
      <c r="KJ217" s="22"/>
      <c r="KK217" s="22"/>
      <c r="KL217" s="22"/>
      <c r="KM217" s="22"/>
      <c r="KN217" s="22"/>
      <c r="KO217" s="22"/>
      <c r="KP217" s="22"/>
      <c r="KQ217" s="22"/>
      <c r="KR217" s="22"/>
      <c r="KS217" s="22"/>
      <c r="KT217" s="22"/>
      <c r="KU217" s="22"/>
      <c r="KV217" s="22"/>
      <c r="KW217" s="22"/>
      <c r="KX217" s="22"/>
      <c r="KY217" s="22"/>
      <c r="KZ217" s="22"/>
      <c r="LA217" s="22"/>
      <c r="LB217" s="22"/>
      <c r="LC217" s="22"/>
      <c r="LD217" s="22"/>
      <c r="LE217" s="22"/>
      <c r="LF217" s="22"/>
      <c r="LG217" s="22"/>
      <c r="LH217" s="22"/>
      <c r="LI217" s="22"/>
      <c r="LJ217" s="22"/>
      <c r="LK217" s="22"/>
      <c r="LL217" s="22"/>
      <c r="LM217" s="22"/>
      <c r="LN217" s="22"/>
      <c r="LO217" s="22"/>
      <c r="LP217" s="22"/>
      <c r="LQ217" s="22"/>
      <c r="LR217" s="22"/>
      <c r="LS217" s="22"/>
      <c r="LT217" s="22"/>
      <c r="LU217" s="22"/>
      <c r="LV217" s="22"/>
      <c r="LW217" s="22"/>
      <c r="LX217" s="22"/>
      <c r="LY217" s="22"/>
      <c r="LZ217" s="22"/>
      <c r="MA217" s="22"/>
      <c r="MB217" s="22"/>
      <c r="MC217" s="22"/>
      <c r="MD217" s="22"/>
      <c r="ME217" s="22"/>
      <c r="MF217" s="22"/>
      <c r="MG217" s="22"/>
      <c r="MH217" s="22"/>
      <c r="MI217" s="22"/>
      <c r="MJ217" s="22"/>
      <c r="MK217" s="22"/>
      <c r="ML217" s="22"/>
      <c r="MM217" s="22"/>
      <c r="MN217" s="22"/>
      <c r="MO217" s="22"/>
      <c r="MP217" s="22"/>
      <c r="MQ217" s="22"/>
      <c r="MR217" s="22"/>
      <c r="MS217" s="22"/>
      <c r="MT217" s="22"/>
      <c r="MU217" s="22"/>
      <c r="MV217" s="22"/>
      <c r="MW217" s="22"/>
      <c r="MX217" s="22"/>
      <c r="MY217" s="22"/>
      <c r="MZ217" s="22"/>
      <c r="NA217" s="22"/>
      <c r="NB217" s="22"/>
      <c r="NC217" s="22"/>
      <c r="ND217" s="22"/>
      <c r="NE217" s="22"/>
      <c r="NF217" s="22"/>
      <c r="NG217" s="22"/>
      <c r="NH217" s="22"/>
      <c r="NI217" s="22"/>
      <c r="NJ217" s="22"/>
      <c r="NK217" s="22"/>
      <c r="NL217" s="22"/>
      <c r="NM217" s="22"/>
      <c r="NN217" s="22"/>
      <c r="NO217" s="22"/>
      <c r="NP217" s="22"/>
      <c r="NQ217" s="22"/>
      <c r="NR217" s="22"/>
      <c r="NS217" s="22"/>
      <c r="NT217" s="22"/>
      <c r="NU217" s="22"/>
      <c r="NV217" s="22"/>
      <c r="NW217" s="22"/>
      <c r="NX217" s="22"/>
      <c r="NY217" s="22"/>
      <c r="NZ217" s="22"/>
      <c r="OA217" s="22"/>
      <c r="OB217" s="22"/>
      <c r="OC217" s="22"/>
      <c r="OD217" s="22"/>
      <c r="OE217" s="22"/>
      <c r="OF217" s="22"/>
      <c r="OG217" s="22"/>
      <c r="OH217" s="22"/>
      <c r="OI217" s="22"/>
      <c r="OJ217" s="22"/>
      <c r="OK217" s="22"/>
      <c r="OL217" s="22"/>
      <c r="OM217" s="22"/>
      <c r="ON217" s="22"/>
      <c r="OO217" s="22"/>
      <c r="OP217" s="22"/>
      <c r="OQ217" s="22"/>
      <c r="OR217" s="22"/>
      <c r="OS217" s="22"/>
      <c r="OT217" s="22"/>
      <c r="OU217" s="22"/>
      <c r="OV217" s="22"/>
      <c r="OW217" s="22"/>
      <c r="OX217" s="22"/>
      <c r="OY217" s="22"/>
      <c r="OZ217" s="22"/>
      <c r="PA217" s="22"/>
      <c r="PB217" s="22"/>
      <c r="PC217" s="22"/>
      <c r="PD217" s="22"/>
      <c r="PE217" s="22"/>
      <c r="PF217" s="22"/>
      <c r="PG217" s="22"/>
      <c r="PH217" s="22"/>
      <c r="PI217" s="22"/>
      <c r="PJ217" s="22"/>
      <c r="PK217" s="22"/>
      <c r="PL217" s="22"/>
      <c r="PM217" s="22"/>
      <c r="PN217" s="22"/>
      <c r="PO217" s="22"/>
      <c r="PP217" s="22"/>
      <c r="PQ217" s="22"/>
      <c r="PR217" s="22"/>
      <c r="PS217" s="22"/>
      <c r="PT217" s="22"/>
      <c r="PU217" s="22"/>
      <c r="PV217" s="22"/>
      <c r="PW217" s="22"/>
      <c r="PX217" s="22"/>
      <c r="PY217" s="22"/>
      <c r="PZ217" s="22"/>
      <c r="QA217" s="22"/>
      <c r="QB217" s="22"/>
      <c r="QC217" s="22"/>
      <c r="QD217" s="22"/>
      <c r="QE217" s="22"/>
      <c r="QF217" s="22"/>
      <c r="QG217" s="22"/>
      <c r="QH217" s="22"/>
      <c r="QI217" s="22"/>
      <c r="QJ217" s="22"/>
      <c r="QK217" s="22"/>
      <c r="QL217" s="22"/>
      <c r="QM217" s="22"/>
      <c r="QN217" s="22"/>
      <c r="QO217" s="22"/>
      <c r="QP217" s="22"/>
      <c r="QQ217" s="22"/>
      <c r="QR217" s="22"/>
      <c r="QS217" s="22"/>
      <c r="QT217" s="22"/>
      <c r="QU217" s="22"/>
      <c r="QV217" s="22"/>
      <c r="QW217" s="22"/>
      <c r="QX217" s="22"/>
      <c r="QY217" s="22"/>
      <c r="QZ217" s="22"/>
      <c r="RA217" s="22"/>
      <c r="RB217" s="22"/>
      <c r="RC217" s="22"/>
      <c r="RD217" s="22"/>
      <c r="RE217" s="22"/>
      <c r="RF217" s="22"/>
      <c r="RG217" s="22"/>
      <c r="RH217" s="22"/>
      <c r="RI217" s="22"/>
      <c r="RJ217" s="22"/>
      <c r="RK217" s="22"/>
      <c r="RL217" s="22"/>
      <c r="RM217" s="22"/>
      <c r="RN217" s="22"/>
      <c r="RO217" s="22"/>
      <c r="RP217" s="22"/>
      <c r="RQ217" s="22"/>
      <c r="RR217" s="22"/>
      <c r="RS217" s="22"/>
      <c r="RT217" s="22"/>
      <c r="RU217" s="22"/>
      <c r="RV217" s="22"/>
      <c r="RW217" s="22"/>
      <c r="RX217" s="22"/>
      <c r="RY217" s="22"/>
      <c r="RZ217" s="22"/>
      <c r="SA217" s="22"/>
      <c r="SB217" s="22"/>
      <c r="SC217" s="22"/>
      <c r="SD217" s="22"/>
      <c r="SE217" s="22"/>
      <c r="SF217" s="22"/>
      <c r="SG217" s="22"/>
      <c r="SH217" s="22"/>
      <c r="SI217" s="22"/>
      <c r="SJ217" s="22"/>
      <c r="SK217" s="22"/>
      <c r="SL217" s="22"/>
      <c r="SM217" s="22"/>
      <c r="SN217" s="22"/>
      <c r="SO217" s="22"/>
      <c r="SP217" s="22"/>
      <c r="SQ217" s="22"/>
      <c r="SR217" s="22"/>
      <c r="SS217" s="22"/>
      <c r="ST217" s="22"/>
      <c r="SU217" s="22"/>
      <c r="SV217" s="22"/>
      <c r="SW217" s="22"/>
      <c r="SX217" s="22"/>
      <c r="SY217" s="22"/>
      <c r="SZ217" s="22"/>
      <c r="TA217" s="22"/>
      <c r="TB217" s="22"/>
      <c r="TC217" s="22"/>
      <c r="TD217" s="22"/>
      <c r="TE217" s="22"/>
      <c r="TF217" s="22"/>
      <c r="TG217" s="22"/>
      <c r="TH217" s="22"/>
      <c r="TI217" s="22"/>
      <c r="TJ217" s="22"/>
      <c r="TK217" s="22"/>
      <c r="TL217" s="22"/>
      <c r="TM217" s="22"/>
      <c r="TN217" s="22"/>
      <c r="TO217" s="22"/>
      <c r="TP217" s="22"/>
      <c r="TQ217" s="22"/>
      <c r="TR217" s="22"/>
      <c r="TS217" s="22"/>
      <c r="TT217" s="22"/>
      <c r="TU217" s="22"/>
      <c r="TV217" s="22"/>
      <c r="TW217" s="22"/>
      <c r="TX217" s="22"/>
      <c r="TY217" s="22"/>
      <c r="TZ217" s="22"/>
      <c r="UA217" s="22"/>
      <c r="UB217" s="22"/>
      <c r="UC217" s="22"/>
      <c r="UD217" s="22"/>
      <c r="UE217" s="22"/>
      <c r="UF217" s="22"/>
      <c r="UG217" s="22"/>
      <c r="UH217" s="22"/>
      <c r="UI217" s="22"/>
      <c r="UJ217" s="22"/>
      <c r="UK217" s="22"/>
      <c r="UL217" s="22"/>
      <c r="UM217" s="22"/>
      <c r="UN217" s="22"/>
      <c r="UO217" s="22"/>
      <c r="UP217" s="22"/>
      <c r="UQ217" s="22"/>
      <c r="UR217" s="22"/>
      <c r="US217" s="22"/>
      <c r="UT217" s="22"/>
      <c r="UU217" s="22"/>
      <c r="UV217" s="22"/>
      <c r="UW217" s="22"/>
      <c r="UX217" s="22"/>
      <c r="UY217" s="22"/>
      <c r="UZ217" s="22"/>
      <c r="VA217" s="22"/>
      <c r="VB217" s="22"/>
      <c r="VC217" s="22"/>
      <c r="VD217" s="22"/>
      <c r="VE217" s="22"/>
      <c r="VF217" s="22"/>
      <c r="VG217" s="22"/>
      <c r="VH217" s="22"/>
      <c r="VI217" s="22"/>
      <c r="VJ217" s="22"/>
      <c r="VK217" s="22"/>
      <c r="VL217" s="22"/>
      <c r="VM217" s="22"/>
      <c r="VN217" s="22"/>
      <c r="VO217" s="22"/>
      <c r="VP217" s="22"/>
      <c r="VQ217" s="22"/>
      <c r="VR217" s="22"/>
      <c r="VS217" s="22"/>
      <c r="VT217" s="22"/>
      <c r="VU217" s="22"/>
      <c r="VV217" s="22"/>
      <c r="VW217" s="22"/>
      <c r="VX217" s="22"/>
      <c r="VY217" s="22"/>
      <c r="VZ217" s="22"/>
      <c r="WA217" s="22"/>
      <c r="WB217" s="22"/>
      <c r="WC217" s="22"/>
      <c r="WD217" s="22"/>
      <c r="WE217" s="22"/>
      <c r="WF217" s="22"/>
      <c r="WG217" s="22"/>
      <c r="WH217" s="22"/>
      <c r="WI217" s="22"/>
      <c r="WJ217" s="22"/>
      <c r="WK217" s="22"/>
      <c r="WL217" s="22"/>
      <c r="WM217" s="22"/>
      <c r="WN217" s="22"/>
      <c r="WO217" s="22"/>
      <c r="WP217" s="22"/>
      <c r="WQ217" s="22"/>
      <c r="WR217" s="22"/>
      <c r="WS217" s="22"/>
      <c r="WT217" s="22"/>
      <c r="WU217" s="22"/>
      <c r="WV217" s="22"/>
      <c r="WW217" s="22"/>
      <c r="WX217" s="22"/>
      <c r="WY217" s="22"/>
      <c r="WZ217" s="22"/>
      <c r="XA217" s="22"/>
      <c r="XB217" s="22"/>
      <c r="XC217" s="22"/>
      <c r="XD217" s="22"/>
      <c r="XE217" s="22"/>
      <c r="XF217" s="22"/>
      <c r="XG217" s="22"/>
      <c r="XH217" s="22"/>
      <c r="XI217" s="22"/>
      <c r="XJ217" s="22"/>
      <c r="XK217" s="22"/>
      <c r="XL217" s="22"/>
      <c r="XM217" s="22"/>
      <c r="XN217" s="22"/>
      <c r="XO217" s="22"/>
      <c r="XP217" s="22"/>
      <c r="XQ217" s="22"/>
      <c r="XR217" s="22"/>
      <c r="XS217" s="22"/>
      <c r="XT217" s="22"/>
      <c r="XU217" s="22"/>
      <c r="XV217" s="22"/>
      <c r="XW217" s="22"/>
      <c r="XX217" s="22"/>
      <c r="XY217" s="22"/>
      <c r="XZ217" s="22"/>
      <c r="YA217" s="22"/>
      <c r="YB217" s="22"/>
      <c r="YC217" s="22"/>
      <c r="YD217" s="22"/>
      <c r="YE217" s="22"/>
      <c r="YF217" s="22"/>
      <c r="YG217" s="22"/>
      <c r="YH217" s="22"/>
      <c r="YI217" s="22"/>
      <c r="YJ217" s="22"/>
      <c r="YK217" s="22"/>
      <c r="YL217" s="22"/>
      <c r="YM217" s="22"/>
      <c r="YN217" s="22"/>
      <c r="YO217" s="22"/>
      <c r="YP217" s="22"/>
      <c r="YQ217" s="22"/>
      <c r="YR217" s="22"/>
      <c r="YS217" s="22"/>
      <c r="YT217" s="22"/>
      <c r="YU217" s="22"/>
      <c r="YV217" s="22"/>
      <c r="YW217" s="22"/>
      <c r="YX217" s="22"/>
      <c r="YY217" s="22"/>
      <c r="YZ217" s="22"/>
      <c r="ZA217" s="22"/>
      <c r="ZB217" s="22"/>
      <c r="ZC217" s="22"/>
      <c r="ZD217" s="22"/>
      <c r="ZE217" s="22"/>
      <c r="ZF217" s="22"/>
      <c r="ZG217" s="22"/>
      <c r="ZH217" s="22"/>
      <c r="ZI217" s="22"/>
      <c r="ZJ217" s="22"/>
      <c r="ZK217" s="22"/>
      <c r="ZL217" s="22"/>
      <c r="ZM217" s="22"/>
      <c r="ZN217" s="22"/>
      <c r="ZO217" s="22"/>
      <c r="ZP217" s="22"/>
      <c r="ZQ217" s="22"/>
      <c r="ZR217" s="22"/>
      <c r="ZS217" s="22"/>
      <c r="ZT217" s="22"/>
      <c r="ZU217" s="22"/>
      <c r="ZV217" s="22"/>
      <c r="ZW217" s="22"/>
      <c r="ZX217" s="22"/>
      <c r="ZY217" s="22"/>
      <c r="ZZ217" s="22"/>
      <c r="AAA217" s="22"/>
      <c r="AAB217" s="22"/>
      <c r="AAC217" s="22"/>
      <c r="AAD217" s="22"/>
      <c r="AAE217" s="22"/>
      <c r="AAF217" s="22"/>
      <c r="AAG217" s="22"/>
      <c r="AAH217" s="22"/>
      <c r="AAI217" s="22"/>
      <c r="AAJ217" s="22"/>
      <c r="AAK217" s="22"/>
      <c r="AAL217" s="22"/>
      <c r="AAM217" s="22"/>
      <c r="AAN217" s="22"/>
      <c r="AAO217" s="22"/>
      <c r="AAP217" s="22"/>
      <c r="AAQ217" s="22"/>
      <c r="AAR217" s="22"/>
      <c r="AAS217" s="22"/>
      <c r="AAT217" s="22"/>
      <c r="AAU217" s="22"/>
      <c r="AAV217" s="22"/>
      <c r="AAW217" s="22"/>
      <c r="AAX217" s="22"/>
      <c r="AAY217" s="22"/>
      <c r="AAZ217" s="22"/>
      <c r="ABA217" s="22"/>
      <c r="ABB217" s="22"/>
      <c r="ABC217" s="22"/>
      <c r="ABD217" s="22"/>
      <c r="ABE217" s="22"/>
      <c r="ABF217" s="22"/>
      <c r="ABG217" s="22"/>
      <c r="ABH217" s="22"/>
      <c r="ABI217" s="22"/>
      <c r="ABJ217" s="22"/>
      <c r="ABK217" s="22"/>
      <c r="ABL217" s="22"/>
      <c r="ABM217" s="22"/>
      <c r="ABN217" s="22"/>
      <c r="ABO217" s="22"/>
      <c r="ABP217" s="22"/>
      <c r="ABQ217" s="22"/>
      <c r="ABR217" s="22"/>
      <c r="ABS217" s="22"/>
      <c r="ABT217" s="22"/>
      <c r="ABU217" s="22"/>
      <c r="ABV217" s="22"/>
      <c r="ABW217" s="22"/>
      <c r="ABX217" s="22"/>
      <c r="ABY217" s="22"/>
      <c r="ABZ217" s="22"/>
      <c r="ACA217" s="22"/>
      <c r="ACB217" s="22"/>
      <c r="ACC217" s="22"/>
      <c r="ACD217" s="22"/>
      <c r="ACE217" s="22"/>
      <c r="ACF217" s="22"/>
      <c r="ACG217" s="22"/>
      <c r="ACH217" s="22"/>
      <c r="ACI217" s="22"/>
      <c r="ACJ217" s="22"/>
      <c r="ACK217" s="22"/>
      <c r="ACL217" s="22"/>
      <c r="ACM217" s="22"/>
      <c r="ACN217" s="22"/>
      <c r="ACO217" s="22"/>
      <c r="ACP217" s="22"/>
      <c r="ACQ217" s="22"/>
      <c r="ACR217" s="22"/>
      <c r="ACS217" s="22"/>
      <c r="ACT217" s="22"/>
      <c r="ACU217" s="22"/>
      <c r="ACV217" s="22"/>
      <c r="ACW217" s="22"/>
      <c r="ACX217" s="22"/>
      <c r="ACY217" s="22"/>
      <c r="ACZ217" s="22"/>
      <c r="ADA217" s="22"/>
    </row>
    <row r="218" spans="1:781" s="124" customFormat="1" ht="24" x14ac:dyDescent="0.3">
      <c r="A218" s="81">
        <v>3</v>
      </c>
      <c r="B218" s="87" t="s">
        <v>660</v>
      </c>
      <c r="C218" s="64" t="s">
        <v>191</v>
      </c>
      <c r="D218" s="65" t="s">
        <v>349</v>
      </c>
      <c r="E218" s="65" t="s">
        <v>146</v>
      </c>
      <c r="F218" s="65">
        <v>8</v>
      </c>
      <c r="G218" s="122">
        <v>12300000</v>
      </c>
      <c r="H218" s="65">
        <v>2</v>
      </c>
      <c r="I218" s="65" t="s">
        <v>49</v>
      </c>
      <c r="J218" s="65" t="s">
        <v>50</v>
      </c>
      <c r="K218" s="67">
        <v>1984</v>
      </c>
      <c r="L218" s="131">
        <v>30773</v>
      </c>
      <c r="M218" s="69"/>
      <c r="N218" s="70"/>
      <c r="O218" s="70"/>
      <c r="P218" s="71" t="s">
        <v>511</v>
      </c>
      <c r="Q218" s="72" t="s">
        <v>661</v>
      </c>
      <c r="R218" s="146" t="s">
        <v>347</v>
      </c>
      <c r="S218" s="74" t="str">
        <f t="shared" si="53"/>
        <v>P</v>
      </c>
      <c r="T218" s="75"/>
      <c r="U218" s="75"/>
      <c r="V218" s="75"/>
      <c r="W218" s="75"/>
      <c r="X218" s="75"/>
      <c r="Y218" s="75"/>
      <c r="Z218" s="75"/>
      <c r="AA218" s="22"/>
      <c r="AB218" s="76">
        <f t="shared" si="52"/>
        <v>0</v>
      </c>
      <c r="AC218" s="76">
        <f t="shared" si="54"/>
        <v>0</v>
      </c>
      <c r="AD218" s="76">
        <f t="shared" si="55"/>
        <v>0</v>
      </c>
      <c r="AE218" s="76">
        <f t="shared" si="60"/>
        <v>0</v>
      </c>
      <c r="AF218" s="77"/>
      <c r="AG218" s="77">
        <f t="shared" si="57"/>
        <v>0</v>
      </c>
      <c r="AH218" s="77">
        <f t="shared" si="58"/>
        <v>0</v>
      </c>
      <c r="AI218" s="77">
        <f t="shared" si="59"/>
        <v>0</v>
      </c>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22"/>
      <c r="DM218" s="22"/>
      <c r="DN218" s="22"/>
      <c r="DO218" s="22"/>
      <c r="DP218" s="22"/>
      <c r="DQ218" s="22"/>
      <c r="DR218" s="22"/>
      <c r="DS218" s="22"/>
      <c r="DT218" s="22"/>
      <c r="DU218" s="22"/>
      <c r="DV218" s="22"/>
      <c r="DW218" s="22"/>
      <c r="DX218" s="22"/>
      <c r="DY218" s="22"/>
      <c r="DZ218" s="22"/>
      <c r="EA218" s="22"/>
      <c r="EB218" s="22"/>
      <c r="EC218" s="22"/>
      <c r="ED218" s="22"/>
      <c r="EE218" s="22"/>
      <c r="EF218" s="22"/>
      <c r="EG218" s="22"/>
      <c r="EH218" s="22"/>
      <c r="EI218" s="22"/>
      <c r="EJ218" s="22"/>
      <c r="EK218" s="22"/>
      <c r="EL218" s="22"/>
      <c r="EM218" s="22"/>
      <c r="EN218" s="22"/>
      <c r="EO218" s="22"/>
      <c r="EP218" s="22"/>
      <c r="EQ218" s="22"/>
      <c r="ER218" s="22"/>
      <c r="ES218" s="22"/>
      <c r="ET218" s="22"/>
      <c r="EU218" s="22"/>
      <c r="EV218" s="22"/>
      <c r="EW218" s="22"/>
      <c r="EX218" s="22"/>
      <c r="EY218" s="22"/>
      <c r="EZ218" s="22"/>
      <c r="FA218" s="22"/>
      <c r="FB218" s="22"/>
      <c r="FC218" s="22"/>
      <c r="FD218" s="22"/>
      <c r="FE218" s="22"/>
      <c r="FF218" s="22"/>
      <c r="FG218" s="22"/>
      <c r="FH218" s="22"/>
      <c r="FI218" s="22"/>
      <c r="FJ218" s="22"/>
      <c r="FK218" s="22"/>
      <c r="FL218" s="22"/>
      <c r="FM218" s="22"/>
      <c r="FN218" s="22"/>
      <c r="FO218" s="22"/>
      <c r="FP218" s="22"/>
      <c r="FQ218" s="22"/>
      <c r="FR218" s="22"/>
      <c r="FS218" s="22"/>
      <c r="FT218" s="22"/>
      <c r="FU218" s="22"/>
      <c r="FV218" s="22"/>
      <c r="FW218" s="22"/>
      <c r="FX218" s="22"/>
      <c r="FY218" s="22"/>
      <c r="FZ218" s="22"/>
      <c r="GA218" s="22"/>
      <c r="GB218" s="22"/>
      <c r="GC218" s="22"/>
      <c r="GD218" s="22"/>
      <c r="GE218" s="22"/>
      <c r="GF218" s="22"/>
      <c r="GG218" s="22"/>
      <c r="GH218" s="22"/>
      <c r="GI218" s="22"/>
      <c r="GJ218" s="22"/>
      <c r="GK218" s="22"/>
      <c r="GL218" s="22"/>
      <c r="GM218" s="22"/>
      <c r="GN218" s="22"/>
      <c r="GO218" s="22"/>
      <c r="GP218" s="22"/>
      <c r="GQ218" s="22"/>
      <c r="GR218" s="22"/>
      <c r="GS218" s="22"/>
      <c r="GT218" s="22"/>
      <c r="GU218" s="22"/>
      <c r="GV218" s="22"/>
      <c r="GW218" s="22"/>
      <c r="GX218" s="22"/>
      <c r="GY218" s="22"/>
      <c r="GZ218" s="22"/>
      <c r="HA218" s="22"/>
      <c r="HB218" s="22"/>
      <c r="HC218" s="22"/>
      <c r="HD218" s="22"/>
      <c r="HE218" s="22"/>
      <c r="HF218" s="22"/>
      <c r="HG218" s="22"/>
      <c r="HH218" s="22"/>
      <c r="HI218" s="22"/>
      <c r="HJ218" s="22"/>
      <c r="HK218" s="22"/>
      <c r="HL218" s="22"/>
      <c r="HM218" s="22"/>
      <c r="HN218" s="22"/>
      <c r="HO218" s="22"/>
      <c r="HP218" s="22"/>
      <c r="HQ218" s="22"/>
      <c r="HR218" s="22"/>
      <c r="HS218" s="22"/>
      <c r="HT218" s="22"/>
      <c r="HU218" s="22"/>
      <c r="HV218" s="22"/>
      <c r="HW218" s="22"/>
      <c r="HX218" s="22"/>
      <c r="HY218" s="22"/>
      <c r="HZ218" s="22"/>
      <c r="IA218" s="22"/>
      <c r="IB218" s="22"/>
      <c r="IC218" s="22"/>
      <c r="ID218" s="22"/>
      <c r="IE218" s="22"/>
      <c r="IF218" s="22"/>
      <c r="IG218" s="22"/>
      <c r="IH218" s="22"/>
      <c r="II218" s="22"/>
      <c r="IJ218" s="22"/>
      <c r="IK218" s="22"/>
      <c r="IL218" s="22"/>
      <c r="IM218" s="22"/>
      <c r="IN218" s="22"/>
      <c r="IO218" s="22"/>
      <c r="IP218" s="22"/>
      <c r="IQ218" s="22"/>
      <c r="IR218" s="22"/>
      <c r="IS218" s="22"/>
      <c r="IT218" s="22"/>
      <c r="IU218" s="22"/>
      <c r="IV218" s="22"/>
      <c r="IW218" s="22"/>
      <c r="IX218" s="22"/>
      <c r="IY218" s="22"/>
      <c r="IZ218" s="22"/>
      <c r="JA218" s="22"/>
      <c r="JB218" s="22"/>
      <c r="JC218" s="22"/>
      <c r="JD218" s="22"/>
      <c r="JE218" s="22"/>
      <c r="JF218" s="22"/>
      <c r="JG218" s="22"/>
      <c r="JH218" s="22"/>
      <c r="JI218" s="22"/>
      <c r="JJ218" s="22"/>
      <c r="JK218" s="22"/>
      <c r="JL218" s="22"/>
      <c r="JM218" s="22"/>
      <c r="JN218" s="22"/>
      <c r="JO218" s="22"/>
      <c r="JP218" s="22"/>
      <c r="JQ218" s="22"/>
      <c r="JR218" s="22"/>
      <c r="JS218" s="22"/>
      <c r="JT218" s="22"/>
      <c r="JU218" s="22"/>
      <c r="JV218" s="22"/>
      <c r="JW218" s="22"/>
      <c r="JX218" s="22"/>
      <c r="JY218" s="22"/>
      <c r="JZ218" s="22"/>
      <c r="KA218" s="22"/>
      <c r="KB218" s="22"/>
      <c r="KC218" s="22"/>
      <c r="KD218" s="22"/>
      <c r="KE218" s="22"/>
      <c r="KF218" s="22"/>
      <c r="KG218" s="22"/>
      <c r="KH218" s="22"/>
      <c r="KI218" s="22"/>
      <c r="KJ218" s="22"/>
      <c r="KK218" s="22"/>
      <c r="KL218" s="22"/>
      <c r="KM218" s="22"/>
      <c r="KN218" s="22"/>
      <c r="KO218" s="22"/>
      <c r="KP218" s="22"/>
      <c r="KQ218" s="22"/>
      <c r="KR218" s="22"/>
      <c r="KS218" s="22"/>
      <c r="KT218" s="22"/>
      <c r="KU218" s="22"/>
      <c r="KV218" s="22"/>
      <c r="KW218" s="22"/>
      <c r="KX218" s="22"/>
      <c r="KY218" s="22"/>
      <c r="KZ218" s="22"/>
      <c r="LA218" s="22"/>
      <c r="LB218" s="22"/>
      <c r="LC218" s="22"/>
      <c r="LD218" s="22"/>
      <c r="LE218" s="22"/>
      <c r="LF218" s="22"/>
      <c r="LG218" s="22"/>
      <c r="LH218" s="22"/>
      <c r="LI218" s="22"/>
      <c r="LJ218" s="22"/>
      <c r="LK218" s="22"/>
      <c r="LL218" s="22"/>
      <c r="LM218" s="22"/>
      <c r="LN218" s="22"/>
      <c r="LO218" s="22"/>
      <c r="LP218" s="22"/>
      <c r="LQ218" s="22"/>
      <c r="LR218" s="22"/>
      <c r="LS218" s="22"/>
      <c r="LT218" s="22"/>
      <c r="LU218" s="22"/>
      <c r="LV218" s="22"/>
      <c r="LW218" s="22"/>
      <c r="LX218" s="22"/>
      <c r="LY218" s="22"/>
      <c r="LZ218" s="22"/>
      <c r="MA218" s="22"/>
      <c r="MB218" s="22"/>
      <c r="MC218" s="22"/>
      <c r="MD218" s="22"/>
      <c r="ME218" s="22"/>
      <c r="MF218" s="22"/>
      <c r="MG218" s="22"/>
      <c r="MH218" s="22"/>
      <c r="MI218" s="22"/>
      <c r="MJ218" s="22"/>
      <c r="MK218" s="22"/>
      <c r="ML218" s="22"/>
      <c r="MM218" s="22"/>
      <c r="MN218" s="22"/>
      <c r="MO218" s="22"/>
      <c r="MP218" s="22"/>
      <c r="MQ218" s="22"/>
      <c r="MR218" s="22"/>
      <c r="MS218" s="22"/>
      <c r="MT218" s="22"/>
      <c r="MU218" s="22"/>
      <c r="MV218" s="22"/>
      <c r="MW218" s="22"/>
      <c r="MX218" s="22"/>
      <c r="MY218" s="22"/>
      <c r="MZ218" s="22"/>
      <c r="NA218" s="22"/>
      <c r="NB218" s="22"/>
      <c r="NC218" s="22"/>
      <c r="ND218" s="22"/>
      <c r="NE218" s="22"/>
      <c r="NF218" s="22"/>
      <c r="NG218" s="22"/>
      <c r="NH218" s="22"/>
      <c r="NI218" s="22"/>
      <c r="NJ218" s="22"/>
      <c r="NK218" s="22"/>
      <c r="NL218" s="22"/>
      <c r="NM218" s="22"/>
      <c r="NN218" s="22"/>
      <c r="NO218" s="22"/>
      <c r="NP218" s="22"/>
      <c r="NQ218" s="22"/>
      <c r="NR218" s="22"/>
      <c r="NS218" s="22"/>
      <c r="NT218" s="22"/>
      <c r="NU218" s="22"/>
      <c r="NV218" s="22"/>
      <c r="NW218" s="22"/>
      <c r="NX218" s="22"/>
      <c r="NY218" s="22"/>
      <c r="NZ218" s="22"/>
      <c r="OA218" s="22"/>
      <c r="OB218" s="22"/>
      <c r="OC218" s="22"/>
      <c r="OD218" s="22"/>
      <c r="OE218" s="22"/>
      <c r="OF218" s="22"/>
      <c r="OG218" s="22"/>
      <c r="OH218" s="22"/>
      <c r="OI218" s="22"/>
      <c r="OJ218" s="22"/>
      <c r="OK218" s="22"/>
      <c r="OL218" s="22"/>
      <c r="OM218" s="22"/>
      <c r="ON218" s="22"/>
      <c r="OO218" s="22"/>
      <c r="OP218" s="22"/>
      <c r="OQ218" s="22"/>
      <c r="OR218" s="22"/>
      <c r="OS218" s="22"/>
      <c r="OT218" s="22"/>
      <c r="OU218" s="22"/>
      <c r="OV218" s="22"/>
      <c r="OW218" s="22"/>
      <c r="OX218" s="22"/>
      <c r="OY218" s="22"/>
      <c r="OZ218" s="22"/>
      <c r="PA218" s="22"/>
      <c r="PB218" s="22"/>
      <c r="PC218" s="22"/>
      <c r="PD218" s="22"/>
      <c r="PE218" s="22"/>
      <c r="PF218" s="22"/>
      <c r="PG218" s="22"/>
      <c r="PH218" s="22"/>
      <c r="PI218" s="22"/>
      <c r="PJ218" s="22"/>
      <c r="PK218" s="22"/>
      <c r="PL218" s="22"/>
      <c r="PM218" s="22"/>
      <c r="PN218" s="22"/>
      <c r="PO218" s="22"/>
      <c r="PP218" s="22"/>
      <c r="PQ218" s="22"/>
      <c r="PR218" s="22"/>
      <c r="PS218" s="22"/>
      <c r="PT218" s="22"/>
      <c r="PU218" s="22"/>
      <c r="PV218" s="22"/>
      <c r="PW218" s="22"/>
      <c r="PX218" s="22"/>
      <c r="PY218" s="22"/>
      <c r="PZ218" s="22"/>
      <c r="QA218" s="22"/>
      <c r="QB218" s="22"/>
      <c r="QC218" s="22"/>
      <c r="QD218" s="22"/>
      <c r="QE218" s="22"/>
      <c r="QF218" s="22"/>
      <c r="QG218" s="22"/>
      <c r="QH218" s="22"/>
      <c r="QI218" s="22"/>
      <c r="QJ218" s="22"/>
      <c r="QK218" s="22"/>
      <c r="QL218" s="22"/>
      <c r="QM218" s="22"/>
      <c r="QN218" s="22"/>
      <c r="QO218" s="22"/>
      <c r="QP218" s="22"/>
      <c r="QQ218" s="22"/>
      <c r="QR218" s="22"/>
      <c r="QS218" s="22"/>
      <c r="QT218" s="22"/>
      <c r="QU218" s="22"/>
      <c r="QV218" s="22"/>
      <c r="QW218" s="22"/>
      <c r="QX218" s="22"/>
      <c r="QY218" s="22"/>
      <c r="QZ218" s="22"/>
      <c r="RA218" s="22"/>
      <c r="RB218" s="22"/>
      <c r="RC218" s="22"/>
      <c r="RD218" s="22"/>
      <c r="RE218" s="22"/>
      <c r="RF218" s="22"/>
      <c r="RG218" s="22"/>
      <c r="RH218" s="22"/>
      <c r="RI218" s="22"/>
      <c r="RJ218" s="22"/>
      <c r="RK218" s="22"/>
      <c r="RL218" s="22"/>
      <c r="RM218" s="22"/>
      <c r="RN218" s="22"/>
      <c r="RO218" s="22"/>
      <c r="RP218" s="22"/>
      <c r="RQ218" s="22"/>
      <c r="RR218" s="22"/>
      <c r="RS218" s="22"/>
      <c r="RT218" s="22"/>
      <c r="RU218" s="22"/>
      <c r="RV218" s="22"/>
      <c r="RW218" s="22"/>
      <c r="RX218" s="22"/>
      <c r="RY218" s="22"/>
      <c r="RZ218" s="22"/>
      <c r="SA218" s="22"/>
      <c r="SB218" s="22"/>
      <c r="SC218" s="22"/>
      <c r="SD218" s="22"/>
      <c r="SE218" s="22"/>
      <c r="SF218" s="22"/>
      <c r="SG218" s="22"/>
      <c r="SH218" s="22"/>
      <c r="SI218" s="22"/>
      <c r="SJ218" s="22"/>
      <c r="SK218" s="22"/>
      <c r="SL218" s="22"/>
      <c r="SM218" s="22"/>
      <c r="SN218" s="22"/>
      <c r="SO218" s="22"/>
      <c r="SP218" s="22"/>
      <c r="SQ218" s="22"/>
      <c r="SR218" s="22"/>
      <c r="SS218" s="22"/>
      <c r="ST218" s="22"/>
      <c r="SU218" s="22"/>
      <c r="SV218" s="22"/>
      <c r="SW218" s="22"/>
      <c r="SX218" s="22"/>
      <c r="SY218" s="22"/>
      <c r="SZ218" s="22"/>
      <c r="TA218" s="22"/>
      <c r="TB218" s="22"/>
      <c r="TC218" s="22"/>
      <c r="TD218" s="22"/>
      <c r="TE218" s="22"/>
      <c r="TF218" s="22"/>
      <c r="TG218" s="22"/>
      <c r="TH218" s="22"/>
      <c r="TI218" s="22"/>
      <c r="TJ218" s="22"/>
      <c r="TK218" s="22"/>
      <c r="TL218" s="22"/>
      <c r="TM218" s="22"/>
      <c r="TN218" s="22"/>
      <c r="TO218" s="22"/>
      <c r="TP218" s="22"/>
      <c r="TQ218" s="22"/>
      <c r="TR218" s="22"/>
      <c r="TS218" s="22"/>
      <c r="TT218" s="22"/>
      <c r="TU218" s="22"/>
      <c r="TV218" s="22"/>
      <c r="TW218" s="22"/>
      <c r="TX218" s="22"/>
      <c r="TY218" s="22"/>
      <c r="TZ218" s="22"/>
      <c r="UA218" s="22"/>
      <c r="UB218" s="22"/>
      <c r="UC218" s="22"/>
      <c r="UD218" s="22"/>
      <c r="UE218" s="22"/>
      <c r="UF218" s="22"/>
      <c r="UG218" s="22"/>
      <c r="UH218" s="22"/>
      <c r="UI218" s="22"/>
      <c r="UJ218" s="22"/>
      <c r="UK218" s="22"/>
      <c r="UL218" s="22"/>
      <c r="UM218" s="22"/>
      <c r="UN218" s="22"/>
      <c r="UO218" s="22"/>
      <c r="UP218" s="22"/>
      <c r="UQ218" s="22"/>
      <c r="UR218" s="22"/>
      <c r="US218" s="22"/>
      <c r="UT218" s="22"/>
      <c r="UU218" s="22"/>
      <c r="UV218" s="22"/>
      <c r="UW218" s="22"/>
      <c r="UX218" s="22"/>
      <c r="UY218" s="22"/>
      <c r="UZ218" s="22"/>
      <c r="VA218" s="22"/>
      <c r="VB218" s="22"/>
      <c r="VC218" s="22"/>
      <c r="VD218" s="22"/>
      <c r="VE218" s="22"/>
      <c r="VF218" s="22"/>
      <c r="VG218" s="22"/>
      <c r="VH218" s="22"/>
      <c r="VI218" s="22"/>
      <c r="VJ218" s="22"/>
      <c r="VK218" s="22"/>
      <c r="VL218" s="22"/>
      <c r="VM218" s="22"/>
      <c r="VN218" s="22"/>
      <c r="VO218" s="22"/>
      <c r="VP218" s="22"/>
      <c r="VQ218" s="22"/>
      <c r="VR218" s="22"/>
      <c r="VS218" s="22"/>
      <c r="VT218" s="22"/>
      <c r="VU218" s="22"/>
      <c r="VV218" s="22"/>
      <c r="VW218" s="22"/>
      <c r="VX218" s="22"/>
      <c r="VY218" s="22"/>
      <c r="VZ218" s="22"/>
      <c r="WA218" s="22"/>
      <c r="WB218" s="22"/>
      <c r="WC218" s="22"/>
      <c r="WD218" s="22"/>
      <c r="WE218" s="22"/>
      <c r="WF218" s="22"/>
      <c r="WG218" s="22"/>
      <c r="WH218" s="22"/>
      <c r="WI218" s="22"/>
      <c r="WJ218" s="22"/>
      <c r="WK218" s="22"/>
      <c r="WL218" s="22"/>
      <c r="WM218" s="22"/>
      <c r="WN218" s="22"/>
      <c r="WO218" s="22"/>
      <c r="WP218" s="22"/>
      <c r="WQ218" s="22"/>
      <c r="WR218" s="22"/>
      <c r="WS218" s="22"/>
      <c r="WT218" s="22"/>
      <c r="WU218" s="22"/>
      <c r="WV218" s="22"/>
      <c r="WW218" s="22"/>
      <c r="WX218" s="22"/>
      <c r="WY218" s="22"/>
      <c r="WZ218" s="22"/>
      <c r="XA218" s="22"/>
      <c r="XB218" s="22"/>
      <c r="XC218" s="22"/>
      <c r="XD218" s="22"/>
      <c r="XE218" s="22"/>
      <c r="XF218" s="22"/>
      <c r="XG218" s="22"/>
      <c r="XH218" s="22"/>
      <c r="XI218" s="22"/>
      <c r="XJ218" s="22"/>
      <c r="XK218" s="22"/>
      <c r="XL218" s="22"/>
      <c r="XM218" s="22"/>
      <c r="XN218" s="22"/>
      <c r="XO218" s="22"/>
      <c r="XP218" s="22"/>
      <c r="XQ218" s="22"/>
      <c r="XR218" s="22"/>
      <c r="XS218" s="22"/>
      <c r="XT218" s="22"/>
      <c r="XU218" s="22"/>
      <c r="XV218" s="22"/>
      <c r="XW218" s="22"/>
      <c r="XX218" s="22"/>
      <c r="XY218" s="22"/>
      <c r="XZ218" s="22"/>
      <c r="YA218" s="22"/>
      <c r="YB218" s="22"/>
      <c r="YC218" s="22"/>
      <c r="YD218" s="22"/>
      <c r="YE218" s="22"/>
      <c r="YF218" s="22"/>
      <c r="YG218" s="22"/>
      <c r="YH218" s="22"/>
      <c r="YI218" s="22"/>
      <c r="YJ218" s="22"/>
      <c r="YK218" s="22"/>
      <c r="YL218" s="22"/>
      <c r="YM218" s="22"/>
      <c r="YN218" s="22"/>
      <c r="YO218" s="22"/>
      <c r="YP218" s="22"/>
      <c r="YQ218" s="22"/>
      <c r="YR218" s="22"/>
      <c r="YS218" s="22"/>
      <c r="YT218" s="22"/>
      <c r="YU218" s="22"/>
      <c r="YV218" s="22"/>
      <c r="YW218" s="22"/>
      <c r="YX218" s="22"/>
      <c r="YY218" s="22"/>
      <c r="YZ218" s="22"/>
      <c r="ZA218" s="22"/>
      <c r="ZB218" s="22"/>
      <c r="ZC218" s="22"/>
      <c r="ZD218" s="22"/>
      <c r="ZE218" s="22"/>
      <c r="ZF218" s="22"/>
      <c r="ZG218" s="22"/>
      <c r="ZH218" s="22"/>
      <c r="ZI218" s="22"/>
      <c r="ZJ218" s="22"/>
      <c r="ZK218" s="22"/>
      <c r="ZL218" s="22"/>
      <c r="ZM218" s="22"/>
      <c r="ZN218" s="22"/>
      <c r="ZO218" s="22"/>
      <c r="ZP218" s="22"/>
      <c r="ZQ218" s="22"/>
      <c r="ZR218" s="22"/>
      <c r="ZS218" s="22"/>
      <c r="ZT218" s="22"/>
      <c r="ZU218" s="22"/>
      <c r="ZV218" s="22"/>
      <c r="ZW218" s="22"/>
      <c r="ZX218" s="22"/>
      <c r="ZY218" s="22"/>
      <c r="ZZ218" s="22"/>
      <c r="AAA218" s="22"/>
      <c r="AAB218" s="22"/>
      <c r="AAC218" s="22"/>
      <c r="AAD218" s="22"/>
      <c r="AAE218" s="22"/>
      <c r="AAF218" s="22"/>
      <c r="AAG218" s="22"/>
      <c r="AAH218" s="22"/>
      <c r="AAI218" s="22"/>
      <c r="AAJ218" s="22"/>
      <c r="AAK218" s="22"/>
      <c r="AAL218" s="22"/>
      <c r="AAM218" s="22"/>
      <c r="AAN218" s="22"/>
      <c r="AAO218" s="22"/>
      <c r="AAP218" s="22"/>
      <c r="AAQ218" s="22"/>
      <c r="AAR218" s="22"/>
      <c r="AAS218" s="22"/>
      <c r="AAT218" s="22"/>
      <c r="AAU218" s="22"/>
      <c r="AAV218" s="22"/>
      <c r="AAW218" s="22"/>
      <c r="AAX218" s="22"/>
      <c r="AAY218" s="22"/>
      <c r="AAZ218" s="22"/>
      <c r="ABA218" s="22"/>
      <c r="ABB218" s="22"/>
      <c r="ABC218" s="22"/>
      <c r="ABD218" s="22"/>
      <c r="ABE218" s="22"/>
      <c r="ABF218" s="22"/>
      <c r="ABG218" s="22"/>
      <c r="ABH218" s="22"/>
      <c r="ABI218" s="22"/>
      <c r="ABJ218" s="22"/>
      <c r="ABK218" s="22"/>
      <c r="ABL218" s="22"/>
      <c r="ABM218" s="22"/>
      <c r="ABN218" s="22"/>
      <c r="ABO218" s="22"/>
      <c r="ABP218" s="22"/>
      <c r="ABQ218" s="22"/>
      <c r="ABR218" s="22"/>
      <c r="ABS218" s="22"/>
      <c r="ABT218" s="22"/>
      <c r="ABU218" s="22"/>
      <c r="ABV218" s="22"/>
      <c r="ABW218" s="22"/>
      <c r="ABX218" s="22"/>
      <c r="ABY218" s="22"/>
      <c r="ABZ218" s="22"/>
      <c r="ACA218" s="22"/>
      <c r="ACB218" s="22"/>
      <c r="ACC218" s="22"/>
      <c r="ACD218" s="22"/>
      <c r="ACE218" s="22"/>
      <c r="ACF218" s="22"/>
      <c r="ACG218" s="22"/>
      <c r="ACH218" s="22"/>
      <c r="ACI218" s="22"/>
      <c r="ACJ218" s="22"/>
      <c r="ACK218" s="22"/>
      <c r="ACL218" s="22"/>
      <c r="ACM218" s="22"/>
      <c r="ACN218" s="22"/>
      <c r="ACO218" s="22"/>
      <c r="ACP218" s="22"/>
      <c r="ACQ218" s="22"/>
      <c r="ACR218" s="22"/>
      <c r="ACS218" s="22"/>
      <c r="ACT218" s="22"/>
      <c r="ACU218" s="22"/>
      <c r="ACV218" s="22"/>
      <c r="ACW218" s="22"/>
      <c r="ACX218" s="22"/>
      <c r="ACY218" s="22"/>
      <c r="ACZ218" s="22"/>
      <c r="ADA218" s="22"/>
    </row>
    <row r="219" spans="1:781" s="124" customFormat="1" ht="36" x14ac:dyDescent="0.3">
      <c r="A219" s="81">
        <v>3</v>
      </c>
      <c r="B219" s="87" t="s">
        <v>662</v>
      </c>
      <c r="C219" s="64" t="s">
        <v>71</v>
      </c>
      <c r="D219" s="65" t="s">
        <v>129</v>
      </c>
      <c r="E219" s="65" t="s">
        <v>663</v>
      </c>
      <c r="F219" s="65">
        <v>32</v>
      </c>
      <c r="G219" s="122">
        <v>80000000</v>
      </c>
      <c r="H219" s="65">
        <v>2</v>
      </c>
      <c r="I219" s="65" t="s">
        <v>49</v>
      </c>
      <c r="J219" s="65" t="s">
        <v>50</v>
      </c>
      <c r="K219" s="67">
        <v>1984</v>
      </c>
      <c r="L219" s="68">
        <v>30696</v>
      </c>
      <c r="M219" s="88">
        <v>0</v>
      </c>
      <c r="N219" s="70"/>
      <c r="O219" s="70"/>
      <c r="P219" s="71" t="s">
        <v>511</v>
      </c>
      <c r="Q219" s="72" t="s">
        <v>664</v>
      </c>
      <c r="R219" s="73"/>
      <c r="S219" s="74" t="str">
        <f t="shared" si="53"/>
        <v>Fe</v>
      </c>
      <c r="T219" s="75"/>
      <c r="U219" s="75"/>
      <c r="V219" s="75"/>
      <c r="W219" s="75"/>
      <c r="X219" s="75"/>
      <c r="Y219" s="75"/>
      <c r="Z219" s="75"/>
      <c r="AA219" s="22"/>
      <c r="AB219" s="76">
        <f t="shared" si="52"/>
        <v>0</v>
      </c>
      <c r="AC219" s="76">
        <f t="shared" si="54"/>
        <v>0</v>
      </c>
      <c r="AD219" s="76">
        <f t="shared" si="55"/>
        <v>0</v>
      </c>
      <c r="AE219" s="76">
        <f t="shared" si="60"/>
        <v>0</v>
      </c>
      <c r="AF219" s="77"/>
      <c r="AG219" s="77">
        <f t="shared" si="57"/>
        <v>0</v>
      </c>
      <c r="AH219" s="77">
        <f t="shared" si="58"/>
        <v>0</v>
      </c>
      <c r="AI219" s="77">
        <f t="shared" si="59"/>
        <v>0</v>
      </c>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22"/>
      <c r="DS219" s="22"/>
      <c r="DT219" s="22"/>
      <c r="DU219" s="22"/>
      <c r="DV219" s="22"/>
      <c r="DW219" s="22"/>
      <c r="DX219" s="22"/>
      <c r="DY219" s="22"/>
      <c r="DZ219" s="22"/>
      <c r="EA219" s="22"/>
      <c r="EB219" s="22"/>
      <c r="EC219" s="22"/>
      <c r="ED219" s="22"/>
      <c r="EE219" s="22"/>
      <c r="EF219" s="22"/>
      <c r="EG219" s="22"/>
      <c r="EH219" s="22"/>
      <c r="EI219" s="22"/>
      <c r="EJ219" s="22"/>
      <c r="EK219" s="22"/>
      <c r="EL219" s="22"/>
      <c r="EM219" s="22"/>
      <c r="EN219" s="22"/>
      <c r="EO219" s="22"/>
      <c r="EP219" s="22"/>
      <c r="EQ219" s="22"/>
      <c r="ER219" s="22"/>
      <c r="ES219" s="22"/>
      <c r="ET219" s="22"/>
      <c r="EU219" s="22"/>
      <c r="EV219" s="22"/>
      <c r="EW219" s="22"/>
      <c r="EX219" s="22"/>
      <c r="EY219" s="22"/>
      <c r="EZ219" s="22"/>
      <c r="FA219" s="22"/>
      <c r="FB219" s="22"/>
      <c r="FC219" s="22"/>
      <c r="FD219" s="22"/>
      <c r="FE219" s="22"/>
      <c r="FF219" s="22"/>
      <c r="FG219" s="22"/>
      <c r="FH219" s="22"/>
      <c r="FI219" s="22"/>
      <c r="FJ219" s="22"/>
      <c r="FK219" s="22"/>
      <c r="FL219" s="22"/>
      <c r="FM219" s="22"/>
      <c r="FN219" s="22"/>
      <c r="FO219" s="22"/>
      <c r="FP219" s="22"/>
      <c r="FQ219" s="22"/>
      <c r="FR219" s="22"/>
      <c r="FS219" s="22"/>
      <c r="FT219" s="22"/>
      <c r="FU219" s="22"/>
      <c r="FV219" s="22"/>
      <c r="FW219" s="22"/>
      <c r="FX219" s="22"/>
      <c r="FY219" s="22"/>
      <c r="FZ219" s="22"/>
      <c r="GA219" s="22"/>
      <c r="GB219" s="22"/>
      <c r="GC219" s="22"/>
      <c r="GD219" s="22"/>
      <c r="GE219" s="22"/>
      <c r="GF219" s="22"/>
      <c r="GG219" s="22"/>
      <c r="GH219" s="22"/>
      <c r="GI219" s="22"/>
      <c r="GJ219" s="22"/>
      <c r="GK219" s="22"/>
      <c r="GL219" s="22"/>
      <c r="GM219" s="22"/>
      <c r="GN219" s="22"/>
      <c r="GO219" s="22"/>
      <c r="GP219" s="22"/>
      <c r="GQ219" s="22"/>
      <c r="GR219" s="22"/>
      <c r="GS219" s="22"/>
      <c r="GT219" s="22"/>
      <c r="GU219" s="22"/>
      <c r="GV219" s="22"/>
      <c r="GW219" s="22"/>
      <c r="GX219" s="22"/>
      <c r="GY219" s="22"/>
      <c r="GZ219" s="22"/>
      <c r="HA219" s="22"/>
      <c r="HB219" s="22"/>
      <c r="HC219" s="22"/>
      <c r="HD219" s="22"/>
      <c r="HE219" s="22"/>
      <c r="HF219" s="22"/>
      <c r="HG219" s="22"/>
      <c r="HH219" s="22"/>
      <c r="HI219" s="22"/>
      <c r="HJ219" s="22"/>
      <c r="HK219" s="22"/>
      <c r="HL219" s="22"/>
      <c r="HM219" s="22"/>
      <c r="HN219" s="22"/>
      <c r="HO219" s="22"/>
      <c r="HP219" s="22"/>
      <c r="HQ219" s="22"/>
      <c r="HR219" s="22"/>
      <c r="HS219" s="22"/>
      <c r="HT219" s="22"/>
      <c r="HU219" s="22"/>
      <c r="HV219" s="22"/>
      <c r="HW219" s="22"/>
      <c r="HX219" s="22"/>
      <c r="HY219" s="22"/>
      <c r="HZ219" s="22"/>
      <c r="IA219" s="22"/>
      <c r="IB219" s="22"/>
      <c r="IC219" s="22"/>
      <c r="ID219" s="22"/>
      <c r="IE219" s="22"/>
      <c r="IF219" s="22"/>
      <c r="IG219" s="22"/>
      <c r="IH219" s="22"/>
      <c r="II219" s="22"/>
      <c r="IJ219" s="22"/>
      <c r="IK219" s="22"/>
      <c r="IL219" s="22"/>
      <c r="IM219" s="22"/>
      <c r="IN219" s="22"/>
      <c r="IO219" s="22"/>
      <c r="IP219" s="22"/>
      <c r="IQ219" s="22"/>
      <c r="IR219" s="22"/>
      <c r="IS219" s="22"/>
      <c r="IT219" s="22"/>
      <c r="IU219" s="22"/>
      <c r="IV219" s="22"/>
      <c r="IW219" s="22"/>
      <c r="IX219" s="22"/>
      <c r="IY219" s="22"/>
      <c r="IZ219" s="22"/>
      <c r="JA219" s="22"/>
      <c r="JB219" s="22"/>
      <c r="JC219" s="22"/>
      <c r="JD219" s="22"/>
      <c r="JE219" s="22"/>
      <c r="JF219" s="22"/>
      <c r="JG219" s="22"/>
      <c r="JH219" s="22"/>
      <c r="JI219" s="22"/>
      <c r="JJ219" s="22"/>
      <c r="JK219" s="22"/>
      <c r="JL219" s="22"/>
      <c r="JM219" s="22"/>
      <c r="JN219" s="22"/>
      <c r="JO219" s="22"/>
      <c r="JP219" s="22"/>
      <c r="JQ219" s="22"/>
      <c r="JR219" s="22"/>
      <c r="JS219" s="22"/>
      <c r="JT219" s="22"/>
      <c r="JU219" s="22"/>
      <c r="JV219" s="22"/>
      <c r="JW219" s="22"/>
      <c r="JX219" s="22"/>
      <c r="JY219" s="22"/>
      <c r="JZ219" s="22"/>
      <c r="KA219" s="22"/>
      <c r="KB219" s="22"/>
      <c r="KC219" s="22"/>
      <c r="KD219" s="22"/>
      <c r="KE219" s="22"/>
      <c r="KF219" s="22"/>
      <c r="KG219" s="22"/>
      <c r="KH219" s="22"/>
      <c r="KI219" s="22"/>
      <c r="KJ219" s="22"/>
      <c r="KK219" s="22"/>
      <c r="KL219" s="22"/>
      <c r="KM219" s="22"/>
      <c r="KN219" s="22"/>
      <c r="KO219" s="22"/>
      <c r="KP219" s="22"/>
      <c r="KQ219" s="22"/>
      <c r="KR219" s="22"/>
      <c r="KS219" s="22"/>
      <c r="KT219" s="22"/>
      <c r="KU219" s="22"/>
      <c r="KV219" s="22"/>
      <c r="KW219" s="22"/>
      <c r="KX219" s="22"/>
      <c r="KY219" s="22"/>
      <c r="KZ219" s="22"/>
      <c r="LA219" s="22"/>
      <c r="LB219" s="22"/>
      <c r="LC219" s="22"/>
      <c r="LD219" s="22"/>
      <c r="LE219" s="22"/>
      <c r="LF219" s="22"/>
      <c r="LG219" s="22"/>
      <c r="LH219" s="22"/>
      <c r="LI219" s="22"/>
      <c r="LJ219" s="22"/>
      <c r="LK219" s="22"/>
      <c r="LL219" s="22"/>
      <c r="LM219" s="22"/>
      <c r="LN219" s="22"/>
      <c r="LO219" s="22"/>
      <c r="LP219" s="22"/>
      <c r="LQ219" s="22"/>
      <c r="LR219" s="22"/>
      <c r="LS219" s="22"/>
      <c r="LT219" s="22"/>
      <c r="LU219" s="22"/>
      <c r="LV219" s="22"/>
      <c r="LW219" s="22"/>
      <c r="LX219" s="22"/>
      <c r="LY219" s="22"/>
      <c r="LZ219" s="22"/>
      <c r="MA219" s="22"/>
      <c r="MB219" s="22"/>
      <c r="MC219" s="22"/>
      <c r="MD219" s="22"/>
      <c r="ME219" s="22"/>
      <c r="MF219" s="22"/>
      <c r="MG219" s="22"/>
      <c r="MH219" s="22"/>
      <c r="MI219" s="22"/>
      <c r="MJ219" s="22"/>
      <c r="MK219" s="22"/>
      <c r="ML219" s="22"/>
      <c r="MM219" s="22"/>
      <c r="MN219" s="22"/>
      <c r="MO219" s="22"/>
      <c r="MP219" s="22"/>
      <c r="MQ219" s="22"/>
      <c r="MR219" s="22"/>
      <c r="MS219" s="22"/>
      <c r="MT219" s="22"/>
      <c r="MU219" s="22"/>
      <c r="MV219" s="22"/>
      <c r="MW219" s="22"/>
      <c r="MX219" s="22"/>
      <c r="MY219" s="22"/>
      <c r="MZ219" s="22"/>
      <c r="NA219" s="22"/>
      <c r="NB219" s="22"/>
      <c r="NC219" s="22"/>
      <c r="ND219" s="22"/>
      <c r="NE219" s="22"/>
      <c r="NF219" s="22"/>
      <c r="NG219" s="22"/>
      <c r="NH219" s="22"/>
      <c r="NI219" s="22"/>
      <c r="NJ219" s="22"/>
      <c r="NK219" s="22"/>
      <c r="NL219" s="22"/>
      <c r="NM219" s="22"/>
      <c r="NN219" s="22"/>
      <c r="NO219" s="22"/>
      <c r="NP219" s="22"/>
      <c r="NQ219" s="22"/>
      <c r="NR219" s="22"/>
      <c r="NS219" s="22"/>
      <c r="NT219" s="22"/>
      <c r="NU219" s="22"/>
      <c r="NV219" s="22"/>
      <c r="NW219" s="22"/>
      <c r="NX219" s="22"/>
      <c r="NY219" s="22"/>
      <c r="NZ219" s="22"/>
      <c r="OA219" s="22"/>
      <c r="OB219" s="22"/>
      <c r="OC219" s="22"/>
      <c r="OD219" s="22"/>
      <c r="OE219" s="22"/>
      <c r="OF219" s="22"/>
      <c r="OG219" s="22"/>
      <c r="OH219" s="22"/>
      <c r="OI219" s="22"/>
      <c r="OJ219" s="22"/>
      <c r="OK219" s="22"/>
      <c r="OL219" s="22"/>
      <c r="OM219" s="22"/>
      <c r="ON219" s="22"/>
      <c r="OO219" s="22"/>
      <c r="OP219" s="22"/>
      <c r="OQ219" s="22"/>
      <c r="OR219" s="22"/>
      <c r="OS219" s="22"/>
      <c r="OT219" s="22"/>
      <c r="OU219" s="22"/>
      <c r="OV219" s="22"/>
      <c r="OW219" s="22"/>
      <c r="OX219" s="22"/>
      <c r="OY219" s="22"/>
      <c r="OZ219" s="22"/>
      <c r="PA219" s="22"/>
      <c r="PB219" s="22"/>
      <c r="PC219" s="22"/>
      <c r="PD219" s="22"/>
      <c r="PE219" s="22"/>
      <c r="PF219" s="22"/>
      <c r="PG219" s="22"/>
      <c r="PH219" s="22"/>
      <c r="PI219" s="22"/>
      <c r="PJ219" s="22"/>
      <c r="PK219" s="22"/>
      <c r="PL219" s="22"/>
      <c r="PM219" s="22"/>
      <c r="PN219" s="22"/>
      <c r="PO219" s="22"/>
      <c r="PP219" s="22"/>
      <c r="PQ219" s="22"/>
      <c r="PR219" s="22"/>
      <c r="PS219" s="22"/>
      <c r="PT219" s="22"/>
      <c r="PU219" s="22"/>
      <c r="PV219" s="22"/>
      <c r="PW219" s="22"/>
      <c r="PX219" s="22"/>
      <c r="PY219" s="22"/>
      <c r="PZ219" s="22"/>
      <c r="QA219" s="22"/>
      <c r="QB219" s="22"/>
      <c r="QC219" s="22"/>
      <c r="QD219" s="22"/>
      <c r="QE219" s="22"/>
      <c r="QF219" s="22"/>
      <c r="QG219" s="22"/>
      <c r="QH219" s="22"/>
      <c r="QI219" s="22"/>
      <c r="QJ219" s="22"/>
      <c r="QK219" s="22"/>
      <c r="QL219" s="22"/>
      <c r="QM219" s="22"/>
      <c r="QN219" s="22"/>
      <c r="QO219" s="22"/>
      <c r="QP219" s="22"/>
      <c r="QQ219" s="22"/>
      <c r="QR219" s="22"/>
      <c r="QS219" s="22"/>
      <c r="QT219" s="22"/>
      <c r="QU219" s="22"/>
      <c r="QV219" s="22"/>
      <c r="QW219" s="22"/>
      <c r="QX219" s="22"/>
      <c r="QY219" s="22"/>
      <c r="QZ219" s="22"/>
      <c r="RA219" s="22"/>
      <c r="RB219" s="22"/>
      <c r="RC219" s="22"/>
      <c r="RD219" s="22"/>
      <c r="RE219" s="22"/>
      <c r="RF219" s="22"/>
      <c r="RG219" s="22"/>
      <c r="RH219" s="22"/>
      <c r="RI219" s="22"/>
      <c r="RJ219" s="22"/>
      <c r="RK219" s="22"/>
      <c r="RL219" s="22"/>
      <c r="RM219" s="22"/>
      <c r="RN219" s="22"/>
      <c r="RO219" s="22"/>
      <c r="RP219" s="22"/>
      <c r="RQ219" s="22"/>
      <c r="RR219" s="22"/>
      <c r="RS219" s="22"/>
      <c r="RT219" s="22"/>
      <c r="RU219" s="22"/>
      <c r="RV219" s="22"/>
      <c r="RW219" s="22"/>
      <c r="RX219" s="22"/>
      <c r="RY219" s="22"/>
      <c r="RZ219" s="22"/>
      <c r="SA219" s="22"/>
      <c r="SB219" s="22"/>
      <c r="SC219" s="22"/>
      <c r="SD219" s="22"/>
      <c r="SE219" s="22"/>
      <c r="SF219" s="22"/>
      <c r="SG219" s="22"/>
      <c r="SH219" s="22"/>
      <c r="SI219" s="22"/>
      <c r="SJ219" s="22"/>
      <c r="SK219" s="22"/>
      <c r="SL219" s="22"/>
      <c r="SM219" s="22"/>
      <c r="SN219" s="22"/>
      <c r="SO219" s="22"/>
      <c r="SP219" s="22"/>
      <c r="SQ219" s="22"/>
      <c r="SR219" s="22"/>
      <c r="SS219" s="22"/>
      <c r="ST219" s="22"/>
      <c r="SU219" s="22"/>
      <c r="SV219" s="22"/>
      <c r="SW219" s="22"/>
      <c r="SX219" s="22"/>
      <c r="SY219" s="22"/>
      <c r="SZ219" s="22"/>
      <c r="TA219" s="22"/>
      <c r="TB219" s="22"/>
      <c r="TC219" s="22"/>
      <c r="TD219" s="22"/>
      <c r="TE219" s="22"/>
      <c r="TF219" s="22"/>
      <c r="TG219" s="22"/>
      <c r="TH219" s="22"/>
      <c r="TI219" s="22"/>
      <c r="TJ219" s="22"/>
      <c r="TK219" s="22"/>
      <c r="TL219" s="22"/>
      <c r="TM219" s="22"/>
      <c r="TN219" s="22"/>
      <c r="TO219" s="22"/>
      <c r="TP219" s="22"/>
      <c r="TQ219" s="22"/>
      <c r="TR219" s="22"/>
      <c r="TS219" s="22"/>
      <c r="TT219" s="22"/>
      <c r="TU219" s="22"/>
      <c r="TV219" s="22"/>
      <c r="TW219" s="22"/>
      <c r="TX219" s="22"/>
      <c r="TY219" s="22"/>
      <c r="TZ219" s="22"/>
      <c r="UA219" s="22"/>
      <c r="UB219" s="22"/>
      <c r="UC219" s="22"/>
      <c r="UD219" s="22"/>
      <c r="UE219" s="22"/>
      <c r="UF219" s="22"/>
      <c r="UG219" s="22"/>
      <c r="UH219" s="22"/>
      <c r="UI219" s="22"/>
      <c r="UJ219" s="22"/>
      <c r="UK219" s="22"/>
      <c r="UL219" s="22"/>
      <c r="UM219" s="22"/>
      <c r="UN219" s="22"/>
      <c r="UO219" s="22"/>
      <c r="UP219" s="22"/>
      <c r="UQ219" s="22"/>
      <c r="UR219" s="22"/>
      <c r="US219" s="22"/>
      <c r="UT219" s="22"/>
      <c r="UU219" s="22"/>
      <c r="UV219" s="22"/>
      <c r="UW219" s="22"/>
      <c r="UX219" s="22"/>
      <c r="UY219" s="22"/>
      <c r="UZ219" s="22"/>
      <c r="VA219" s="22"/>
      <c r="VB219" s="22"/>
      <c r="VC219" s="22"/>
      <c r="VD219" s="22"/>
      <c r="VE219" s="22"/>
      <c r="VF219" s="22"/>
      <c r="VG219" s="22"/>
      <c r="VH219" s="22"/>
      <c r="VI219" s="22"/>
      <c r="VJ219" s="22"/>
      <c r="VK219" s="22"/>
      <c r="VL219" s="22"/>
      <c r="VM219" s="22"/>
      <c r="VN219" s="22"/>
      <c r="VO219" s="22"/>
      <c r="VP219" s="22"/>
      <c r="VQ219" s="22"/>
      <c r="VR219" s="22"/>
      <c r="VS219" s="22"/>
      <c r="VT219" s="22"/>
      <c r="VU219" s="22"/>
      <c r="VV219" s="22"/>
      <c r="VW219" s="22"/>
      <c r="VX219" s="22"/>
      <c r="VY219" s="22"/>
      <c r="VZ219" s="22"/>
      <c r="WA219" s="22"/>
      <c r="WB219" s="22"/>
      <c r="WC219" s="22"/>
      <c r="WD219" s="22"/>
      <c r="WE219" s="22"/>
      <c r="WF219" s="22"/>
      <c r="WG219" s="22"/>
      <c r="WH219" s="22"/>
      <c r="WI219" s="22"/>
      <c r="WJ219" s="22"/>
      <c r="WK219" s="22"/>
      <c r="WL219" s="22"/>
      <c r="WM219" s="22"/>
      <c r="WN219" s="22"/>
      <c r="WO219" s="22"/>
      <c r="WP219" s="22"/>
      <c r="WQ219" s="22"/>
      <c r="WR219" s="22"/>
      <c r="WS219" s="22"/>
      <c r="WT219" s="22"/>
      <c r="WU219" s="22"/>
      <c r="WV219" s="22"/>
      <c r="WW219" s="22"/>
      <c r="WX219" s="22"/>
      <c r="WY219" s="22"/>
      <c r="WZ219" s="22"/>
      <c r="XA219" s="22"/>
      <c r="XB219" s="22"/>
      <c r="XC219" s="22"/>
      <c r="XD219" s="22"/>
      <c r="XE219" s="22"/>
      <c r="XF219" s="22"/>
      <c r="XG219" s="22"/>
      <c r="XH219" s="22"/>
      <c r="XI219" s="22"/>
      <c r="XJ219" s="22"/>
      <c r="XK219" s="22"/>
      <c r="XL219" s="22"/>
      <c r="XM219" s="22"/>
      <c r="XN219" s="22"/>
      <c r="XO219" s="22"/>
      <c r="XP219" s="22"/>
      <c r="XQ219" s="22"/>
      <c r="XR219" s="22"/>
      <c r="XS219" s="22"/>
      <c r="XT219" s="22"/>
      <c r="XU219" s="22"/>
      <c r="XV219" s="22"/>
      <c r="XW219" s="22"/>
      <c r="XX219" s="22"/>
      <c r="XY219" s="22"/>
      <c r="XZ219" s="22"/>
      <c r="YA219" s="22"/>
      <c r="YB219" s="22"/>
      <c r="YC219" s="22"/>
      <c r="YD219" s="22"/>
      <c r="YE219" s="22"/>
      <c r="YF219" s="22"/>
      <c r="YG219" s="22"/>
      <c r="YH219" s="22"/>
      <c r="YI219" s="22"/>
      <c r="YJ219" s="22"/>
      <c r="YK219" s="22"/>
      <c r="YL219" s="22"/>
      <c r="YM219" s="22"/>
      <c r="YN219" s="22"/>
      <c r="YO219" s="22"/>
      <c r="YP219" s="22"/>
      <c r="YQ219" s="22"/>
      <c r="YR219" s="22"/>
      <c r="YS219" s="22"/>
      <c r="YT219" s="22"/>
      <c r="YU219" s="22"/>
      <c r="YV219" s="22"/>
      <c r="YW219" s="22"/>
      <c r="YX219" s="22"/>
      <c r="YY219" s="22"/>
      <c r="YZ219" s="22"/>
      <c r="ZA219" s="22"/>
      <c r="ZB219" s="22"/>
      <c r="ZC219" s="22"/>
      <c r="ZD219" s="22"/>
      <c r="ZE219" s="22"/>
      <c r="ZF219" s="22"/>
      <c r="ZG219" s="22"/>
      <c r="ZH219" s="22"/>
      <c r="ZI219" s="22"/>
      <c r="ZJ219" s="22"/>
      <c r="ZK219" s="22"/>
      <c r="ZL219" s="22"/>
      <c r="ZM219" s="22"/>
      <c r="ZN219" s="22"/>
      <c r="ZO219" s="22"/>
      <c r="ZP219" s="22"/>
      <c r="ZQ219" s="22"/>
      <c r="ZR219" s="22"/>
      <c r="ZS219" s="22"/>
      <c r="ZT219" s="22"/>
      <c r="ZU219" s="22"/>
      <c r="ZV219" s="22"/>
      <c r="ZW219" s="22"/>
      <c r="ZX219" s="22"/>
      <c r="ZY219" s="22"/>
      <c r="ZZ219" s="22"/>
      <c r="AAA219" s="22"/>
      <c r="AAB219" s="22"/>
      <c r="AAC219" s="22"/>
      <c r="AAD219" s="22"/>
      <c r="AAE219" s="22"/>
      <c r="AAF219" s="22"/>
      <c r="AAG219" s="22"/>
      <c r="AAH219" s="22"/>
      <c r="AAI219" s="22"/>
      <c r="AAJ219" s="22"/>
      <c r="AAK219" s="22"/>
      <c r="AAL219" s="22"/>
      <c r="AAM219" s="22"/>
      <c r="AAN219" s="22"/>
      <c r="AAO219" s="22"/>
      <c r="AAP219" s="22"/>
      <c r="AAQ219" s="22"/>
      <c r="AAR219" s="22"/>
      <c r="AAS219" s="22"/>
      <c r="AAT219" s="22"/>
      <c r="AAU219" s="22"/>
      <c r="AAV219" s="22"/>
      <c r="AAW219" s="22"/>
      <c r="AAX219" s="22"/>
      <c r="AAY219" s="22"/>
      <c r="AAZ219" s="22"/>
      <c r="ABA219" s="22"/>
      <c r="ABB219" s="22"/>
      <c r="ABC219" s="22"/>
      <c r="ABD219" s="22"/>
      <c r="ABE219" s="22"/>
      <c r="ABF219" s="22"/>
      <c r="ABG219" s="22"/>
      <c r="ABH219" s="22"/>
      <c r="ABI219" s="22"/>
      <c r="ABJ219" s="22"/>
      <c r="ABK219" s="22"/>
      <c r="ABL219" s="22"/>
      <c r="ABM219" s="22"/>
      <c r="ABN219" s="22"/>
      <c r="ABO219" s="22"/>
      <c r="ABP219" s="22"/>
      <c r="ABQ219" s="22"/>
      <c r="ABR219" s="22"/>
      <c r="ABS219" s="22"/>
      <c r="ABT219" s="22"/>
      <c r="ABU219" s="22"/>
      <c r="ABV219" s="22"/>
      <c r="ABW219" s="22"/>
      <c r="ABX219" s="22"/>
      <c r="ABY219" s="22"/>
      <c r="ABZ219" s="22"/>
      <c r="ACA219" s="22"/>
      <c r="ACB219" s="22"/>
      <c r="ACC219" s="22"/>
      <c r="ACD219" s="22"/>
      <c r="ACE219" s="22"/>
      <c r="ACF219" s="22"/>
      <c r="ACG219" s="22"/>
      <c r="ACH219" s="22"/>
      <c r="ACI219" s="22"/>
      <c r="ACJ219" s="22"/>
      <c r="ACK219" s="22"/>
      <c r="ACL219" s="22"/>
      <c r="ACM219" s="22"/>
      <c r="ACN219" s="22"/>
      <c r="ACO219" s="22"/>
      <c r="ACP219" s="22"/>
      <c r="ACQ219" s="22"/>
      <c r="ACR219" s="22"/>
      <c r="ACS219" s="22"/>
      <c r="ACT219" s="22"/>
      <c r="ACU219" s="22"/>
      <c r="ACV219" s="22"/>
      <c r="ACW219" s="22"/>
      <c r="ACX219" s="22"/>
      <c r="ACY219" s="22"/>
      <c r="ACZ219" s="22"/>
      <c r="ADA219" s="22"/>
    </row>
    <row r="220" spans="1:781" s="124" customFormat="1" ht="15.6" x14ac:dyDescent="0.3">
      <c r="A220" s="81">
        <v>3</v>
      </c>
      <c r="B220" s="87" t="s">
        <v>665</v>
      </c>
      <c r="C220" s="64" t="s">
        <v>86</v>
      </c>
      <c r="D220" s="65" t="s">
        <v>277</v>
      </c>
      <c r="E220" s="65" t="s">
        <v>278</v>
      </c>
      <c r="F220" s="65">
        <v>8</v>
      </c>
      <c r="G220" s="122">
        <v>1540000</v>
      </c>
      <c r="H220" s="65">
        <v>2</v>
      </c>
      <c r="I220" s="65" t="s">
        <v>49</v>
      </c>
      <c r="J220" s="65" t="s">
        <v>50</v>
      </c>
      <c r="K220" s="67">
        <v>1984</v>
      </c>
      <c r="L220" s="135">
        <v>1984</v>
      </c>
      <c r="M220" s="69"/>
      <c r="N220" s="70"/>
      <c r="O220" s="70"/>
      <c r="P220" s="71" t="s">
        <v>511</v>
      </c>
      <c r="Q220" s="72" t="s">
        <v>666</v>
      </c>
      <c r="R220" s="73"/>
      <c r="S220" s="74" t="str">
        <f t="shared" si="53"/>
        <v>Au</v>
      </c>
      <c r="T220" s="75"/>
      <c r="U220" s="75"/>
      <c r="V220" s="75"/>
      <c r="W220" s="75"/>
      <c r="X220" s="75"/>
      <c r="Y220" s="75"/>
      <c r="Z220" s="75"/>
      <c r="AA220" s="22"/>
      <c r="AB220" s="76">
        <f t="shared" si="52"/>
        <v>0</v>
      </c>
      <c r="AC220" s="76">
        <f t="shared" si="54"/>
        <v>0</v>
      </c>
      <c r="AD220" s="76">
        <f t="shared" si="55"/>
        <v>0</v>
      </c>
      <c r="AE220" s="76">
        <f t="shared" si="60"/>
        <v>0</v>
      </c>
      <c r="AF220" s="77"/>
      <c r="AG220" s="77">
        <f t="shared" si="57"/>
        <v>0</v>
      </c>
      <c r="AH220" s="77">
        <f t="shared" si="58"/>
        <v>0</v>
      </c>
      <c r="AI220" s="77">
        <f t="shared" si="59"/>
        <v>0</v>
      </c>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c r="DQ220" s="22"/>
      <c r="DR220" s="22"/>
      <c r="DS220" s="22"/>
      <c r="DT220" s="22"/>
      <c r="DU220" s="22"/>
      <c r="DV220" s="22"/>
      <c r="DW220" s="22"/>
      <c r="DX220" s="22"/>
      <c r="DY220" s="22"/>
      <c r="DZ220" s="22"/>
      <c r="EA220" s="22"/>
      <c r="EB220" s="22"/>
      <c r="EC220" s="22"/>
      <c r="ED220" s="22"/>
      <c r="EE220" s="22"/>
      <c r="EF220" s="22"/>
      <c r="EG220" s="22"/>
      <c r="EH220" s="22"/>
      <c r="EI220" s="22"/>
      <c r="EJ220" s="22"/>
      <c r="EK220" s="22"/>
      <c r="EL220" s="22"/>
      <c r="EM220" s="22"/>
      <c r="EN220" s="22"/>
      <c r="EO220" s="22"/>
      <c r="EP220" s="22"/>
      <c r="EQ220" s="22"/>
      <c r="ER220" s="22"/>
      <c r="ES220" s="22"/>
      <c r="ET220" s="22"/>
      <c r="EU220" s="22"/>
      <c r="EV220" s="22"/>
      <c r="EW220" s="22"/>
      <c r="EX220" s="22"/>
      <c r="EY220" s="22"/>
      <c r="EZ220" s="22"/>
      <c r="FA220" s="22"/>
      <c r="FB220" s="22"/>
      <c r="FC220" s="22"/>
      <c r="FD220" s="22"/>
      <c r="FE220" s="22"/>
      <c r="FF220" s="22"/>
      <c r="FG220" s="22"/>
      <c r="FH220" s="22"/>
      <c r="FI220" s="22"/>
      <c r="FJ220" s="22"/>
      <c r="FK220" s="22"/>
      <c r="FL220" s="22"/>
      <c r="FM220" s="22"/>
      <c r="FN220" s="22"/>
      <c r="FO220" s="22"/>
      <c r="FP220" s="22"/>
      <c r="FQ220" s="22"/>
      <c r="FR220" s="22"/>
      <c r="FS220" s="22"/>
      <c r="FT220" s="22"/>
      <c r="FU220" s="22"/>
      <c r="FV220" s="22"/>
      <c r="FW220" s="22"/>
      <c r="FX220" s="22"/>
      <c r="FY220" s="22"/>
      <c r="FZ220" s="22"/>
      <c r="GA220" s="22"/>
      <c r="GB220" s="22"/>
      <c r="GC220" s="22"/>
      <c r="GD220" s="22"/>
      <c r="GE220" s="22"/>
      <c r="GF220" s="22"/>
      <c r="GG220" s="22"/>
      <c r="GH220" s="22"/>
      <c r="GI220" s="22"/>
      <c r="GJ220" s="22"/>
      <c r="GK220" s="22"/>
      <c r="GL220" s="22"/>
      <c r="GM220" s="22"/>
      <c r="GN220" s="22"/>
      <c r="GO220" s="22"/>
      <c r="GP220" s="22"/>
      <c r="GQ220" s="22"/>
      <c r="GR220" s="22"/>
      <c r="GS220" s="22"/>
      <c r="GT220" s="22"/>
      <c r="GU220" s="22"/>
      <c r="GV220" s="22"/>
      <c r="GW220" s="22"/>
      <c r="GX220" s="22"/>
      <c r="GY220" s="22"/>
      <c r="GZ220" s="22"/>
      <c r="HA220" s="22"/>
      <c r="HB220" s="22"/>
      <c r="HC220" s="22"/>
      <c r="HD220" s="22"/>
      <c r="HE220" s="22"/>
      <c r="HF220" s="22"/>
      <c r="HG220" s="22"/>
      <c r="HH220" s="22"/>
      <c r="HI220" s="22"/>
      <c r="HJ220" s="22"/>
      <c r="HK220" s="22"/>
      <c r="HL220" s="22"/>
      <c r="HM220" s="22"/>
      <c r="HN220" s="22"/>
      <c r="HO220" s="22"/>
      <c r="HP220" s="22"/>
      <c r="HQ220" s="22"/>
      <c r="HR220" s="22"/>
      <c r="HS220" s="22"/>
      <c r="HT220" s="22"/>
      <c r="HU220" s="22"/>
      <c r="HV220" s="22"/>
      <c r="HW220" s="22"/>
      <c r="HX220" s="22"/>
      <c r="HY220" s="22"/>
      <c r="HZ220" s="22"/>
      <c r="IA220" s="22"/>
      <c r="IB220" s="22"/>
      <c r="IC220" s="22"/>
      <c r="ID220" s="22"/>
      <c r="IE220" s="22"/>
      <c r="IF220" s="22"/>
      <c r="IG220" s="22"/>
      <c r="IH220" s="22"/>
      <c r="II220" s="22"/>
      <c r="IJ220" s="22"/>
      <c r="IK220" s="22"/>
      <c r="IL220" s="22"/>
      <c r="IM220" s="22"/>
      <c r="IN220" s="22"/>
      <c r="IO220" s="22"/>
      <c r="IP220" s="22"/>
      <c r="IQ220" s="22"/>
      <c r="IR220" s="22"/>
      <c r="IS220" s="22"/>
      <c r="IT220" s="22"/>
      <c r="IU220" s="22"/>
      <c r="IV220" s="22"/>
      <c r="IW220" s="22"/>
      <c r="IX220" s="22"/>
      <c r="IY220" s="22"/>
      <c r="IZ220" s="22"/>
      <c r="JA220" s="22"/>
      <c r="JB220" s="22"/>
      <c r="JC220" s="22"/>
      <c r="JD220" s="22"/>
      <c r="JE220" s="22"/>
      <c r="JF220" s="22"/>
      <c r="JG220" s="22"/>
      <c r="JH220" s="22"/>
      <c r="JI220" s="22"/>
      <c r="JJ220" s="22"/>
      <c r="JK220" s="22"/>
      <c r="JL220" s="22"/>
      <c r="JM220" s="22"/>
      <c r="JN220" s="22"/>
      <c r="JO220" s="22"/>
      <c r="JP220" s="22"/>
      <c r="JQ220" s="22"/>
      <c r="JR220" s="22"/>
      <c r="JS220" s="22"/>
      <c r="JT220" s="22"/>
      <c r="JU220" s="22"/>
      <c r="JV220" s="22"/>
      <c r="JW220" s="22"/>
      <c r="JX220" s="22"/>
      <c r="JY220" s="22"/>
      <c r="JZ220" s="22"/>
      <c r="KA220" s="22"/>
      <c r="KB220" s="22"/>
      <c r="KC220" s="22"/>
      <c r="KD220" s="22"/>
      <c r="KE220" s="22"/>
      <c r="KF220" s="22"/>
      <c r="KG220" s="22"/>
      <c r="KH220" s="22"/>
      <c r="KI220" s="22"/>
      <c r="KJ220" s="22"/>
      <c r="KK220" s="22"/>
      <c r="KL220" s="22"/>
      <c r="KM220" s="22"/>
      <c r="KN220" s="22"/>
      <c r="KO220" s="22"/>
      <c r="KP220" s="22"/>
      <c r="KQ220" s="22"/>
      <c r="KR220" s="22"/>
      <c r="KS220" s="22"/>
      <c r="KT220" s="22"/>
      <c r="KU220" s="22"/>
      <c r="KV220" s="22"/>
      <c r="KW220" s="22"/>
      <c r="KX220" s="22"/>
      <c r="KY220" s="22"/>
      <c r="KZ220" s="22"/>
      <c r="LA220" s="22"/>
      <c r="LB220" s="22"/>
      <c r="LC220" s="22"/>
      <c r="LD220" s="22"/>
      <c r="LE220" s="22"/>
      <c r="LF220" s="22"/>
      <c r="LG220" s="22"/>
      <c r="LH220" s="22"/>
      <c r="LI220" s="22"/>
      <c r="LJ220" s="22"/>
      <c r="LK220" s="22"/>
      <c r="LL220" s="22"/>
      <c r="LM220" s="22"/>
      <c r="LN220" s="22"/>
      <c r="LO220" s="22"/>
      <c r="LP220" s="22"/>
      <c r="LQ220" s="22"/>
      <c r="LR220" s="22"/>
      <c r="LS220" s="22"/>
      <c r="LT220" s="22"/>
      <c r="LU220" s="22"/>
      <c r="LV220" s="22"/>
      <c r="LW220" s="22"/>
      <c r="LX220" s="22"/>
      <c r="LY220" s="22"/>
      <c r="LZ220" s="22"/>
      <c r="MA220" s="22"/>
      <c r="MB220" s="22"/>
      <c r="MC220" s="22"/>
      <c r="MD220" s="22"/>
      <c r="ME220" s="22"/>
      <c r="MF220" s="22"/>
      <c r="MG220" s="22"/>
      <c r="MH220" s="22"/>
      <c r="MI220" s="22"/>
      <c r="MJ220" s="22"/>
      <c r="MK220" s="22"/>
      <c r="ML220" s="22"/>
      <c r="MM220" s="22"/>
      <c r="MN220" s="22"/>
      <c r="MO220" s="22"/>
      <c r="MP220" s="22"/>
      <c r="MQ220" s="22"/>
      <c r="MR220" s="22"/>
      <c r="MS220" s="22"/>
      <c r="MT220" s="22"/>
      <c r="MU220" s="22"/>
      <c r="MV220" s="22"/>
      <c r="MW220" s="22"/>
      <c r="MX220" s="22"/>
      <c r="MY220" s="22"/>
      <c r="MZ220" s="22"/>
      <c r="NA220" s="22"/>
      <c r="NB220" s="22"/>
      <c r="NC220" s="22"/>
      <c r="ND220" s="22"/>
      <c r="NE220" s="22"/>
      <c r="NF220" s="22"/>
      <c r="NG220" s="22"/>
      <c r="NH220" s="22"/>
      <c r="NI220" s="22"/>
      <c r="NJ220" s="22"/>
      <c r="NK220" s="22"/>
      <c r="NL220" s="22"/>
      <c r="NM220" s="22"/>
      <c r="NN220" s="22"/>
      <c r="NO220" s="22"/>
      <c r="NP220" s="22"/>
      <c r="NQ220" s="22"/>
      <c r="NR220" s="22"/>
      <c r="NS220" s="22"/>
      <c r="NT220" s="22"/>
      <c r="NU220" s="22"/>
      <c r="NV220" s="22"/>
      <c r="NW220" s="22"/>
      <c r="NX220" s="22"/>
      <c r="NY220" s="22"/>
      <c r="NZ220" s="22"/>
      <c r="OA220" s="22"/>
      <c r="OB220" s="22"/>
      <c r="OC220" s="22"/>
      <c r="OD220" s="22"/>
      <c r="OE220" s="22"/>
      <c r="OF220" s="22"/>
      <c r="OG220" s="22"/>
      <c r="OH220" s="22"/>
      <c r="OI220" s="22"/>
      <c r="OJ220" s="22"/>
      <c r="OK220" s="22"/>
      <c r="OL220" s="22"/>
      <c r="OM220" s="22"/>
      <c r="ON220" s="22"/>
      <c r="OO220" s="22"/>
      <c r="OP220" s="22"/>
      <c r="OQ220" s="22"/>
      <c r="OR220" s="22"/>
      <c r="OS220" s="22"/>
      <c r="OT220" s="22"/>
      <c r="OU220" s="22"/>
      <c r="OV220" s="22"/>
      <c r="OW220" s="22"/>
      <c r="OX220" s="22"/>
      <c r="OY220" s="22"/>
      <c r="OZ220" s="22"/>
      <c r="PA220" s="22"/>
      <c r="PB220" s="22"/>
      <c r="PC220" s="22"/>
      <c r="PD220" s="22"/>
      <c r="PE220" s="22"/>
      <c r="PF220" s="22"/>
      <c r="PG220" s="22"/>
      <c r="PH220" s="22"/>
      <c r="PI220" s="22"/>
      <c r="PJ220" s="22"/>
      <c r="PK220" s="22"/>
      <c r="PL220" s="22"/>
      <c r="PM220" s="22"/>
      <c r="PN220" s="22"/>
      <c r="PO220" s="22"/>
      <c r="PP220" s="22"/>
      <c r="PQ220" s="22"/>
      <c r="PR220" s="22"/>
      <c r="PS220" s="22"/>
      <c r="PT220" s="22"/>
      <c r="PU220" s="22"/>
      <c r="PV220" s="22"/>
      <c r="PW220" s="22"/>
      <c r="PX220" s="22"/>
      <c r="PY220" s="22"/>
      <c r="PZ220" s="22"/>
      <c r="QA220" s="22"/>
      <c r="QB220" s="22"/>
      <c r="QC220" s="22"/>
      <c r="QD220" s="22"/>
      <c r="QE220" s="22"/>
      <c r="QF220" s="22"/>
      <c r="QG220" s="22"/>
      <c r="QH220" s="22"/>
      <c r="QI220" s="22"/>
      <c r="QJ220" s="22"/>
      <c r="QK220" s="22"/>
      <c r="QL220" s="22"/>
      <c r="QM220" s="22"/>
      <c r="QN220" s="22"/>
      <c r="QO220" s="22"/>
      <c r="QP220" s="22"/>
      <c r="QQ220" s="22"/>
      <c r="QR220" s="22"/>
      <c r="QS220" s="22"/>
      <c r="QT220" s="22"/>
      <c r="QU220" s="22"/>
      <c r="QV220" s="22"/>
      <c r="QW220" s="22"/>
      <c r="QX220" s="22"/>
      <c r="QY220" s="22"/>
      <c r="QZ220" s="22"/>
      <c r="RA220" s="22"/>
      <c r="RB220" s="22"/>
      <c r="RC220" s="22"/>
      <c r="RD220" s="22"/>
      <c r="RE220" s="22"/>
      <c r="RF220" s="22"/>
      <c r="RG220" s="22"/>
      <c r="RH220" s="22"/>
      <c r="RI220" s="22"/>
      <c r="RJ220" s="22"/>
      <c r="RK220" s="22"/>
      <c r="RL220" s="22"/>
      <c r="RM220" s="22"/>
      <c r="RN220" s="22"/>
      <c r="RO220" s="22"/>
      <c r="RP220" s="22"/>
      <c r="RQ220" s="22"/>
      <c r="RR220" s="22"/>
      <c r="RS220" s="22"/>
      <c r="RT220" s="22"/>
      <c r="RU220" s="22"/>
      <c r="RV220" s="22"/>
      <c r="RW220" s="22"/>
      <c r="RX220" s="22"/>
      <c r="RY220" s="22"/>
      <c r="RZ220" s="22"/>
      <c r="SA220" s="22"/>
      <c r="SB220" s="22"/>
      <c r="SC220" s="22"/>
      <c r="SD220" s="22"/>
      <c r="SE220" s="22"/>
      <c r="SF220" s="22"/>
      <c r="SG220" s="22"/>
      <c r="SH220" s="22"/>
      <c r="SI220" s="22"/>
      <c r="SJ220" s="22"/>
      <c r="SK220" s="22"/>
      <c r="SL220" s="22"/>
      <c r="SM220" s="22"/>
      <c r="SN220" s="22"/>
      <c r="SO220" s="22"/>
      <c r="SP220" s="22"/>
      <c r="SQ220" s="22"/>
      <c r="SR220" s="22"/>
      <c r="SS220" s="22"/>
      <c r="ST220" s="22"/>
      <c r="SU220" s="22"/>
      <c r="SV220" s="22"/>
      <c r="SW220" s="22"/>
      <c r="SX220" s="22"/>
      <c r="SY220" s="22"/>
      <c r="SZ220" s="22"/>
      <c r="TA220" s="22"/>
      <c r="TB220" s="22"/>
      <c r="TC220" s="22"/>
      <c r="TD220" s="22"/>
      <c r="TE220" s="22"/>
      <c r="TF220" s="22"/>
      <c r="TG220" s="22"/>
      <c r="TH220" s="22"/>
      <c r="TI220" s="22"/>
      <c r="TJ220" s="22"/>
      <c r="TK220" s="22"/>
      <c r="TL220" s="22"/>
      <c r="TM220" s="22"/>
      <c r="TN220" s="22"/>
      <c r="TO220" s="22"/>
      <c r="TP220" s="22"/>
      <c r="TQ220" s="22"/>
      <c r="TR220" s="22"/>
      <c r="TS220" s="22"/>
      <c r="TT220" s="22"/>
      <c r="TU220" s="22"/>
      <c r="TV220" s="22"/>
      <c r="TW220" s="22"/>
      <c r="TX220" s="22"/>
      <c r="TY220" s="22"/>
      <c r="TZ220" s="22"/>
      <c r="UA220" s="22"/>
      <c r="UB220" s="22"/>
      <c r="UC220" s="22"/>
      <c r="UD220" s="22"/>
      <c r="UE220" s="22"/>
      <c r="UF220" s="22"/>
      <c r="UG220" s="22"/>
      <c r="UH220" s="22"/>
      <c r="UI220" s="22"/>
      <c r="UJ220" s="22"/>
      <c r="UK220" s="22"/>
      <c r="UL220" s="22"/>
      <c r="UM220" s="22"/>
      <c r="UN220" s="22"/>
      <c r="UO220" s="22"/>
      <c r="UP220" s="22"/>
      <c r="UQ220" s="22"/>
      <c r="UR220" s="22"/>
      <c r="US220" s="22"/>
      <c r="UT220" s="22"/>
      <c r="UU220" s="22"/>
      <c r="UV220" s="22"/>
      <c r="UW220" s="22"/>
      <c r="UX220" s="22"/>
      <c r="UY220" s="22"/>
      <c r="UZ220" s="22"/>
      <c r="VA220" s="22"/>
      <c r="VB220" s="22"/>
      <c r="VC220" s="22"/>
      <c r="VD220" s="22"/>
      <c r="VE220" s="22"/>
      <c r="VF220" s="22"/>
      <c r="VG220" s="22"/>
      <c r="VH220" s="22"/>
      <c r="VI220" s="22"/>
      <c r="VJ220" s="22"/>
      <c r="VK220" s="22"/>
      <c r="VL220" s="22"/>
      <c r="VM220" s="22"/>
      <c r="VN220" s="22"/>
      <c r="VO220" s="22"/>
      <c r="VP220" s="22"/>
      <c r="VQ220" s="22"/>
      <c r="VR220" s="22"/>
      <c r="VS220" s="22"/>
      <c r="VT220" s="22"/>
      <c r="VU220" s="22"/>
      <c r="VV220" s="22"/>
      <c r="VW220" s="22"/>
      <c r="VX220" s="22"/>
      <c r="VY220" s="22"/>
      <c r="VZ220" s="22"/>
      <c r="WA220" s="22"/>
      <c r="WB220" s="22"/>
      <c r="WC220" s="22"/>
      <c r="WD220" s="22"/>
      <c r="WE220" s="22"/>
      <c r="WF220" s="22"/>
      <c r="WG220" s="22"/>
      <c r="WH220" s="22"/>
      <c r="WI220" s="22"/>
      <c r="WJ220" s="22"/>
      <c r="WK220" s="22"/>
      <c r="WL220" s="22"/>
      <c r="WM220" s="22"/>
      <c r="WN220" s="22"/>
      <c r="WO220" s="22"/>
      <c r="WP220" s="22"/>
      <c r="WQ220" s="22"/>
      <c r="WR220" s="22"/>
      <c r="WS220" s="22"/>
      <c r="WT220" s="22"/>
      <c r="WU220" s="22"/>
      <c r="WV220" s="22"/>
      <c r="WW220" s="22"/>
      <c r="WX220" s="22"/>
      <c r="WY220" s="22"/>
      <c r="WZ220" s="22"/>
      <c r="XA220" s="22"/>
      <c r="XB220" s="22"/>
      <c r="XC220" s="22"/>
      <c r="XD220" s="22"/>
      <c r="XE220" s="22"/>
      <c r="XF220" s="22"/>
      <c r="XG220" s="22"/>
      <c r="XH220" s="22"/>
      <c r="XI220" s="22"/>
      <c r="XJ220" s="22"/>
      <c r="XK220" s="22"/>
      <c r="XL220" s="22"/>
      <c r="XM220" s="22"/>
      <c r="XN220" s="22"/>
      <c r="XO220" s="22"/>
      <c r="XP220" s="22"/>
      <c r="XQ220" s="22"/>
      <c r="XR220" s="22"/>
      <c r="XS220" s="22"/>
      <c r="XT220" s="22"/>
      <c r="XU220" s="22"/>
      <c r="XV220" s="22"/>
      <c r="XW220" s="22"/>
      <c r="XX220" s="22"/>
      <c r="XY220" s="22"/>
      <c r="XZ220" s="22"/>
      <c r="YA220" s="22"/>
      <c r="YB220" s="22"/>
      <c r="YC220" s="22"/>
      <c r="YD220" s="22"/>
      <c r="YE220" s="22"/>
      <c r="YF220" s="22"/>
      <c r="YG220" s="22"/>
      <c r="YH220" s="22"/>
      <c r="YI220" s="22"/>
      <c r="YJ220" s="22"/>
      <c r="YK220" s="22"/>
      <c r="YL220" s="22"/>
      <c r="YM220" s="22"/>
      <c r="YN220" s="22"/>
      <c r="YO220" s="22"/>
      <c r="YP220" s="22"/>
      <c r="YQ220" s="22"/>
      <c r="YR220" s="22"/>
      <c r="YS220" s="22"/>
      <c r="YT220" s="22"/>
      <c r="YU220" s="22"/>
      <c r="YV220" s="22"/>
      <c r="YW220" s="22"/>
      <c r="YX220" s="22"/>
      <c r="YY220" s="22"/>
      <c r="YZ220" s="22"/>
      <c r="ZA220" s="22"/>
      <c r="ZB220" s="22"/>
      <c r="ZC220" s="22"/>
      <c r="ZD220" s="22"/>
      <c r="ZE220" s="22"/>
      <c r="ZF220" s="22"/>
      <c r="ZG220" s="22"/>
      <c r="ZH220" s="22"/>
      <c r="ZI220" s="22"/>
      <c r="ZJ220" s="22"/>
      <c r="ZK220" s="22"/>
      <c r="ZL220" s="22"/>
      <c r="ZM220" s="22"/>
      <c r="ZN220" s="22"/>
      <c r="ZO220" s="22"/>
      <c r="ZP220" s="22"/>
      <c r="ZQ220" s="22"/>
      <c r="ZR220" s="22"/>
      <c r="ZS220" s="22"/>
      <c r="ZT220" s="22"/>
      <c r="ZU220" s="22"/>
      <c r="ZV220" s="22"/>
      <c r="ZW220" s="22"/>
      <c r="ZX220" s="22"/>
      <c r="ZY220" s="22"/>
      <c r="ZZ220" s="22"/>
      <c r="AAA220" s="22"/>
      <c r="AAB220" s="22"/>
      <c r="AAC220" s="22"/>
      <c r="AAD220" s="22"/>
      <c r="AAE220" s="22"/>
      <c r="AAF220" s="22"/>
      <c r="AAG220" s="22"/>
      <c r="AAH220" s="22"/>
      <c r="AAI220" s="22"/>
      <c r="AAJ220" s="22"/>
      <c r="AAK220" s="22"/>
      <c r="AAL220" s="22"/>
      <c r="AAM220" s="22"/>
      <c r="AAN220" s="22"/>
      <c r="AAO220" s="22"/>
      <c r="AAP220" s="22"/>
      <c r="AAQ220" s="22"/>
      <c r="AAR220" s="22"/>
      <c r="AAS220" s="22"/>
      <c r="AAT220" s="22"/>
      <c r="AAU220" s="22"/>
      <c r="AAV220" s="22"/>
      <c r="AAW220" s="22"/>
      <c r="AAX220" s="22"/>
      <c r="AAY220" s="22"/>
      <c r="AAZ220" s="22"/>
      <c r="ABA220" s="22"/>
      <c r="ABB220" s="22"/>
      <c r="ABC220" s="22"/>
      <c r="ABD220" s="22"/>
      <c r="ABE220" s="22"/>
      <c r="ABF220" s="22"/>
      <c r="ABG220" s="22"/>
      <c r="ABH220" s="22"/>
      <c r="ABI220" s="22"/>
      <c r="ABJ220" s="22"/>
      <c r="ABK220" s="22"/>
      <c r="ABL220" s="22"/>
      <c r="ABM220" s="22"/>
      <c r="ABN220" s="22"/>
      <c r="ABO220" s="22"/>
      <c r="ABP220" s="22"/>
      <c r="ABQ220" s="22"/>
      <c r="ABR220" s="22"/>
      <c r="ABS220" s="22"/>
      <c r="ABT220" s="22"/>
      <c r="ABU220" s="22"/>
      <c r="ABV220" s="22"/>
      <c r="ABW220" s="22"/>
      <c r="ABX220" s="22"/>
      <c r="ABY220" s="22"/>
      <c r="ABZ220" s="22"/>
      <c r="ACA220" s="22"/>
      <c r="ACB220" s="22"/>
      <c r="ACC220" s="22"/>
      <c r="ACD220" s="22"/>
      <c r="ACE220" s="22"/>
      <c r="ACF220" s="22"/>
      <c r="ACG220" s="22"/>
      <c r="ACH220" s="22"/>
      <c r="ACI220" s="22"/>
      <c r="ACJ220" s="22"/>
      <c r="ACK220" s="22"/>
      <c r="ACL220" s="22"/>
      <c r="ACM220" s="22"/>
      <c r="ACN220" s="22"/>
      <c r="ACO220" s="22"/>
      <c r="ACP220" s="22"/>
      <c r="ACQ220" s="22"/>
      <c r="ACR220" s="22"/>
      <c r="ACS220" s="22"/>
      <c r="ACT220" s="22"/>
      <c r="ACU220" s="22"/>
      <c r="ACV220" s="22"/>
      <c r="ACW220" s="22"/>
      <c r="ACX220" s="22"/>
      <c r="ACY220" s="22"/>
      <c r="ACZ220" s="22"/>
      <c r="ADA220" s="22"/>
    </row>
    <row r="221" spans="1:781" s="124" customFormat="1" ht="24" x14ac:dyDescent="0.3">
      <c r="A221" s="81">
        <v>3</v>
      </c>
      <c r="B221" s="87" t="s">
        <v>667</v>
      </c>
      <c r="C221" s="64" t="s">
        <v>668</v>
      </c>
      <c r="D221" s="65" t="s">
        <v>349</v>
      </c>
      <c r="E221" s="65" t="s">
        <v>278</v>
      </c>
      <c r="F221" s="65">
        <v>9</v>
      </c>
      <c r="G221" s="122"/>
      <c r="H221" s="65">
        <v>1</v>
      </c>
      <c r="I221" s="65" t="s">
        <v>49</v>
      </c>
      <c r="J221" s="65" t="s">
        <v>54</v>
      </c>
      <c r="K221" s="67">
        <v>1984</v>
      </c>
      <c r="L221" s="135">
        <v>1984</v>
      </c>
      <c r="M221" s="69"/>
      <c r="N221" s="70"/>
      <c r="O221" s="70"/>
      <c r="P221" s="71" t="s">
        <v>511</v>
      </c>
      <c r="Q221" s="72" t="s">
        <v>669</v>
      </c>
      <c r="R221" s="73"/>
      <c r="S221" s="74" t="str">
        <f t="shared" si="53"/>
        <v>Vermiculite</v>
      </c>
      <c r="T221" s="75"/>
      <c r="U221" s="75"/>
      <c r="V221" s="75"/>
      <c r="W221" s="75"/>
      <c r="X221" s="75"/>
      <c r="Y221" s="75"/>
      <c r="Z221" s="75"/>
      <c r="AA221" s="22"/>
      <c r="AB221" s="76">
        <f t="shared" si="52"/>
        <v>0</v>
      </c>
      <c r="AC221" s="76">
        <f t="shared" si="54"/>
        <v>0</v>
      </c>
      <c r="AD221" s="76">
        <f t="shared" si="55"/>
        <v>0</v>
      </c>
      <c r="AE221" s="76">
        <f t="shared" si="60"/>
        <v>0</v>
      </c>
      <c r="AF221" s="77"/>
      <c r="AG221" s="77">
        <f t="shared" si="57"/>
        <v>0</v>
      </c>
      <c r="AH221" s="77">
        <f t="shared" si="58"/>
        <v>0</v>
      </c>
      <c r="AI221" s="77">
        <f t="shared" si="59"/>
        <v>0</v>
      </c>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c r="DJ221" s="22"/>
      <c r="DK221" s="22"/>
      <c r="DL221" s="22"/>
      <c r="DM221" s="22"/>
      <c r="DN221" s="22"/>
      <c r="DO221" s="22"/>
      <c r="DP221" s="22"/>
      <c r="DQ221" s="22"/>
      <c r="DR221" s="22"/>
      <c r="DS221" s="22"/>
      <c r="DT221" s="22"/>
      <c r="DU221" s="22"/>
      <c r="DV221" s="22"/>
      <c r="DW221" s="22"/>
      <c r="DX221" s="22"/>
      <c r="DY221" s="22"/>
      <c r="DZ221" s="22"/>
      <c r="EA221" s="22"/>
      <c r="EB221" s="22"/>
      <c r="EC221" s="22"/>
      <c r="ED221" s="22"/>
      <c r="EE221" s="22"/>
      <c r="EF221" s="22"/>
      <c r="EG221" s="22"/>
      <c r="EH221" s="22"/>
      <c r="EI221" s="22"/>
      <c r="EJ221" s="22"/>
      <c r="EK221" s="22"/>
      <c r="EL221" s="22"/>
      <c r="EM221" s="22"/>
      <c r="EN221" s="22"/>
      <c r="EO221" s="22"/>
      <c r="EP221" s="22"/>
      <c r="EQ221" s="22"/>
      <c r="ER221" s="22"/>
      <c r="ES221" s="22"/>
      <c r="ET221" s="22"/>
      <c r="EU221" s="22"/>
      <c r="EV221" s="22"/>
      <c r="EW221" s="22"/>
      <c r="EX221" s="22"/>
      <c r="EY221" s="22"/>
      <c r="EZ221" s="22"/>
      <c r="FA221" s="22"/>
      <c r="FB221" s="22"/>
      <c r="FC221" s="22"/>
      <c r="FD221" s="22"/>
      <c r="FE221" s="22"/>
      <c r="FF221" s="22"/>
      <c r="FG221" s="22"/>
      <c r="FH221" s="22"/>
      <c r="FI221" s="22"/>
      <c r="FJ221" s="22"/>
      <c r="FK221" s="22"/>
      <c r="FL221" s="22"/>
      <c r="FM221" s="22"/>
      <c r="FN221" s="22"/>
      <c r="FO221" s="22"/>
      <c r="FP221" s="22"/>
      <c r="FQ221" s="22"/>
      <c r="FR221" s="22"/>
      <c r="FS221" s="22"/>
      <c r="FT221" s="22"/>
      <c r="FU221" s="22"/>
      <c r="FV221" s="22"/>
      <c r="FW221" s="22"/>
      <c r="FX221" s="22"/>
      <c r="FY221" s="22"/>
      <c r="FZ221" s="22"/>
      <c r="GA221" s="22"/>
      <c r="GB221" s="22"/>
      <c r="GC221" s="22"/>
      <c r="GD221" s="22"/>
      <c r="GE221" s="22"/>
      <c r="GF221" s="22"/>
      <c r="GG221" s="22"/>
      <c r="GH221" s="22"/>
      <c r="GI221" s="22"/>
      <c r="GJ221" s="22"/>
      <c r="GK221" s="22"/>
      <c r="GL221" s="22"/>
      <c r="GM221" s="22"/>
      <c r="GN221" s="22"/>
      <c r="GO221" s="22"/>
      <c r="GP221" s="22"/>
      <c r="GQ221" s="22"/>
      <c r="GR221" s="22"/>
      <c r="GS221" s="22"/>
      <c r="GT221" s="22"/>
      <c r="GU221" s="22"/>
      <c r="GV221" s="22"/>
      <c r="GW221" s="22"/>
      <c r="GX221" s="22"/>
      <c r="GY221" s="22"/>
      <c r="GZ221" s="22"/>
      <c r="HA221" s="22"/>
      <c r="HB221" s="22"/>
      <c r="HC221" s="22"/>
      <c r="HD221" s="22"/>
      <c r="HE221" s="22"/>
      <c r="HF221" s="22"/>
      <c r="HG221" s="22"/>
      <c r="HH221" s="22"/>
      <c r="HI221" s="22"/>
      <c r="HJ221" s="22"/>
      <c r="HK221" s="22"/>
      <c r="HL221" s="22"/>
      <c r="HM221" s="22"/>
      <c r="HN221" s="22"/>
      <c r="HO221" s="22"/>
      <c r="HP221" s="22"/>
      <c r="HQ221" s="22"/>
      <c r="HR221" s="22"/>
      <c r="HS221" s="22"/>
      <c r="HT221" s="22"/>
      <c r="HU221" s="22"/>
      <c r="HV221" s="22"/>
      <c r="HW221" s="22"/>
      <c r="HX221" s="22"/>
      <c r="HY221" s="22"/>
      <c r="HZ221" s="22"/>
      <c r="IA221" s="22"/>
      <c r="IB221" s="22"/>
      <c r="IC221" s="22"/>
      <c r="ID221" s="22"/>
      <c r="IE221" s="22"/>
      <c r="IF221" s="22"/>
      <c r="IG221" s="22"/>
      <c r="IH221" s="22"/>
      <c r="II221" s="22"/>
      <c r="IJ221" s="22"/>
      <c r="IK221" s="22"/>
      <c r="IL221" s="22"/>
      <c r="IM221" s="22"/>
      <c r="IN221" s="22"/>
      <c r="IO221" s="22"/>
      <c r="IP221" s="22"/>
      <c r="IQ221" s="22"/>
      <c r="IR221" s="22"/>
      <c r="IS221" s="22"/>
      <c r="IT221" s="22"/>
      <c r="IU221" s="22"/>
      <c r="IV221" s="22"/>
      <c r="IW221" s="22"/>
      <c r="IX221" s="22"/>
      <c r="IY221" s="22"/>
      <c r="IZ221" s="22"/>
      <c r="JA221" s="22"/>
      <c r="JB221" s="22"/>
      <c r="JC221" s="22"/>
      <c r="JD221" s="22"/>
      <c r="JE221" s="22"/>
      <c r="JF221" s="22"/>
      <c r="JG221" s="22"/>
      <c r="JH221" s="22"/>
      <c r="JI221" s="22"/>
      <c r="JJ221" s="22"/>
      <c r="JK221" s="22"/>
      <c r="JL221" s="22"/>
      <c r="JM221" s="22"/>
      <c r="JN221" s="22"/>
      <c r="JO221" s="22"/>
      <c r="JP221" s="22"/>
      <c r="JQ221" s="22"/>
      <c r="JR221" s="22"/>
      <c r="JS221" s="22"/>
      <c r="JT221" s="22"/>
      <c r="JU221" s="22"/>
      <c r="JV221" s="22"/>
      <c r="JW221" s="22"/>
      <c r="JX221" s="22"/>
      <c r="JY221" s="22"/>
      <c r="JZ221" s="22"/>
      <c r="KA221" s="22"/>
      <c r="KB221" s="22"/>
      <c r="KC221" s="22"/>
      <c r="KD221" s="22"/>
      <c r="KE221" s="22"/>
      <c r="KF221" s="22"/>
      <c r="KG221" s="22"/>
      <c r="KH221" s="22"/>
      <c r="KI221" s="22"/>
      <c r="KJ221" s="22"/>
      <c r="KK221" s="22"/>
      <c r="KL221" s="22"/>
      <c r="KM221" s="22"/>
      <c r="KN221" s="22"/>
      <c r="KO221" s="22"/>
      <c r="KP221" s="22"/>
      <c r="KQ221" s="22"/>
      <c r="KR221" s="22"/>
      <c r="KS221" s="22"/>
      <c r="KT221" s="22"/>
      <c r="KU221" s="22"/>
      <c r="KV221" s="22"/>
      <c r="KW221" s="22"/>
      <c r="KX221" s="22"/>
      <c r="KY221" s="22"/>
      <c r="KZ221" s="22"/>
      <c r="LA221" s="22"/>
      <c r="LB221" s="22"/>
      <c r="LC221" s="22"/>
      <c r="LD221" s="22"/>
      <c r="LE221" s="22"/>
      <c r="LF221" s="22"/>
      <c r="LG221" s="22"/>
      <c r="LH221" s="22"/>
      <c r="LI221" s="22"/>
      <c r="LJ221" s="22"/>
      <c r="LK221" s="22"/>
      <c r="LL221" s="22"/>
      <c r="LM221" s="22"/>
      <c r="LN221" s="22"/>
      <c r="LO221" s="22"/>
      <c r="LP221" s="22"/>
      <c r="LQ221" s="22"/>
      <c r="LR221" s="22"/>
      <c r="LS221" s="22"/>
      <c r="LT221" s="22"/>
      <c r="LU221" s="22"/>
      <c r="LV221" s="22"/>
      <c r="LW221" s="22"/>
      <c r="LX221" s="22"/>
      <c r="LY221" s="22"/>
      <c r="LZ221" s="22"/>
      <c r="MA221" s="22"/>
      <c r="MB221" s="22"/>
      <c r="MC221" s="22"/>
      <c r="MD221" s="22"/>
      <c r="ME221" s="22"/>
      <c r="MF221" s="22"/>
      <c r="MG221" s="22"/>
      <c r="MH221" s="22"/>
      <c r="MI221" s="22"/>
      <c r="MJ221" s="22"/>
      <c r="MK221" s="22"/>
      <c r="ML221" s="22"/>
      <c r="MM221" s="22"/>
      <c r="MN221" s="22"/>
      <c r="MO221" s="22"/>
      <c r="MP221" s="22"/>
      <c r="MQ221" s="22"/>
      <c r="MR221" s="22"/>
      <c r="MS221" s="22"/>
      <c r="MT221" s="22"/>
      <c r="MU221" s="22"/>
      <c r="MV221" s="22"/>
      <c r="MW221" s="22"/>
      <c r="MX221" s="22"/>
      <c r="MY221" s="22"/>
      <c r="MZ221" s="22"/>
      <c r="NA221" s="22"/>
      <c r="NB221" s="22"/>
      <c r="NC221" s="22"/>
      <c r="ND221" s="22"/>
      <c r="NE221" s="22"/>
      <c r="NF221" s="22"/>
      <c r="NG221" s="22"/>
      <c r="NH221" s="22"/>
      <c r="NI221" s="22"/>
      <c r="NJ221" s="22"/>
      <c r="NK221" s="22"/>
      <c r="NL221" s="22"/>
      <c r="NM221" s="22"/>
      <c r="NN221" s="22"/>
      <c r="NO221" s="22"/>
      <c r="NP221" s="22"/>
      <c r="NQ221" s="22"/>
      <c r="NR221" s="22"/>
      <c r="NS221" s="22"/>
      <c r="NT221" s="22"/>
      <c r="NU221" s="22"/>
      <c r="NV221" s="22"/>
      <c r="NW221" s="22"/>
      <c r="NX221" s="22"/>
      <c r="NY221" s="22"/>
      <c r="NZ221" s="22"/>
      <c r="OA221" s="22"/>
      <c r="OB221" s="22"/>
      <c r="OC221" s="22"/>
      <c r="OD221" s="22"/>
      <c r="OE221" s="22"/>
      <c r="OF221" s="22"/>
      <c r="OG221" s="22"/>
      <c r="OH221" s="22"/>
      <c r="OI221" s="22"/>
      <c r="OJ221" s="22"/>
      <c r="OK221" s="22"/>
      <c r="OL221" s="22"/>
      <c r="OM221" s="22"/>
      <c r="ON221" s="22"/>
      <c r="OO221" s="22"/>
      <c r="OP221" s="22"/>
      <c r="OQ221" s="22"/>
      <c r="OR221" s="22"/>
      <c r="OS221" s="22"/>
      <c r="OT221" s="22"/>
      <c r="OU221" s="22"/>
      <c r="OV221" s="22"/>
      <c r="OW221" s="22"/>
      <c r="OX221" s="22"/>
      <c r="OY221" s="22"/>
      <c r="OZ221" s="22"/>
      <c r="PA221" s="22"/>
      <c r="PB221" s="22"/>
      <c r="PC221" s="22"/>
      <c r="PD221" s="22"/>
      <c r="PE221" s="22"/>
      <c r="PF221" s="22"/>
      <c r="PG221" s="22"/>
      <c r="PH221" s="22"/>
      <c r="PI221" s="22"/>
      <c r="PJ221" s="22"/>
      <c r="PK221" s="22"/>
      <c r="PL221" s="22"/>
      <c r="PM221" s="22"/>
      <c r="PN221" s="22"/>
      <c r="PO221" s="22"/>
      <c r="PP221" s="22"/>
      <c r="PQ221" s="22"/>
      <c r="PR221" s="22"/>
      <c r="PS221" s="22"/>
      <c r="PT221" s="22"/>
      <c r="PU221" s="22"/>
      <c r="PV221" s="22"/>
      <c r="PW221" s="22"/>
      <c r="PX221" s="22"/>
      <c r="PY221" s="22"/>
      <c r="PZ221" s="22"/>
      <c r="QA221" s="22"/>
      <c r="QB221" s="22"/>
      <c r="QC221" s="22"/>
      <c r="QD221" s="22"/>
      <c r="QE221" s="22"/>
      <c r="QF221" s="22"/>
      <c r="QG221" s="22"/>
      <c r="QH221" s="22"/>
      <c r="QI221" s="22"/>
      <c r="QJ221" s="22"/>
      <c r="QK221" s="22"/>
      <c r="QL221" s="22"/>
      <c r="QM221" s="22"/>
      <c r="QN221" s="22"/>
      <c r="QO221" s="22"/>
      <c r="QP221" s="22"/>
      <c r="QQ221" s="22"/>
      <c r="QR221" s="22"/>
      <c r="QS221" s="22"/>
      <c r="QT221" s="22"/>
      <c r="QU221" s="22"/>
      <c r="QV221" s="22"/>
      <c r="QW221" s="22"/>
      <c r="QX221" s="22"/>
      <c r="QY221" s="22"/>
      <c r="QZ221" s="22"/>
      <c r="RA221" s="22"/>
      <c r="RB221" s="22"/>
      <c r="RC221" s="22"/>
      <c r="RD221" s="22"/>
      <c r="RE221" s="22"/>
      <c r="RF221" s="22"/>
      <c r="RG221" s="22"/>
      <c r="RH221" s="22"/>
      <c r="RI221" s="22"/>
      <c r="RJ221" s="22"/>
      <c r="RK221" s="22"/>
      <c r="RL221" s="22"/>
      <c r="RM221" s="22"/>
      <c r="RN221" s="22"/>
      <c r="RO221" s="22"/>
      <c r="RP221" s="22"/>
      <c r="RQ221" s="22"/>
      <c r="RR221" s="22"/>
      <c r="RS221" s="22"/>
      <c r="RT221" s="22"/>
      <c r="RU221" s="22"/>
      <c r="RV221" s="22"/>
      <c r="RW221" s="22"/>
      <c r="RX221" s="22"/>
      <c r="RY221" s="22"/>
      <c r="RZ221" s="22"/>
      <c r="SA221" s="22"/>
      <c r="SB221" s="22"/>
      <c r="SC221" s="22"/>
      <c r="SD221" s="22"/>
      <c r="SE221" s="22"/>
      <c r="SF221" s="22"/>
      <c r="SG221" s="22"/>
      <c r="SH221" s="22"/>
      <c r="SI221" s="22"/>
      <c r="SJ221" s="22"/>
      <c r="SK221" s="22"/>
      <c r="SL221" s="22"/>
      <c r="SM221" s="22"/>
      <c r="SN221" s="22"/>
      <c r="SO221" s="22"/>
      <c r="SP221" s="22"/>
      <c r="SQ221" s="22"/>
      <c r="SR221" s="22"/>
      <c r="SS221" s="22"/>
      <c r="ST221" s="22"/>
      <c r="SU221" s="22"/>
      <c r="SV221" s="22"/>
      <c r="SW221" s="22"/>
      <c r="SX221" s="22"/>
      <c r="SY221" s="22"/>
      <c r="SZ221" s="22"/>
      <c r="TA221" s="22"/>
      <c r="TB221" s="22"/>
      <c r="TC221" s="22"/>
      <c r="TD221" s="22"/>
      <c r="TE221" s="22"/>
      <c r="TF221" s="22"/>
      <c r="TG221" s="22"/>
      <c r="TH221" s="22"/>
      <c r="TI221" s="22"/>
      <c r="TJ221" s="22"/>
      <c r="TK221" s="22"/>
      <c r="TL221" s="22"/>
      <c r="TM221" s="22"/>
      <c r="TN221" s="22"/>
      <c r="TO221" s="22"/>
      <c r="TP221" s="22"/>
      <c r="TQ221" s="22"/>
      <c r="TR221" s="22"/>
      <c r="TS221" s="22"/>
      <c r="TT221" s="22"/>
      <c r="TU221" s="22"/>
      <c r="TV221" s="22"/>
      <c r="TW221" s="22"/>
      <c r="TX221" s="22"/>
      <c r="TY221" s="22"/>
      <c r="TZ221" s="22"/>
      <c r="UA221" s="22"/>
      <c r="UB221" s="22"/>
      <c r="UC221" s="22"/>
      <c r="UD221" s="22"/>
      <c r="UE221" s="22"/>
      <c r="UF221" s="22"/>
      <c r="UG221" s="22"/>
      <c r="UH221" s="22"/>
      <c r="UI221" s="22"/>
      <c r="UJ221" s="22"/>
      <c r="UK221" s="22"/>
      <c r="UL221" s="22"/>
      <c r="UM221" s="22"/>
      <c r="UN221" s="22"/>
      <c r="UO221" s="22"/>
      <c r="UP221" s="22"/>
      <c r="UQ221" s="22"/>
      <c r="UR221" s="22"/>
      <c r="US221" s="22"/>
      <c r="UT221" s="22"/>
      <c r="UU221" s="22"/>
      <c r="UV221" s="22"/>
      <c r="UW221" s="22"/>
      <c r="UX221" s="22"/>
      <c r="UY221" s="22"/>
      <c r="UZ221" s="22"/>
      <c r="VA221" s="22"/>
      <c r="VB221" s="22"/>
      <c r="VC221" s="22"/>
      <c r="VD221" s="22"/>
      <c r="VE221" s="22"/>
      <c r="VF221" s="22"/>
      <c r="VG221" s="22"/>
      <c r="VH221" s="22"/>
      <c r="VI221" s="22"/>
      <c r="VJ221" s="22"/>
      <c r="VK221" s="22"/>
      <c r="VL221" s="22"/>
      <c r="VM221" s="22"/>
      <c r="VN221" s="22"/>
      <c r="VO221" s="22"/>
      <c r="VP221" s="22"/>
      <c r="VQ221" s="22"/>
      <c r="VR221" s="22"/>
      <c r="VS221" s="22"/>
      <c r="VT221" s="22"/>
      <c r="VU221" s="22"/>
      <c r="VV221" s="22"/>
      <c r="VW221" s="22"/>
      <c r="VX221" s="22"/>
      <c r="VY221" s="22"/>
      <c r="VZ221" s="22"/>
      <c r="WA221" s="22"/>
      <c r="WB221" s="22"/>
      <c r="WC221" s="22"/>
      <c r="WD221" s="22"/>
      <c r="WE221" s="22"/>
      <c r="WF221" s="22"/>
      <c r="WG221" s="22"/>
      <c r="WH221" s="22"/>
      <c r="WI221" s="22"/>
      <c r="WJ221" s="22"/>
      <c r="WK221" s="22"/>
      <c r="WL221" s="22"/>
      <c r="WM221" s="22"/>
      <c r="WN221" s="22"/>
      <c r="WO221" s="22"/>
      <c r="WP221" s="22"/>
      <c r="WQ221" s="22"/>
      <c r="WR221" s="22"/>
      <c r="WS221" s="22"/>
      <c r="WT221" s="22"/>
      <c r="WU221" s="22"/>
      <c r="WV221" s="22"/>
      <c r="WW221" s="22"/>
      <c r="WX221" s="22"/>
      <c r="WY221" s="22"/>
      <c r="WZ221" s="22"/>
      <c r="XA221" s="22"/>
      <c r="XB221" s="22"/>
      <c r="XC221" s="22"/>
      <c r="XD221" s="22"/>
      <c r="XE221" s="22"/>
      <c r="XF221" s="22"/>
      <c r="XG221" s="22"/>
      <c r="XH221" s="22"/>
      <c r="XI221" s="22"/>
      <c r="XJ221" s="22"/>
      <c r="XK221" s="22"/>
      <c r="XL221" s="22"/>
      <c r="XM221" s="22"/>
      <c r="XN221" s="22"/>
      <c r="XO221" s="22"/>
      <c r="XP221" s="22"/>
      <c r="XQ221" s="22"/>
      <c r="XR221" s="22"/>
      <c r="XS221" s="22"/>
      <c r="XT221" s="22"/>
      <c r="XU221" s="22"/>
      <c r="XV221" s="22"/>
      <c r="XW221" s="22"/>
      <c r="XX221" s="22"/>
      <c r="XY221" s="22"/>
      <c r="XZ221" s="22"/>
      <c r="YA221" s="22"/>
      <c r="YB221" s="22"/>
      <c r="YC221" s="22"/>
      <c r="YD221" s="22"/>
      <c r="YE221" s="22"/>
      <c r="YF221" s="22"/>
      <c r="YG221" s="22"/>
      <c r="YH221" s="22"/>
      <c r="YI221" s="22"/>
      <c r="YJ221" s="22"/>
      <c r="YK221" s="22"/>
      <c r="YL221" s="22"/>
      <c r="YM221" s="22"/>
      <c r="YN221" s="22"/>
      <c r="YO221" s="22"/>
      <c r="YP221" s="22"/>
      <c r="YQ221" s="22"/>
      <c r="YR221" s="22"/>
      <c r="YS221" s="22"/>
      <c r="YT221" s="22"/>
      <c r="YU221" s="22"/>
      <c r="YV221" s="22"/>
      <c r="YW221" s="22"/>
      <c r="YX221" s="22"/>
      <c r="YY221" s="22"/>
      <c r="YZ221" s="22"/>
      <c r="ZA221" s="22"/>
      <c r="ZB221" s="22"/>
      <c r="ZC221" s="22"/>
      <c r="ZD221" s="22"/>
      <c r="ZE221" s="22"/>
      <c r="ZF221" s="22"/>
      <c r="ZG221" s="22"/>
      <c r="ZH221" s="22"/>
      <c r="ZI221" s="22"/>
      <c r="ZJ221" s="22"/>
      <c r="ZK221" s="22"/>
      <c r="ZL221" s="22"/>
      <c r="ZM221" s="22"/>
      <c r="ZN221" s="22"/>
      <c r="ZO221" s="22"/>
      <c r="ZP221" s="22"/>
      <c r="ZQ221" s="22"/>
      <c r="ZR221" s="22"/>
      <c r="ZS221" s="22"/>
      <c r="ZT221" s="22"/>
      <c r="ZU221" s="22"/>
      <c r="ZV221" s="22"/>
      <c r="ZW221" s="22"/>
      <c r="ZX221" s="22"/>
      <c r="ZY221" s="22"/>
      <c r="ZZ221" s="22"/>
      <c r="AAA221" s="22"/>
      <c r="AAB221" s="22"/>
      <c r="AAC221" s="22"/>
      <c r="AAD221" s="22"/>
      <c r="AAE221" s="22"/>
      <c r="AAF221" s="22"/>
      <c r="AAG221" s="22"/>
      <c r="AAH221" s="22"/>
      <c r="AAI221" s="22"/>
      <c r="AAJ221" s="22"/>
      <c r="AAK221" s="22"/>
      <c r="AAL221" s="22"/>
      <c r="AAM221" s="22"/>
      <c r="AAN221" s="22"/>
      <c r="AAO221" s="22"/>
      <c r="AAP221" s="22"/>
      <c r="AAQ221" s="22"/>
      <c r="AAR221" s="22"/>
      <c r="AAS221" s="22"/>
      <c r="AAT221" s="22"/>
      <c r="AAU221" s="22"/>
      <c r="AAV221" s="22"/>
      <c r="AAW221" s="22"/>
      <c r="AAX221" s="22"/>
      <c r="AAY221" s="22"/>
      <c r="AAZ221" s="22"/>
      <c r="ABA221" s="22"/>
      <c r="ABB221" s="22"/>
      <c r="ABC221" s="22"/>
      <c r="ABD221" s="22"/>
      <c r="ABE221" s="22"/>
      <c r="ABF221" s="22"/>
      <c r="ABG221" s="22"/>
      <c r="ABH221" s="22"/>
      <c r="ABI221" s="22"/>
      <c r="ABJ221" s="22"/>
      <c r="ABK221" s="22"/>
      <c r="ABL221" s="22"/>
      <c r="ABM221" s="22"/>
      <c r="ABN221" s="22"/>
      <c r="ABO221" s="22"/>
      <c r="ABP221" s="22"/>
      <c r="ABQ221" s="22"/>
      <c r="ABR221" s="22"/>
      <c r="ABS221" s="22"/>
      <c r="ABT221" s="22"/>
      <c r="ABU221" s="22"/>
      <c r="ABV221" s="22"/>
      <c r="ABW221" s="22"/>
      <c r="ABX221" s="22"/>
      <c r="ABY221" s="22"/>
      <c r="ABZ221" s="22"/>
      <c r="ACA221" s="22"/>
      <c r="ACB221" s="22"/>
      <c r="ACC221" s="22"/>
      <c r="ACD221" s="22"/>
      <c r="ACE221" s="22"/>
      <c r="ACF221" s="22"/>
      <c r="ACG221" s="22"/>
      <c r="ACH221" s="22"/>
      <c r="ACI221" s="22"/>
      <c r="ACJ221" s="22"/>
      <c r="ACK221" s="22"/>
      <c r="ACL221" s="22"/>
      <c r="ACM221" s="22"/>
      <c r="ACN221" s="22"/>
      <c r="ACO221" s="22"/>
      <c r="ACP221" s="22"/>
      <c r="ACQ221" s="22"/>
      <c r="ACR221" s="22"/>
      <c r="ACS221" s="22"/>
      <c r="ACT221" s="22"/>
      <c r="ACU221" s="22"/>
      <c r="ACV221" s="22"/>
      <c r="ACW221" s="22"/>
      <c r="ACX221" s="22"/>
      <c r="ACY221" s="22"/>
      <c r="ACZ221" s="22"/>
      <c r="ADA221" s="22"/>
    </row>
    <row r="222" spans="1:781" s="124" customFormat="1" ht="24" x14ac:dyDescent="0.3">
      <c r="A222" s="81">
        <v>3</v>
      </c>
      <c r="B222" s="87" t="s">
        <v>670</v>
      </c>
      <c r="C222" s="64" t="s">
        <v>593</v>
      </c>
      <c r="D222" s="65" t="s">
        <v>295</v>
      </c>
      <c r="E222" s="65" t="s">
        <v>146</v>
      </c>
      <c r="F222" s="65">
        <v>24</v>
      </c>
      <c r="G222" s="122">
        <v>215000</v>
      </c>
      <c r="H222" s="65">
        <v>2</v>
      </c>
      <c r="I222" s="65" t="s">
        <v>49</v>
      </c>
      <c r="J222" s="65" t="s">
        <v>54</v>
      </c>
      <c r="K222" s="67">
        <v>1983</v>
      </c>
      <c r="L222" s="68">
        <v>30469</v>
      </c>
      <c r="M222" s="69"/>
      <c r="N222" s="70"/>
      <c r="O222" s="70"/>
      <c r="P222" s="71" t="s">
        <v>511</v>
      </c>
      <c r="Q222" s="72" t="s">
        <v>671</v>
      </c>
      <c r="R222" s="73" t="s">
        <v>341</v>
      </c>
      <c r="S222" s="74" t="str">
        <f t="shared" si="53"/>
        <v>Ag Pb</v>
      </c>
      <c r="T222" s="75"/>
      <c r="U222" s="75"/>
      <c r="V222" s="75"/>
      <c r="W222" s="75"/>
      <c r="X222" s="75">
        <v>1881</v>
      </c>
      <c r="Y222" s="75"/>
      <c r="Z222" s="75"/>
      <c r="AA222" s="22"/>
      <c r="AB222" s="76">
        <f t="shared" si="52"/>
        <v>0</v>
      </c>
      <c r="AC222" s="76">
        <f t="shared" si="54"/>
        <v>0</v>
      </c>
      <c r="AD222" s="76">
        <f t="shared" si="55"/>
        <v>0</v>
      </c>
      <c r="AE222" s="76">
        <f t="shared" si="60"/>
        <v>0</v>
      </c>
      <c r="AF222" s="77"/>
      <c r="AG222" s="77">
        <f t="shared" si="57"/>
        <v>0</v>
      </c>
      <c r="AH222" s="77">
        <f t="shared" si="58"/>
        <v>0</v>
      </c>
      <c r="AI222" s="77">
        <f t="shared" si="59"/>
        <v>0</v>
      </c>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c r="DQ222" s="22"/>
      <c r="DR222" s="22"/>
      <c r="DS222" s="22"/>
      <c r="DT222" s="22"/>
      <c r="DU222" s="22"/>
      <c r="DV222" s="22"/>
      <c r="DW222" s="22"/>
      <c r="DX222" s="22"/>
      <c r="DY222" s="22"/>
      <c r="DZ222" s="22"/>
      <c r="EA222" s="22"/>
      <c r="EB222" s="22"/>
      <c r="EC222" s="22"/>
      <c r="ED222" s="22"/>
      <c r="EE222" s="22"/>
      <c r="EF222" s="22"/>
      <c r="EG222" s="22"/>
      <c r="EH222" s="22"/>
      <c r="EI222" s="22"/>
      <c r="EJ222" s="22"/>
      <c r="EK222" s="22"/>
      <c r="EL222" s="22"/>
      <c r="EM222" s="22"/>
      <c r="EN222" s="22"/>
      <c r="EO222" s="22"/>
      <c r="EP222" s="22"/>
      <c r="EQ222" s="22"/>
      <c r="ER222" s="22"/>
      <c r="ES222" s="22"/>
      <c r="ET222" s="22"/>
      <c r="EU222" s="22"/>
      <c r="EV222" s="22"/>
      <c r="EW222" s="22"/>
      <c r="EX222" s="22"/>
      <c r="EY222" s="22"/>
      <c r="EZ222" s="22"/>
      <c r="FA222" s="22"/>
      <c r="FB222" s="22"/>
      <c r="FC222" s="22"/>
      <c r="FD222" s="22"/>
      <c r="FE222" s="22"/>
      <c r="FF222" s="22"/>
      <c r="FG222" s="22"/>
      <c r="FH222" s="22"/>
      <c r="FI222" s="22"/>
      <c r="FJ222" s="22"/>
      <c r="FK222" s="22"/>
      <c r="FL222" s="22"/>
      <c r="FM222" s="22"/>
      <c r="FN222" s="22"/>
      <c r="FO222" s="22"/>
      <c r="FP222" s="22"/>
      <c r="FQ222" s="22"/>
      <c r="FR222" s="22"/>
      <c r="FS222" s="22"/>
      <c r="FT222" s="22"/>
      <c r="FU222" s="22"/>
      <c r="FV222" s="22"/>
      <c r="FW222" s="22"/>
      <c r="FX222" s="22"/>
      <c r="FY222" s="22"/>
      <c r="FZ222" s="22"/>
      <c r="GA222" s="22"/>
      <c r="GB222" s="22"/>
      <c r="GC222" s="22"/>
      <c r="GD222" s="22"/>
      <c r="GE222" s="22"/>
      <c r="GF222" s="22"/>
      <c r="GG222" s="22"/>
      <c r="GH222" s="22"/>
      <c r="GI222" s="22"/>
      <c r="GJ222" s="22"/>
      <c r="GK222" s="22"/>
      <c r="GL222" s="22"/>
      <c r="GM222" s="22"/>
      <c r="GN222" s="22"/>
      <c r="GO222" s="22"/>
      <c r="GP222" s="22"/>
      <c r="GQ222" s="22"/>
      <c r="GR222" s="22"/>
      <c r="GS222" s="22"/>
      <c r="GT222" s="22"/>
      <c r="GU222" s="22"/>
      <c r="GV222" s="22"/>
      <c r="GW222" s="22"/>
      <c r="GX222" s="22"/>
      <c r="GY222" s="22"/>
      <c r="GZ222" s="22"/>
      <c r="HA222" s="22"/>
      <c r="HB222" s="22"/>
      <c r="HC222" s="22"/>
      <c r="HD222" s="22"/>
      <c r="HE222" s="22"/>
      <c r="HF222" s="22"/>
      <c r="HG222" s="22"/>
      <c r="HH222" s="22"/>
      <c r="HI222" s="22"/>
      <c r="HJ222" s="22"/>
      <c r="HK222" s="22"/>
      <c r="HL222" s="22"/>
      <c r="HM222" s="22"/>
      <c r="HN222" s="22"/>
      <c r="HO222" s="22"/>
      <c r="HP222" s="22"/>
      <c r="HQ222" s="22"/>
      <c r="HR222" s="22"/>
      <c r="HS222" s="22"/>
      <c r="HT222" s="22"/>
      <c r="HU222" s="22"/>
      <c r="HV222" s="22"/>
      <c r="HW222" s="22"/>
      <c r="HX222" s="22"/>
      <c r="HY222" s="22"/>
      <c r="HZ222" s="22"/>
      <c r="IA222" s="22"/>
      <c r="IB222" s="22"/>
      <c r="IC222" s="22"/>
      <c r="ID222" s="22"/>
      <c r="IE222" s="22"/>
      <c r="IF222" s="22"/>
      <c r="IG222" s="22"/>
      <c r="IH222" s="22"/>
      <c r="II222" s="22"/>
      <c r="IJ222" s="22"/>
      <c r="IK222" s="22"/>
      <c r="IL222" s="22"/>
      <c r="IM222" s="22"/>
      <c r="IN222" s="22"/>
      <c r="IO222" s="22"/>
      <c r="IP222" s="22"/>
      <c r="IQ222" s="22"/>
      <c r="IR222" s="22"/>
      <c r="IS222" s="22"/>
      <c r="IT222" s="22"/>
      <c r="IU222" s="22"/>
      <c r="IV222" s="22"/>
      <c r="IW222" s="22"/>
      <c r="IX222" s="22"/>
      <c r="IY222" s="22"/>
      <c r="IZ222" s="22"/>
      <c r="JA222" s="22"/>
      <c r="JB222" s="22"/>
      <c r="JC222" s="22"/>
      <c r="JD222" s="22"/>
      <c r="JE222" s="22"/>
      <c r="JF222" s="22"/>
      <c r="JG222" s="22"/>
      <c r="JH222" s="22"/>
      <c r="JI222" s="22"/>
      <c r="JJ222" s="22"/>
      <c r="JK222" s="22"/>
      <c r="JL222" s="22"/>
      <c r="JM222" s="22"/>
      <c r="JN222" s="22"/>
      <c r="JO222" s="22"/>
      <c r="JP222" s="22"/>
      <c r="JQ222" s="22"/>
      <c r="JR222" s="22"/>
      <c r="JS222" s="22"/>
      <c r="JT222" s="22"/>
      <c r="JU222" s="22"/>
      <c r="JV222" s="22"/>
      <c r="JW222" s="22"/>
      <c r="JX222" s="22"/>
      <c r="JY222" s="22"/>
      <c r="JZ222" s="22"/>
      <c r="KA222" s="22"/>
      <c r="KB222" s="22"/>
      <c r="KC222" s="22"/>
      <c r="KD222" s="22"/>
      <c r="KE222" s="22"/>
      <c r="KF222" s="22"/>
      <c r="KG222" s="22"/>
      <c r="KH222" s="22"/>
      <c r="KI222" s="22"/>
      <c r="KJ222" s="22"/>
      <c r="KK222" s="22"/>
      <c r="KL222" s="22"/>
      <c r="KM222" s="22"/>
      <c r="KN222" s="22"/>
      <c r="KO222" s="22"/>
      <c r="KP222" s="22"/>
      <c r="KQ222" s="22"/>
      <c r="KR222" s="22"/>
      <c r="KS222" s="22"/>
      <c r="KT222" s="22"/>
      <c r="KU222" s="22"/>
      <c r="KV222" s="22"/>
      <c r="KW222" s="22"/>
      <c r="KX222" s="22"/>
      <c r="KY222" s="22"/>
      <c r="KZ222" s="22"/>
      <c r="LA222" s="22"/>
      <c r="LB222" s="22"/>
      <c r="LC222" s="22"/>
      <c r="LD222" s="22"/>
      <c r="LE222" s="22"/>
      <c r="LF222" s="22"/>
      <c r="LG222" s="22"/>
      <c r="LH222" s="22"/>
      <c r="LI222" s="22"/>
      <c r="LJ222" s="22"/>
      <c r="LK222" s="22"/>
      <c r="LL222" s="22"/>
      <c r="LM222" s="22"/>
      <c r="LN222" s="22"/>
      <c r="LO222" s="22"/>
      <c r="LP222" s="22"/>
      <c r="LQ222" s="22"/>
      <c r="LR222" s="22"/>
      <c r="LS222" s="22"/>
      <c r="LT222" s="22"/>
      <c r="LU222" s="22"/>
      <c r="LV222" s="22"/>
      <c r="LW222" s="22"/>
      <c r="LX222" s="22"/>
      <c r="LY222" s="22"/>
      <c r="LZ222" s="22"/>
      <c r="MA222" s="22"/>
      <c r="MB222" s="22"/>
      <c r="MC222" s="22"/>
      <c r="MD222" s="22"/>
      <c r="ME222" s="22"/>
      <c r="MF222" s="22"/>
      <c r="MG222" s="22"/>
      <c r="MH222" s="22"/>
      <c r="MI222" s="22"/>
      <c r="MJ222" s="22"/>
      <c r="MK222" s="22"/>
      <c r="ML222" s="22"/>
      <c r="MM222" s="22"/>
      <c r="MN222" s="22"/>
      <c r="MO222" s="22"/>
      <c r="MP222" s="22"/>
      <c r="MQ222" s="22"/>
      <c r="MR222" s="22"/>
      <c r="MS222" s="22"/>
      <c r="MT222" s="22"/>
      <c r="MU222" s="22"/>
      <c r="MV222" s="22"/>
      <c r="MW222" s="22"/>
      <c r="MX222" s="22"/>
      <c r="MY222" s="22"/>
      <c r="MZ222" s="22"/>
      <c r="NA222" s="22"/>
      <c r="NB222" s="22"/>
      <c r="NC222" s="22"/>
      <c r="ND222" s="22"/>
      <c r="NE222" s="22"/>
      <c r="NF222" s="22"/>
      <c r="NG222" s="22"/>
      <c r="NH222" s="22"/>
      <c r="NI222" s="22"/>
      <c r="NJ222" s="22"/>
      <c r="NK222" s="22"/>
      <c r="NL222" s="22"/>
      <c r="NM222" s="22"/>
      <c r="NN222" s="22"/>
      <c r="NO222" s="22"/>
      <c r="NP222" s="22"/>
      <c r="NQ222" s="22"/>
      <c r="NR222" s="22"/>
      <c r="NS222" s="22"/>
      <c r="NT222" s="22"/>
      <c r="NU222" s="22"/>
      <c r="NV222" s="22"/>
      <c r="NW222" s="22"/>
      <c r="NX222" s="22"/>
      <c r="NY222" s="22"/>
      <c r="NZ222" s="22"/>
      <c r="OA222" s="22"/>
      <c r="OB222" s="22"/>
      <c r="OC222" s="22"/>
      <c r="OD222" s="22"/>
      <c r="OE222" s="22"/>
      <c r="OF222" s="22"/>
      <c r="OG222" s="22"/>
      <c r="OH222" s="22"/>
      <c r="OI222" s="22"/>
      <c r="OJ222" s="22"/>
      <c r="OK222" s="22"/>
      <c r="OL222" s="22"/>
      <c r="OM222" s="22"/>
      <c r="ON222" s="22"/>
      <c r="OO222" s="22"/>
      <c r="OP222" s="22"/>
      <c r="OQ222" s="22"/>
      <c r="OR222" s="22"/>
      <c r="OS222" s="22"/>
      <c r="OT222" s="22"/>
      <c r="OU222" s="22"/>
      <c r="OV222" s="22"/>
      <c r="OW222" s="22"/>
      <c r="OX222" s="22"/>
      <c r="OY222" s="22"/>
      <c r="OZ222" s="22"/>
      <c r="PA222" s="22"/>
      <c r="PB222" s="22"/>
      <c r="PC222" s="22"/>
      <c r="PD222" s="22"/>
      <c r="PE222" s="22"/>
      <c r="PF222" s="22"/>
      <c r="PG222" s="22"/>
      <c r="PH222" s="22"/>
      <c r="PI222" s="22"/>
      <c r="PJ222" s="22"/>
      <c r="PK222" s="22"/>
      <c r="PL222" s="22"/>
      <c r="PM222" s="22"/>
      <c r="PN222" s="22"/>
      <c r="PO222" s="22"/>
      <c r="PP222" s="22"/>
      <c r="PQ222" s="22"/>
      <c r="PR222" s="22"/>
      <c r="PS222" s="22"/>
      <c r="PT222" s="22"/>
      <c r="PU222" s="22"/>
      <c r="PV222" s="22"/>
      <c r="PW222" s="22"/>
      <c r="PX222" s="22"/>
      <c r="PY222" s="22"/>
      <c r="PZ222" s="22"/>
      <c r="QA222" s="22"/>
      <c r="QB222" s="22"/>
      <c r="QC222" s="22"/>
      <c r="QD222" s="22"/>
      <c r="QE222" s="22"/>
      <c r="QF222" s="22"/>
      <c r="QG222" s="22"/>
      <c r="QH222" s="22"/>
      <c r="QI222" s="22"/>
      <c r="QJ222" s="22"/>
      <c r="QK222" s="22"/>
      <c r="QL222" s="22"/>
      <c r="QM222" s="22"/>
      <c r="QN222" s="22"/>
      <c r="QO222" s="22"/>
      <c r="QP222" s="22"/>
      <c r="QQ222" s="22"/>
      <c r="QR222" s="22"/>
      <c r="QS222" s="22"/>
      <c r="QT222" s="22"/>
      <c r="QU222" s="22"/>
      <c r="QV222" s="22"/>
      <c r="QW222" s="22"/>
      <c r="QX222" s="22"/>
      <c r="QY222" s="22"/>
      <c r="QZ222" s="22"/>
      <c r="RA222" s="22"/>
      <c r="RB222" s="22"/>
      <c r="RC222" s="22"/>
      <c r="RD222" s="22"/>
      <c r="RE222" s="22"/>
      <c r="RF222" s="22"/>
      <c r="RG222" s="22"/>
      <c r="RH222" s="22"/>
      <c r="RI222" s="22"/>
      <c r="RJ222" s="22"/>
      <c r="RK222" s="22"/>
      <c r="RL222" s="22"/>
      <c r="RM222" s="22"/>
      <c r="RN222" s="22"/>
      <c r="RO222" s="22"/>
      <c r="RP222" s="22"/>
      <c r="RQ222" s="22"/>
      <c r="RR222" s="22"/>
      <c r="RS222" s="22"/>
      <c r="RT222" s="22"/>
      <c r="RU222" s="22"/>
      <c r="RV222" s="22"/>
      <c r="RW222" s="22"/>
      <c r="RX222" s="22"/>
      <c r="RY222" s="22"/>
      <c r="RZ222" s="22"/>
      <c r="SA222" s="22"/>
      <c r="SB222" s="22"/>
      <c r="SC222" s="22"/>
      <c r="SD222" s="22"/>
      <c r="SE222" s="22"/>
      <c r="SF222" s="22"/>
      <c r="SG222" s="22"/>
      <c r="SH222" s="22"/>
      <c r="SI222" s="22"/>
      <c r="SJ222" s="22"/>
      <c r="SK222" s="22"/>
      <c r="SL222" s="22"/>
      <c r="SM222" s="22"/>
      <c r="SN222" s="22"/>
      <c r="SO222" s="22"/>
      <c r="SP222" s="22"/>
      <c r="SQ222" s="22"/>
      <c r="SR222" s="22"/>
      <c r="SS222" s="22"/>
      <c r="ST222" s="22"/>
      <c r="SU222" s="22"/>
      <c r="SV222" s="22"/>
      <c r="SW222" s="22"/>
      <c r="SX222" s="22"/>
      <c r="SY222" s="22"/>
      <c r="SZ222" s="22"/>
      <c r="TA222" s="22"/>
      <c r="TB222" s="22"/>
      <c r="TC222" s="22"/>
      <c r="TD222" s="22"/>
      <c r="TE222" s="22"/>
      <c r="TF222" s="22"/>
      <c r="TG222" s="22"/>
      <c r="TH222" s="22"/>
      <c r="TI222" s="22"/>
      <c r="TJ222" s="22"/>
      <c r="TK222" s="22"/>
      <c r="TL222" s="22"/>
      <c r="TM222" s="22"/>
      <c r="TN222" s="22"/>
      <c r="TO222" s="22"/>
      <c r="TP222" s="22"/>
      <c r="TQ222" s="22"/>
      <c r="TR222" s="22"/>
      <c r="TS222" s="22"/>
      <c r="TT222" s="22"/>
      <c r="TU222" s="22"/>
      <c r="TV222" s="22"/>
      <c r="TW222" s="22"/>
      <c r="TX222" s="22"/>
      <c r="TY222" s="22"/>
      <c r="TZ222" s="22"/>
      <c r="UA222" s="22"/>
      <c r="UB222" s="22"/>
      <c r="UC222" s="22"/>
      <c r="UD222" s="22"/>
      <c r="UE222" s="22"/>
      <c r="UF222" s="22"/>
      <c r="UG222" s="22"/>
      <c r="UH222" s="22"/>
      <c r="UI222" s="22"/>
      <c r="UJ222" s="22"/>
      <c r="UK222" s="22"/>
      <c r="UL222" s="22"/>
      <c r="UM222" s="22"/>
      <c r="UN222" s="22"/>
      <c r="UO222" s="22"/>
      <c r="UP222" s="22"/>
      <c r="UQ222" s="22"/>
      <c r="UR222" s="22"/>
      <c r="US222" s="22"/>
      <c r="UT222" s="22"/>
      <c r="UU222" s="22"/>
      <c r="UV222" s="22"/>
      <c r="UW222" s="22"/>
      <c r="UX222" s="22"/>
      <c r="UY222" s="22"/>
      <c r="UZ222" s="22"/>
      <c r="VA222" s="22"/>
      <c r="VB222" s="22"/>
      <c r="VC222" s="22"/>
      <c r="VD222" s="22"/>
      <c r="VE222" s="22"/>
      <c r="VF222" s="22"/>
      <c r="VG222" s="22"/>
      <c r="VH222" s="22"/>
      <c r="VI222" s="22"/>
      <c r="VJ222" s="22"/>
      <c r="VK222" s="22"/>
      <c r="VL222" s="22"/>
      <c r="VM222" s="22"/>
      <c r="VN222" s="22"/>
      <c r="VO222" s="22"/>
      <c r="VP222" s="22"/>
      <c r="VQ222" s="22"/>
      <c r="VR222" s="22"/>
      <c r="VS222" s="22"/>
      <c r="VT222" s="22"/>
      <c r="VU222" s="22"/>
      <c r="VV222" s="22"/>
      <c r="VW222" s="22"/>
      <c r="VX222" s="22"/>
      <c r="VY222" s="22"/>
      <c r="VZ222" s="22"/>
      <c r="WA222" s="22"/>
      <c r="WB222" s="22"/>
      <c r="WC222" s="22"/>
      <c r="WD222" s="22"/>
      <c r="WE222" s="22"/>
      <c r="WF222" s="22"/>
      <c r="WG222" s="22"/>
      <c r="WH222" s="22"/>
      <c r="WI222" s="22"/>
      <c r="WJ222" s="22"/>
      <c r="WK222" s="22"/>
      <c r="WL222" s="22"/>
      <c r="WM222" s="22"/>
      <c r="WN222" s="22"/>
      <c r="WO222" s="22"/>
      <c r="WP222" s="22"/>
      <c r="WQ222" s="22"/>
      <c r="WR222" s="22"/>
      <c r="WS222" s="22"/>
      <c r="WT222" s="22"/>
      <c r="WU222" s="22"/>
      <c r="WV222" s="22"/>
      <c r="WW222" s="22"/>
      <c r="WX222" s="22"/>
      <c r="WY222" s="22"/>
      <c r="WZ222" s="22"/>
      <c r="XA222" s="22"/>
      <c r="XB222" s="22"/>
      <c r="XC222" s="22"/>
      <c r="XD222" s="22"/>
      <c r="XE222" s="22"/>
      <c r="XF222" s="22"/>
      <c r="XG222" s="22"/>
      <c r="XH222" s="22"/>
      <c r="XI222" s="22"/>
      <c r="XJ222" s="22"/>
      <c r="XK222" s="22"/>
      <c r="XL222" s="22"/>
      <c r="XM222" s="22"/>
      <c r="XN222" s="22"/>
      <c r="XO222" s="22"/>
      <c r="XP222" s="22"/>
      <c r="XQ222" s="22"/>
      <c r="XR222" s="22"/>
      <c r="XS222" s="22"/>
      <c r="XT222" s="22"/>
      <c r="XU222" s="22"/>
      <c r="XV222" s="22"/>
      <c r="XW222" s="22"/>
      <c r="XX222" s="22"/>
      <c r="XY222" s="22"/>
      <c r="XZ222" s="22"/>
      <c r="YA222" s="22"/>
      <c r="YB222" s="22"/>
      <c r="YC222" s="22"/>
      <c r="YD222" s="22"/>
      <c r="YE222" s="22"/>
      <c r="YF222" s="22"/>
      <c r="YG222" s="22"/>
      <c r="YH222" s="22"/>
      <c r="YI222" s="22"/>
      <c r="YJ222" s="22"/>
      <c r="YK222" s="22"/>
      <c r="YL222" s="22"/>
      <c r="YM222" s="22"/>
      <c r="YN222" s="22"/>
      <c r="YO222" s="22"/>
      <c r="YP222" s="22"/>
      <c r="YQ222" s="22"/>
      <c r="YR222" s="22"/>
      <c r="YS222" s="22"/>
      <c r="YT222" s="22"/>
      <c r="YU222" s="22"/>
      <c r="YV222" s="22"/>
      <c r="YW222" s="22"/>
      <c r="YX222" s="22"/>
      <c r="YY222" s="22"/>
      <c r="YZ222" s="22"/>
      <c r="ZA222" s="22"/>
      <c r="ZB222" s="22"/>
      <c r="ZC222" s="22"/>
      <c r="ZD222" s="22"/>
      <c r="ZE222" s="22"/>
      <c r="ZF222" s="22"/>
      <c r="ZG222" s="22"/>
      <c r="ZH222" s="22"/>
      <c r="ZI222" s="22"/>
      <c r="ZJ222" s="22"/>
      <c r="ZK222" s="22"/>
      <c r="ZL222" s="22"/>
      <c r="ZM222" s="22"/>
      <c r="ZN222" s="22"/>
      <c r="ZO222" s="22"/>
      <c r="ZP222" s="22"/>
      <c r="ZQ222" s="22"/>
      <c r="ZR222" s="22"/>
      <c r="ZS222" s="22"/>
      <c r="ZT222" s="22"/>
      <c r="ZU222" s="22"/>
      <c r="ZV222" s="22"/>
      <c r="ZW222" s="22"/>
      <c r="ZX222" s="22"/>
      <c r="ZY222" s="22"/>
      <c r="ZZ222" s="22"/>
      <c r="AAA222" s="22"/>
      <c r="AAB222" s="22"/>
      <c r="AAC222" s="22"/>
      <c r="AAD222" s="22"/>
      <c r="AAE222" s="22"/>
      <c r="AAF222" s="22"/>
      <c r="AAG222" s="22"/>
      <c r="AAH222" s="22"/>
      <c r="AAI222" s="22"/>
      <c r="AAJ222" s="22"/>
      <c r="AAK222" s="22"/>
      <c r="AAL222" s="22"/>
      <c r="AAM222" s="22"/>
      <c r="AAN222" s="22"/>
      <c r="AAO222" s="22"/>
      <c r="AAP222" s="22"/>
      <c r="AAQ222" s="22"/>
      <c r="AAR222" s="22"/>
      <c r="AAS222" s="22"/>
      <c r="AAT222" s="22"/>
      <c r="AAU222" s="22"/>
      <c r="AAV222" s="22"/>
      <c r="AAW222" s="22"/>
      <c r="AAX222" s="22"/>
      <c r="AAY222" s="22"/>
      <c r="AAZ222" s="22"/>
      <c r="ABA222" s="22"/>
      <c r="ABB222" s="22"/>
      <c r="ABC222" s="22"/>
      <c r="ABD222" s="22"/>
      <c r="ABE222" s="22"/>
      <c r="ABF222" s="22"/>
      <c r="ABG222" s="22"/>
      <c r="ABH222" s="22"/>
      <c r="ABI222" s="22"/>
      <c r="ABJ222" s="22"/>
      <c r="ABK222" s="22"/>
      <c r="ABL222" s="22"/>
      <c r="ABM222" s="22"/>
      <c r="ABN222" s="22"/>
      <c r="ABO222" s="22"/>
      <c r="ABP222" s="22"/>
      <c r="ABQ222" s="22"/>
      <c r="ABR222" s="22"/>
      <c r="ABS222" s="22"/>
      <c r="ABT222" s="22"/>
      <c r="ABU222" s="22"/>
      <c r="ABV222" s="22"/>
      <c r="ABW222" s="22"/>
      <c r="ABX222" s="22"/>
      <c r="ABY222" s="22"/>
      <c r="ABZ222" s="22"/>
      <c r="ACA222" s="22"/>
      <c r="ACB222" s="22"/>
      <c r="ACC222" s="22"/>
      <c r="ACD222" s="22"/>
      <c r="ACE222" s="22"/>
      <c r="ACF222" s="22"/>
      <c r="ACG222" s="22"/>
      <c r="ACH222" s="22"/>
      <c r="ACI222" s="22"/>
      <c r="ACJ222" s="22"/>
      <c r="ACK222" s="22"/>
      <c r="ACL222" s="22"/>
      <c r="ACM222" s="22"/>
      <c r="ACN222" s="22"/>
      <c r="ACO222" s="22"/>
      <c r="ACP222" s="22"/>
      <c r="ACQ222" s="22"/>
      <c r="ACR222" s="22"/>
      <c r="ACS222" s="22"/>
      <c r="ACT222" s="22"/>
      <c r="ACU222" s="22"/>
      <c r="ACV222" s="22"/>
      <c r="ACW222" s="22"/>
      <c r="ACX222" s="22"/>
      <c r="ACY222" s="22"/>
      <c r="ACZ222" s="22"/>
      <c r="ADA222" s="22"/>
    </row>
    <row r="223" spans="1:781" s="124" customFormat="1" ht="36" x14ac:dyDescent="0.3">
      <c r="A223" s="84">
        <v>4</v>
      </c>
      <c r="B223" s="87" t="s">
        <v>672</v>
      </c>
      <c r="C223" s="64" t="s">
        <v>86</v>
      </c>
      <c r="D223" s="65" t="s">
        <v>295</v>
      </c>
      <c r="E223" s="65" t="s">
        <v>326</v>
      </c>
      <c r="F223" s="65"/>
      <c r="G223" s="122"/>
      <c r="H223" s="65">
        <v>3</v>
      </c>
      <c r="I223" s="65" t="s">
        <v>160</v>
      </c>
      <c r="J223" s="65" t="s">
        <v>160</v>
      </c>
      <c r="K223" s="67">
        <v>1983</v>
      </c>
      <c r="L223" s="68">
        <v>30321</v>
      </c>
      <c r="M223" s="69"/>
      <c r="N223" s="70"/>
      <c r="O223" s="70"/>
      <c r="P223" s="71" t="s">
        <v>511</v>
      </c>
      <c r="Q223" s="72" t="s">
        <v>673</v>
      </c>
      <c r="R223" s="73" t="s">
        <v>341</v>
      </c>
      <c r="S223" s="74" t="str">
        <f t="shared" si="53"/>
        <v>Au</v>
      </c>
      <c r="T223" s="75">
        <v>65</v>
      </c>
      <c r="U223" s="75"/>
      <c r="V223" s="75">
        <v>1.9</v>
      </c>
      <c r="W223" s="75">
        <v>1.5239777339508811</v>
      </c>
      <c r="X223" s="75">
        <v>1982</v>
      </c>
      <c r="Y223" s="75">
        <v>1.5</v>
      </c>
      <c r="Z223" s="75"/>
      <c r="AA223" s="22"/>
      <c r="AB223" s="76">
        <f t="shared" si="52"/>
        <v>0</v>
      </c>
      <c r="AC223" s="76">
        <f t="shared" si="54"/>
        <v>0</v>
      </c>
      <c r="AD223" s="76">
        <f t="shared" si="55"/>
        <v>0</v>
      </c>
      <c r="AE223" s="76">
        <f t="shared" si="60"/>
        <v>0</v>
      </c>
      <c r="AF223" s="77"/>
      <c r="AG223" s="77">
        <f t="shared" si="57"/>
        <v>0</v>
      </c>
      <c r="AH223" s="77">
        <f t="shared" si="58"/>
        <v>0</v>
      </c>
      <c r="AI223" s="77">
        <f t="shared" si="59"/>
        <v>0</v>
      </c>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c r="DJ223" s="22"/>
      <c r="DK223" s="22"/>
      <c r="DL223" s="22"/>
      <c r="DM223" s="22"/>
      <c r="DN223" s="22"/>
      <c r="DO223" s="22"/>
      <c r="DP223" s="22"/>
      <c r="DQ223" s="22"/>
      <c r="DR223" s="22"/>
      <c r="DS223" s="22"/>
      <c r="DT223" s="22"/>
      <c r="DU223" s="22"/>
      <c r="DV223" s="22"/>
      <c r="DW223" s="22"/>
      <c r="DX223" s="22"/>
      <c r="DY223" s="22"/>
      <c r="DZ223" s="22"/>
      <c r="EA223" s="22"/>
      <c r="EB223" s="22"/>
      <c r="EC223" s="22"/>
      <c r="ED223" s="22"/>
      <c r="EE223" s="22"/>
      <c r="EF223" s="22"/>
      <c r="EG223" s="22"/>
      <c r="EH223" s="22"/>
      <c r="EI223" s="22"/>
      <c r="EJ223" s="22"/>
      <c r="EK223" s="22"/>
      <c r="EL223" s="22"/>
      <c r="EM223" s="22"/>
      <c r="EN223" s="22"/>
      <c r="EO223" s="22"/>
      <c r="EP223" s="22"/>
      <c r="EQ223" s="22"/>
      <c r="ER223" s="22"/>
      <c r="ES223" s="22"/>
      <c r="ET223" s="22"/>
      <c r="EU223" s="22"/>
      <c r="EV223" s="22"/>
      <c r="EW223" s="22"/>
      <c r="EX223" s="22"/>
      <c r="EY223" s="22"/>
      <c r="EZ223" s="22"/>
      <c r="FA223" s="22"/>
      <c r="FB223" s="22"/>
      <c r="FC223" s="22"/>
      <c r="FD223" s="22"/>
      <c r="FE223" s="22"/>
      <c r="FF223" s="22"/>
      <c r="FG223" s="22"/>
      <c r="FH223" s="22"/>
      <c r="FI223" s="22"/>
      <c r="FJ223" s="22"/>
      <c r="FK223" s="22"/>
      <c r="FL223" s="22"/>
      <c r="FM223" s="22"/>
      <c r="FN223" s="22"/>
      <c r="FO223" s="22"/>
      <c r="FP223" s="22"/>
      <c r="FQ223" s="22"/>
      <c r="FR223" s="22"/>
      <c r="FS223" s="22"/>
      <c r="FT223" s="22"/>
      <c r="FU223" s="22"/>
      <c r="FV223" s="22"/>
      <c r="FW223" s="22"/>
      <c r="FX223" s="22"/>
      <c r="FY223" s="22"/>
      <c r="FZ223" s="22"/>
      <c r="GA223" s="22"/>
      <c r="GB223" s="22"/>
      <c r="GC223" s="22"/>
      <c r="GD223" s="22"/>
      <c r="GE223" s="22"/>
      <c r="GF223" s="22"/>
      <c r="GG223" s="22"/>
      <c r="GH223" s="22"/>
      <c r="GI223" s="22"/>
      <c r="GJ223" s="22"/>
      <c r="GK223" s="22"/>
      <c r="GL223" s="22"/>
      <c r="GM223" s="22"/>
      <c r="GN223" s="22"/>
      <c r="GO223" s="22"/>
      <c r="GP223" s="22"/>
      <c r="GQ223" s="22"/>
      <c r="GR223" s="22"/>
      <c r="GS223" s="22"/>
      <c r="GT223" s="22"/>
      <c r="GU223" s="22"/>
      <c r="GV223" s="22"/>
      <c r="GW223" s="22"/>
      <c r="GX223" s="22"/>
      <c r="GY223" s="22"/>
      <c r="GZ223" s="22"/>
      <c r="HA223" s="22"/>
      <c r="HB223" s="22"/>
      <c r="HC223" s="22"/>
      <c r="HD223" s="22"/>
      <c r="HE223" s="22"/>
      <c r="HF223" s="22"/>
      <c r="HG223" s="22"/>
      <c r="HH223" s="22"/>
      <c r="HI223" s="22"/>
      <c r="HJ223" s="22"/>
      <c r="HK223" s="22"/>
      <c r="HL223" s="22"/>
      <c r="HM223" s="22"/>
      <c r="HN223" s="22"/>
      <c r="HO223" s="22"/>
      <c r="HP223" s="22"/>
      <c r="HQ223" s="22"/>
      <c r="HR223" s="22"/>
      <c r="HS223" s="22"/>
      <c r="HT223" s="22"/>
      <c r="HU223" s="22"/>
      <c r="HV223" s="22"/>
      <c r="HW223" s="22"/>
      <c r="HX223" s="22"/>
      <c r="HY223" s="22"/>
      <c r="HZ223" s="22"/>
      <c r="IA223" s="22"/>
      <c r="IB223" s="22"/>
      <c r="IC223" s="22"/>
      <c r="ID223" s="22"/>
      <c r="IE223" s="22"/>
      <c r="IF223" s="22"/>
      <c r="IG223" s="22"/>
      <c r="IH223" s="22"/>
      <c r="II223" s="22"/>
      <c r="IJ223" s="22"/>
      <c r="IK223" s="22"/>
      <c r="IL223" s="22"/>
      <c r="IM223" s="22"/>
      <c r="IN223" s="22"/>
      <c r="IO223" s="22"/>
      <c r="IP223" s="22"/>
      <c r="IQ223" s="22"/>
      <c r="IR223" s="22"/>
      <c r="IS223" s="22"/>
      <c r="IT223" s="22"/>
      <c r="IU223" s="22"/>
      <c r="IV223" s="22"/>
      <c r="IW223" s="22"/>
      <c r="IX223" s="22"/>
      <c r="IY223" s="22"/>
      <c r="IZ223" s="22"/>
      <c r="JA223" s="22"/>
      <c r="JB223" s="22"/>
      <c r="JC223" s="22"/>
      <c r="JD223" s="22"/>
      <c r="JE223" s="22"/>
      <c r="JF223" s="22"/>
      <c r="JG223" s="22"/>
      <c r="JH223" s="22"/>
      <c r="JI223" s="22"/>
      <c r="JJ223" s="22"/>
      <c r="JK223" s="22"/>
      <c r="JL223" s="22"/>
      <c r="JM223" s="22"/>
      <c r="JN223" s="22"/>
      <c r="JO223" s="22"/>
      <c r="JP223" s="22"/>
      <c r="JQ223" s="22"/>
      <c r="JR223" s="22"/>
      <c r="JS223" s="22"/>
      <c r="JT223" s="22"/>
      <c r="JU223" s="22"/>
      <c r="JV223" s="22"/>
      <c r="JW223" s="22"/>
      <c r="JX223" s="22"/>
      <c r="JY223" s="22"/>
      <c r="JZ223" s="22"/>
      <c r="KA223" s="22"/>
      <c r="KB223" s="22"/>
      <c r="KC223" s="22"/>
      <c r="KD223" s="22"/>
      <c r="KE223" s="22"/>
      <c r="KF223" s="22"/>
      <c r="KG223" s="22"/>
      <c r="KH223" s="22"/>
      <c r="KI223" s="22"/>
      <c r="KJ223" s="22"/>
      <c r="KK223" s="22"/>
      <c r="KL223" s="22"/>
      <c r="KM223" s="22"/>
      <c r="KN223" s="22"/>
      <c r="KO223" s="22"/>
      <c r="KP223" s="22"/>
      <c r="KQ223" s="22"/>
      <c r="KR223" s="22"/>
      <c r="KS223" s="22"/>
      <c r="KT223" s="22"/>
      <c r="KU223" s="22"/>
      <c r="KV223" s="22"/>
      <c r="KW223" s="22"/>
      <c r="KX223" s="22"/>
      <c r="KY223" s="22"/>
      <c r="KZ223" s="22"/>
      <c r="LA223" s="22"/>
      <c r="LB223" s="22"/>
      <c r="LC223" s="22"/>
      <c r="LD223" s="22"/>
      <c r="LE223" s="22"/>
      <c r="LF223" s="22"/>
      <c r="LG223" s="22"/>
      <c r="LH223" s="22"/>
      <c r="LI223" s="22"/>
      <c r="LJ223" s="22"/>
      <c r="LK223" s="22"/>
      <c r="LL223" s="22"/>
      <c r="LM223" s="22"/>
      <c r="LN223" s="22"/>
      <c r="LO223" s="22"/>
      <c r="LP223" s="22"/>
      <c r="LQ223" s="22"/>
      <c r="LR223" s="22"/>
      <c r="LS223" s="22"/>
      <c r="LT223" s="22"/>
      <c r="LU223" s="22"/>
      <c r="LV223" s="22"/>
      <c r="LW223" s="22"/>
      <c r="LX223" s="22"/>
      <c r="LY223" s="22"/>
      <c r="LZ223" s="22"/>
      <c r="MA223" s="22"/>
      <c r="MB223" s="22"/>
      <c r="MC223" s="22"/>
      <c r="MD223" s="22"/>
      <c r="ME223" s="22"/>
      <c r="MF223" s="22"/>
      <c r="MG223" s="22"/>
      <c r="MH223" s="22"/>
      <c r="MI223" s="22"/>
      <c r="MJ223" s="22"/>
      <c r="MK223" s="22"/>
      <c r="ML223" s="22"/>
      <c r="MM223" s="22"/>
      <c r="MN223" s="22"/>
      <c r="MO223" s="22"/>
      <c r="MP223" s="22"/>
      <c r="MQ223" s="22"/>
      <c r="MR223" s="22"/>
      <c r="MS223" s="22"/>
      <c r="MT223" s="22"/>
      <c r="MU223" s="22"/>
      <c r="MV223" s="22"/>
      <c r="MW223" s="22"/>
      <c r="MX223" s="22"/>
      <c r="MY223" s="22"/>
      <c r="MZ223" s="22"/>
      <c r="NA223" s="22"/>
      <c r="NB223" s="22"/>
      <c r="NC223" s="22"/>
      <c r="ND223" s="22"/>
      <c r="NE223" s="22"/>
      <c r="NF223" s="22"/>
      <c r="NG223" s="22"/>
      <c r="NH223" s="22"/>
      <c r="NI223" s="22"/>
      <c r="NJ223" s="22"/>
      <c r="NK223" s="22"/>
      <c r="NL223" s="22"/>
      <c r="NM223" s="22"/>
      <c r="NN223" s="22"/>
      <c r="NO223" s="22"/>
      <c r="NP223" s="22"/>
      <c r="NQ223" s="22"/>
      <c r="NR223" s="22"/>
      <c r="NS223" s="22"/>
      <c r="NT223" s="22"/>
      <c r="NU223" s="22"/>
      <c r="NV223" s="22"/>
      <c r="NW223" s="22"/>
      <c r="NX223" s="22"/>
      <c r="NY223" s="22"/>
      <c r="NZ223" s="22"/>
      <c r="OA223" s="22"/>
      <c r="OB223" s="22"/>
      <c r="OC223" s="22"/>
      <c r="OD223" s="22"/>
      <c r="OE223" s="22"/>
      <c r="OF223" s="22"/>
      <c r="OG223" s="22"/>
      <c r="OH223" s="22"/>
      <c r="OI223" s="22"/>
      <c r="OJ223" s="22"/>
      <c r="OK223" s="22"/>
      <c r="OL223" s="22"/>
      <c r="OM223" s="22"/>
      <c r="ON223" s="22"/>
      <c r="OO223" s="22"/>
      <c r="OP223" s="22"/>
      <c r="OQ223" s="22"/>
      <c r="OR223" s="22"/>
      <c r="OS223" s="22"/>
      <c r="OT223" s="22"/>
      <c r="OU223" s="22"/>
      <c r="OV223" s="22"/>
      <c r="OW223" s="22"/>
      <c r="OX223" s="22"/>
      <c r="OY223" s="22"/>
      <c r="OZ223" s="22"/>
      <c r="PA223" s="22"/>
      <c r="PB223" s="22"/>
      <c r="PC223" s="22"/>
      <c r="PD223" s="22"/>
      <c r="PE223" s="22"/>
      <c r="PF223" s="22"/>
      <c r="PG223" s="22"/>
      <c r="PH223" s="22"/>
      <c r="PI223" s="22"/>
      <c r="PJ223" s="22"/>
      <c r="PK223" s="22"/>
      <c r="PL223" s="22"/>
      <c r="PM223" s="22"/>
      <c r="PN223" s="22"/>
      <c r="PO223" s="22"/>
      <c r="PP223" s="22"/>
      <c r="PQ223" s="22"/>
      <c r="PR223" s="22"/>
      <c r="PS223" s="22"/>
      <c r="PT223" s="22"/>
      <c r="PU223" s="22"/>
      <c r="PV223" s="22"/>
      <c r="PW223" s="22"/>
      <c r="PX223" s="22"/>
      <c r="PY223" s="22"/>
      <c r="PZ223" s="22"/>
      <c r="QA223" s="22"/>
      <c r="QB223" s="22"/>
      <c r="QC223" s="22"/>
      <c r="QD223" s="22"/>
      <c r="QE223" s="22"/>
      <c r="QF223" s="22"/>
      <c r="QG223" s="22"/>
      <c r="QH223" s="22"/>
      <c r="QI223" s="22"/>
      <c r="QJ223" s="22"/>
      <c r="QK223" s="22"/>
      <c r="QL223" s="22"/>
      <c r="QM223" s="22"/>
      <c r="QN223" s="22"/>
      <c r="QO223" s="22"/>
      <c r="QP223" s="22"/>
      <c r="QQ223" s="22"/>
      <c r="QR223" s="22"/>
      <c r="QS223" s="22"/>
      <c r="QT223" s="22"/>
      <c r="QU223" s="22"/>
      <c r="QV223" s="22"/>
      <c r="QW223" s="22"/>
      <c r="QX223" s="22"/>
      <c r="QY223" s="22"/>
      <c r="QZ223" s="22"/>
      <c r="RA223" s="22"/>
      <c r="RB223" s="22"/>
      <c r="RC223" s="22"/>
      <c r="RD223" s="22"/>
      <c r="RE223" s="22"/>
      <c r="RF223" s="22"/>
      <c r="RG223" s="22"/>
      <c r="RH223" s="22"/>
      <c r="RI223" s="22"/>
      <c r="RJ223" s="22"/>
      <c r="RK223" s="22"/>
      <c r="RL223" s="22"/>
      <c r="RM223" s="22"/>
      <c r="RN223" s="22"/>
      <c r="RO223" s="22"/>
      <c r="RP223" s="22"/>
      <c r="RQ223" s="22"/>
      <c r="RR223" s="22"/>
      <c r="RS223" s="22"/>
      <c r="RT223" s="22"/>
      <c r="RU223" s="22"/>
      <c r="RV223" s="22"/>
      <c r="RW223" s="22"/>
      <c r="RX223" s="22"/>
      <c r="RY223" s="22"/>
      <c r="RZ223" s="22"/>
      <c r="SA223" s="22"/>
      <c r="SB223" s="22"/>
      <c r="SC223" s="22"/>
      <c r="SD223" s="22"/>
      <c r="SE223" s="22"/>
      <c r="SF223" s="22"/>
      <c r="SG223" s="22"/>
      <c r="SH223" s="22"/>
      <c r="SI223" s="22"/>
      <c r="SJ223" s="22"/>
      <c r="SK223" s="22"/>
      <c r="SL223" s="22"/>
      <c r="SM223" s="22"/>
      <c r="SN223" s="22"/>
      <c r="SO223" s="22"/>
      <c r="SP223" s="22"/>
      <c r="SQ223" s="22"/>
      <c r="SR223" s="22"/>
      <c r="SS223" s="22"/>
      <c r="ST223" s="22"/>
      <c r="SU223" s="22"/>
      <c r="SV223" s="22"/>
      <c r="SW223" s="22"/>
      <c r="SX223" s="22"/>
      <c r="SY223" s="22"/>
      <c r="SZ223" s="22"/>
      <c r="TA223" s="22"/>
      <c r="TB223" s="22"/>
      <c r="TC223" s="22"/>
      <c r="TD223" s="22"/>
      <c r="TE223" s="22"/>
      <c r="TF223" s="22"/>
      <c r="TG223" s="22"/>
      <c r="TH223" s="22"/>
      <c r="TI223" s="22"/>
      <c r="TJ223" s="22"/>
      <c r="TK223" s="22"/>
      <c r="TL223" s="22"/>
      <c r="TM223" s="22"/>
      <c r="TN223" s="22"/>
      <c r="TO223" s="22"/>
      <c r="TP223" s="22"/>
      <c r="TQ223" s="22"/>
      <c r="TR223" s="22"/>
      <c r="TS223" s="22"/>
      <c r="TT223" s="22"/>
      <c r="TU223" s="22"/>
      <c r="TV223" s="22"/>
      <c r="TW223" s="22"/>
      <c r="TX223" s="22"/>
      <c r="TY223" s="22"/>
      <c r="TZ223" s="22"/>
      <c r="UA223" s="22"/>
      <c r="UB223" s="22"/>
      <c r="UC223" s="22"/>
      <c r="UD223" s="22"/>
      <c r="UE223" s="22"/>
      <c r="UF223" s="22"/>
      <c r="UG223" s="22"/>
      <c r="UH223" s="22"/>
      <c r="UI223" s="22"/>
      <c r="UJ223" s="22"/>
      <c r="UK223" s="22"/>
      <c r="UL223" s="22"/>
      <c r="UM223" s="22"/>
      <c r="UN223" s="22"/>
      <c r="UO223" s="22"/>
      <c r="UP223" s="22"/>
      <c r="UQ223" s="22"/>
      <c r="UR223" s="22"/>
      <c r="US223" s="22"/>
      <c r="UT223" s="22"/>
      <c r="UU223" s="22"/>
      <c r="UV223" s="22"/>
      <c r="UW223" s="22"/>
      <c r="UX223" s="22"/>
      <c r="UY223" s="22"/>
      <c r="UZ223" s="22"/>
      <c r="VA223" s="22"/>
      <c r="VB223" s="22"/>
      <c r="VC223" s="22"/>
      <c r="VD223" s="22"/>
      <c r="VE223" s="22"/>
      <c r="VF223" s="22"/>
      <c r="VG223" s="22"/>
      <c r="VH223" s="22"/>
      <c r="VI223" s="22"/>
      <c r="VJ223" s="22"/>
      <c r="VK223" s="22"/>
      <c r="VL223" s="22"/>
      <c r="VM223" s="22"/>
      <c r="VN223" s="22"/>
      <c r="VO223" s="22"/>
      <c r="VP223" s="22"/>
      <c r="VQ223" s="22"/>
      <c r="VR223" s="22"/>
      <c r="VS223" s="22"/>
      <c r="VT223" s="22"/>
      <c r="VU223" s="22"/>
      <c r="VV223" s="22"/>
      <c r="VW223" s="22"/>
      <c r="VX223" s="22"/>
      <c r="VY223" s="22"/>
      <c r="VZ223" s="22"/>
      <c r="WA223" s="22"/>
      <c r="WB223" s="22"/>
      <c r="WC223" s="22"/>
      <c r="WD223" s="22"/>
      <c r="WE223" s="22"/>
      <c r="WF223" s="22"/>
      <c r="WG223" s="22"/>
      <c r="WH223" s="22"/>
      <c r="WI223" s="22"/>
      <c r="WJ223" s="22"/>
      <c r="WK223" s="22"/>
      <c r="WL223" s="22"/>
      <c r="WM223" s="22"/>
      <c r="WN223" s="22"/>
      <c r="WO223" s="22"/>
      <c r="WP223" s="22"/>
      <c r="WQ223" s="22"/>
      <c r="WR223" s="22"/>
      <c r="WS223" s="22"/>
      <c r="WT223" s="22"/>
      <c r="WU223" s="22"/>
      <c r="WV223" s="22"/>
      <c r="WW223" s="22"/>
      <c r="WX223" s="22"/>
      <c r="WY223" s="22"/>
      <c r="WZ223" s="22"/>
      <c r="XA223" s="22"/>
      <c r="XB223" s="22"/>
      <c r="XC223" s="22"/>
      <c r="XD223" s="22"/>
      <c r="XE223" s="22"/>
      <c r="XF223" s="22"/>
      <c r="XG223" s="22"/>
      <c r="XH223" s="22"/>
      <c r="XI223" s="22"/>
      <c r="XJ223" s="22"/>
      <c r="XK223" s="22"/>
      <c r="XL223" s="22"/>
      <c r="XM223" s="22"/>
      <c r="XN223" s="22"/>
      <c r="XO223" s="22"/>
      <c r="XP223" s="22"/>
      <c r="XQ223" s="22"/>
      <c r="XR223" s="22"/>
      <c r="XS223" s="22"/>
      <c r="XT223" s="22"/>
      <c r="XU223" s="22"/>
      <c r="XV223" s="22"/>
      <c r="XW223" s="22"/>
      <c r="XX223" s="22"/>
      <c r="XY223" s="22"/>
      <c r="XZ223" s="22"/>
      <c r="YA223" s="22"/>
      <c r="YB223" s="22"/>
      <c r="YC223" s="22"/>
      <c r="YD223" s="22"/>
      <c r="YE223" s="22"/>
      <c r="YF223" s="22"/>
      <c r="YG223" s="22"/>
      <c r="YH223" s="22"/>
      <c r="YI223" s="22"/>
      <c r="YJ223" s="22"/>
      <c r="YK223" s="22"/>
      <c r="YL223" s="22"/>
      <c r="YM223" s="22"/>
      <c r="YN223" s="22"/>
      <c r="YO223" s="22"/>
      <c r="YP223" s="22"/>
      <c r="YQ223" s="22"/>
      <c r="YR223" s="22"/>
      <c r="YS223" s="22"/>
      <c r="YT223" s="22"/>
      <c r="YU223" s="22"/>
      <c r="YV223" s="22"/>
      <c r="YW223" s="22"/>
      <c r="YX223" s="22"/>
      <c r="YY223" s="22"/>
      <c r="YZ223" s="22"/>
      <c r="ZA223" s="22"/>
      <c r="ZB223" s="22"/>
      <c r="ZC223" s="22"/>
      <c r="ZD223" s="22"/>
      <c r="ZE223" s="22"/>
      <c r="ZF223" s="22"/>
      <c r="ZG223" s="22"/>
      <c r="ZH223" s="22"/>
      <c r="ZI223" s="22"/>
      <c r="ZJ223" s="22"/>
      <c r="ZK223" s="22"/>
      <c r="ZL223" s="22"/>
      <c r="ZM223" s="22"/>
      <c r="ZN223" s="22"/>
      <c r="ZO223" s="22"/>
      <c r="ZP223" s="22"/>
      <c r="ZQ223" s="22"/>
      <c r="ZR223" s="22"/>
      <c r="ZS223" s="22"/>
      <c r="ZT223" s="22"/>
      <c r="ZU223" s="22"/>
      <c r="ZV223" s="22"/>
      <c r="ZW223" s="22"/>
      <c r="ZX223" s="22"/>
      <c r="ZY223" s="22"/>
      <c r="ZZ223" s="22"/>
      <c r="AAA223" s="22"/>
      <c r="AAB223" s="22"/>
      <c r="AAC223" s="22"/>
      <c r="AAD223" s="22"/>
      <c r="AAE223" s="22"/>
      <c r="AAF223" s="22"/>
      <c r="AAG223" s="22"/>
      <c r="AAH223" s="22"/>
      <c r="AAI223" s="22"/>
      <c r="AAJ223" s="22"/>
      <c r="AAK223" s="22"/>
      <c r="AAL223" s="22"/>
      <c r="AAM223" s="22"/>
      <c r="AAN223" s="22"/>
      <c r="AAO223" s="22"/>
      <c r="AAP223" s="22"/>
      <c r="AAQ223" s="22"/>
      <c r="AAR223" s="22"/>
      <c r="AAS223" s="22"/>
      <c r="AAT223" s="22"/>
      <c r="AAU223" s="22"/>
      <c r="AAV223" s="22"/>
      <c r="AAW223" s="22"/>
      <c r="AAX223" s="22"/>
      <c r="AAY223" s="22"/>
      <c r="AAZ223" s="22"/>
      <c r="ABA223" s="22"/>
      <c r="ABB223" s="22"/>
      <c r="ABC223" s="22"/>
      <c r="ABD223" s="22"/>
      <c r="ABE223" s="22"/>
      <c r="ABF223" s="22"/>
      <c r="ABG223" s="22"/>
      <c r="ABH223" s="22"/>
      <c r="ABI223" s="22"/>
      <c r="ABJ223" s="22"/>
      <c r="ABK223" s="22"/>
      <c r="ABL223" s="22"/>
      <c r="ABM223" s="22"/>
      <c r="ABN223" s="22"/>
      <c r="ABO223" s="22"/>
      <c r="ABP223" s="22"/>
      <c r="ABQ223" s="22"/>
      <c r="ABR223" s="22"/>
      <c r="ABS223" s="22"/>
      <c r="ABT223" s="22"/>
      <c r="ABU223" s="22"/>
      <c r="ABV223" s="22"/>
      <c r="ABW223" s="22"/>
      <c r="ABX223" s="22"/>
      <c r="ABY223" s="22"/>
      <c r="ABZ223" s="22"/>
      <c r="ACA223" s="22"/>
      <c r="ACB223" s="22"/>
      <c r="ACC223" s="22"/>
      <c r="ACD223" s="22"/>
      <c r="ACE223" s="22"/>
      <c r="ACF223" s="22"/>
      <c r="ACG223" s="22"/>
      <c r="ACH223" s="22"/>
      <c r="ACI223" s="22"/>
      <c r="ACJ223" s="22"/>
      <c r="ACK223" s="22"/>
      <c r="ACL223" s="22"/>
      <c r="ACM223" s="22"/>
      <c r="ACN223" s="22"/>
      <c r="ACO223" s="22"/>
      <c r="ACP223" s="22"/>
      <c r="ACQ223" s="22"/>
      <c r="ACR223" s="22"/>
      <c r="ACS223" s="22"/>
      <c r="ACT223" s="22"/>
      <c r="ACU223" s="22"/>
      <c r="ACV223" s="22"/>
      <c r="ACW223" s="22"/>
      <c r="ACX223" s="22"/>
      <c r="ACY223" s="22"/>
      <c r="ACZ223" s="22"/>
      <c r="ADA223" s="22"/>
    </row>
    <row r="224" spans="1:781" s="124" customFormat="1" ht="39" customHeight="1" x14ac:dyDescent="0.3">
      <c r="A224" s="81">
        <v>3</v>
      </c>
      <c r="B224" s="87" t="s">
        <v>674</v>
      </c>
      <c r="C224" s="64" t="s">
        <v>111</v>
      </c>
      <c r="D224" s="65"/>
      <c r="E224" s="65"/>
      <c r="F224" s="65"/>
      <c r="G224" s="122"/>
      <c r="H224" s="65">
        <v>1</v>
      </c>
      <c r="I224" s="65" t="s">
        <v>96</v>
      </c>
      <c r="J224" s="65" t="s">
        <v>67</v>
      </c>
      <c r="K224" s="67">
        <v>1983</v>
      </c>
      <c r="L224" s="135">
        <v>1983</v>
      </c>
      <c r="M224" s="69"/>
      <c r="N224" s="70"/>
      <c r="O224" s="70"/>
      <c r="P224" s="71" t="s">
        <v>511</v>
      </c>
      <c r="Q224" s="130" t="s">
        <v>675</v>
      </c>
      <c r="R224" s="73"/>
      <c r="S224" s="74" t="str">
        <f t="shared" si="53"/>
        <v>Cu</v>
      </c>
      <c r="T224" s="75"/>
      <c r="U224" s="75"/>
      <c r="V224" s="75"/>
      <c r="W224" s="75"/>
      <c r="X224" s="75"/>
      <c r="Y224" s="75"/>
      <c r="Z224" s="75"/>
      <c r="AA224" s="22"/>
      <c r="AB224" s="76">
        <f t="shared" si="52"/>
        <v>0</v>
      </c>
      <c r="AC224" s="76">
        <f t="shared" si="54"/>
        <v>0</v>
      </c>
      <c r="AD224" s="76">
        <f t="shared" si="55"/>
        <v>0</v>
      </c>
      <c r="AE224" s="76">
        <f t="shared" si="60"/>
        <v>0</v>
      </c>
      <c r="AF224" s="77"/>
      <c r="AG224" s="77">
        <f t="shared" si="57"/>
        <v>0</v>
      </c>
      <c r="AH224" s="77">
        <f t="shared" si="58"/>
        <v>0</v>
      </c>
      <c r="AI224" s="77">
        <f t="shared" si="59"/>
        <v>0</v>
      </c>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c r="DJ224" s="22"/>
      <c r="DK224" s="22"/>
      <c r="DL224" s="22"/>
      <c r="DM224" s="22"/>
      <c r="DN224" s="22"/>
      <c r="DO224" s="22"/>
      <c r="DP224" s="22"/>
      <c r="DQ224" s="22"/>
      <c r="DR224" s="22"/>
      <c r="DS224" s="22"/>
      <c r="DT224" s="22"/>
      <c r="DU224" s="22"/>
      <c r="DV224" s="22"/>
      <c r="DW224" s="22"/>
      <c r="DX224" s="22"/>
      <c r="DY224" s="22"/>
      <c r="DZ224" s="22"/>
      <c r="EA224" s="22"/>
      <c r="EB224" s="22"/>
      <c r="EC224" s="22"/>
      <c r="ED224" s="22"/>
      <c r="EE224" s="22"/>
      <c r="EF224" s="22"/>
      <c r="EG224" s="22"/>
      <c r="EH224" s="22"/>
      <c r="EI224" s="22"/>
      <c r="EJ224" s="22"/>
      <c r="EK224" s="22"/>
      <c r="EL224" s="22"/>
      <c r="EM224" s="22"/>
      <c r="EN224" s="22"/>
      <c r="EO224" s="22"/>
      <c r="EP224" s="22"/>
      <c r="EQ224" s="22"/>
      <c r="ER224" s="22"/>
      <c r="ES224" s="22"/>
      <c r="ET224" s="22"/>
      <c r="EU224" s="22"/>
      <c r="EV224" s="22"/>
      <c r="EW224" s="22"/>
      <c r="EX224" s="22"/>
      <c r="EY224" s="22"/>
      <c r="EZ224" s="22"/>
      <c r="FA224" s="22"/>
      <c r="FB224" s="22"/>
      <c r="FC224" s="22"/>
      <c r="FD224" s="22"/>
      <c r="FE224" s="22"/>
      <c r="FF224" s="22"/>
      <c r="FG224" s="22"/>
      <c r="FH224" s="22"/>
      <c r="FI224" s="22"/>
      <c r="FJ224" s="22"/>
      <c r="FK224" s="22"/>
      <c r="FL224" s="22"/>
      <c r="FM224" s="22"/>
      <c r="FN224" s="22"/>
      <c r="FO224" s="22"/>
      <c r="FP224" s="22"/>
      <c r="FQ224" s="22"/>
      <c r="FR224" s="22"/>
      <c r="FS224" s="22"/>
      <c r="FT224" s="22"/>
      <c r="FU224" s="22"/>
      <c r="FV224" s="22"/>
      <c r="FW224" s="22"/>
      <c r="FX224" s="22"/>
      <c r="FY224" s="22"/>
      <c r="FZ224" s="22"/>
      <c r="GA224" s="22"/>
      <c r="GB224" s="22"/>
      <c r="GC224" s="22"/>
      <c r="GD224" s="22"/>
      <c r="GE224" s="22"/>
      <c r="GF224" s="22"/>
      <c r="GG224" s="22"/>
      <c r="GH224" s="22"/>
      <c r="GI224" s="22"/>
      <c r="GJ224" s="22"/>
      <c r="GK224" s="22"/>
      <c r="GL224" s="22"/>
      <c r="GM224" s="22"/>
      <c r="GN224" s="22"/>
      <c r="GO224" s="22"/>
      <c r="GP224" s="22"/>
      <c r="GQ224" s="22"/>
      <c r="GR224" s="22"/>
      <c r="GS224" s="22"/>
      <c r="GT224" s="22"/>
      <c r="GU224" s="22"/>
      <c r="GV224" s="22"/>
      <c r="GW224" s="22"/>
      <c r="GX224" s="22"/>
      <c r="GY224" s="22"/>
      <c r="GZ224" s="22"/>
      <c r="HA224" s="22"/>
      <c r="HB224" s="22"/>
      <c r="HC224" s="22"/>
      <c r="HD224" s="22"/>
      <c r="HE224" s="22"/>
      <c r="HF224" s="22"/>
      <c r="HG224" s="22"/>
      <c r="HH224" s="22"/>
      <c r="HI224" s="22"/>
      <c r="HJ224" s="22"/>
      <c r="HK224" s="22"/>
      <c r="HL224" s="22"/>
      <c r="HM224" s="22"/>
      <c r="HN224" s="22"/>
      <c r="HO224" s="22"/>
      <c r="HP224" s="22"/>
      <c r="HQ224" s="22"/>
      <c r="HR224" s="22"/>
      <c r="HS224" s="22"/>
      <c r="HT224" s="22"/>
      <c r="HU224" s="22"/>
      <c r="HV224" s="22"/>
      <c r="HW224" s="22"/>
      <c r="HX224" s="22"/>
      <c r="HY224" s="22"/>
      <c r="HZ224" s="22"/>
      <c r="IA224" s="22"/>
      <c r="IB224" s="22"/>
      <c r="IC224" s="22"/>
      <c r="ID224" s="22"/>
      <c r="IE224" s="22"/>
      <c r="IF224" s="22"/>
      <c r="IG224" s="22"/>
      <c r="IH224" s="22"/>
      <c r="II224" s="22"/>
      <c r="IJ224" s="22"/>
      <c r="IK224" s="22"/>
      <c r="IL224" s="22"/>
      <c r="IM224" s="22"/>
      <c r="IN224" s="22"/>
      <c r="IO224" s="22"/>
      <c r="IP224" s="22"/>
      <c r="IQ224" s="22"/>
      <c r="IR224" s="22"/>
      <c r="IS224" s="22"/>
      <c r="IT224" s="22"/>
      <c r="IU224" s="22"/>
      <c r="IV224" s="22"/>
      <c r="IW224" s="22"/>
      <c r="IX224" s="22"/>
      <c r="IY224" s="22"/>
      <c r="IZ224" s="22"/>
      <c r="JA224" s="22"/>
      <c r="JB224" s="22"/>
      <c r="JC224" s="22"/>
      <c r="JD224" s="22"/>
      <c r="JE224" s="22"/>
      <c r="JF224" s="22"/>
      <c r="JG224" s="22"/>
      <c r="JH224" s="22"/>
      <c r="JI224" s="22"/>
      <c r="JJ224" s="22"/>
      <c r="JK224" s="22"/>
      <c r="JL224" s="22"/>
      <c r="JM224" s="22"/>
      <c r="JN224" s="22"/>
      <c r="JO224" s="22"/>
      <c r="JP224" s="22"/>
      <c r="JQ224" s="22"/>
      <c r="JR224" s="22"/>
      <c r="JS224" s="22"/>
      <c r="JT224" s="22"/>
      <c r="JU224" s="22"/>
      <c r="JV224" s="22"/>
      <c r="JW224" s="22"/>
      <c r="JX224" s="22"/>
      <c r="JY224" s="22"/>
      <c r="JZ224" s="22"/>
      <c r="KA224" s="22"/>
      <c r="KB224" s="22"/>
      <c r="KC224" s="22"/>
      <c r="KD224" s="22"/>
      <c r="KE224" s="22"/>
      <c r="KF224" s="22"/>
      <c r="KG224" s="22"/>
      <c r="KH224" s="22"/>
      <c r="KI224" s="22"/>
      <c r="KJ224" s="22"/>
      <c r="KK224" s="22"/>
      <c r="KL224" s="22"/>
      <c r="KM224" s="22"/>
      <c r="KN224" s="22"/>
      <c r="KO224" s="22"/>
      <c r="KP224" s="22"/>
      <c r="KQ224" s="22"/>
      <c r="KR224" s="22"/>
      <c r="KS224" s="22"/>
      <c r="KT224" s="22"/>
      <c r="KU224" s="22"/>
      <c r="KV224" s="22"/>
      <c r="KW224" s="22"/>
      <c r="KX224" s="22"/>
      <c r="KY224" s="22"/>
      <c r="KZ224" s="22"/>
      <c r="LA224" s="22"/>
      <c r="LB224" s="22"/>
      <c r="LC224" s="22"/>
      <c r="LD224" s="22"/>
      <c r="LE224" s="22"/>
      <c r="LF224" s="22"/>
      <c r="LG224" s="22"/>
      <c r="LH224" s="22"/>
      <c r="LI224" s="22"/>
      <c r="LJ224" s="22"/>
      <c r="LK224" s="22"/>
      <c r="LL224" s="22"/>
      <c r="LM224" s="22"/>
      <c r="LN224" s="22"/>
      <c r="LO224" s="22"/>
      <c r="LP224" s="22"/>
      <c r="LQ224" s="22"/>
      <c r="LR224" s="22"/>
      <c r="LS224" s="22"/>
      <c r="LT224" s="22"/>
      <c r="LU224" s="22"/>
      <c r="LV224" s="22"/>
      <c r="LW224" s="22"/>
      <c r="LX224" s="22"/>
      <c r="LY224" s="22"/>
      <c r="LZ224" s="22"/>
      <c r="MA224" s="22"/>
      <c r="MB224" s="22"/>
      <c r="MC224" s="22"/>
      <c r="MD224" s="22"/>
      <c r="ME224" s="22"/>
      <c r="MF224" s="22"/>
      <c r="MG224" s="22"/>
      <c r="MH224" s="22"/>
      <c r="MI224" s="22"/>
      <c r="MJ224" s="22"/>
      <c r="MK224" s="22"/>
      <c r="ML224" s="22"/>
      <c r="MM224" s="22"/>
      <c r="MN224" s="22"/>
      <c r="MO224" s="22"/>
      <c r="MP224" s="22"/>
      <c r="MQ224" s="22"/>
      <c r="MR224" s="22"/>
      <c r="MS224" s="22"/>
      <c r="MT224" s="22"/>
      <c r="MU224" s="22"/>
      <c r="MV224" s="22"/>
      <c r="MW224" s="22"/>
      <c r="MX224" s="22"/>
      <c r="MY224" s="22"/>
      <c r="MZ224" s="22"/>
      <c r="NA224" s="22"/>
      <c r="NB224" s="22"/>
      <c r="NC224" s="22"/>
      <c r="ND224" s="22"/>
      <c r="NE224" s="22"/>
      <c r="NF224" s="22"/>
      <c r="NG224" s="22"/>
      <c r="NH224" s="22"/>
      <c r="NI224" s="22"/>
      <c r="NJ224" s="22"/>
      <c r="NK224" s="22"/>
      <c r="NL224" s="22"/>
      <c r="NM224" s="22"/>
      <c r="NN224" s="22"/>
      <c r="NO224" s="22"/>
      <c r="NP224" s="22"/>
      <c r="NQ224" s="22"/>
      <c r="NR224" s="22"/>
      <c r="NS224" s="22"/>
      <c r="NT224" s="22"/>
      <c r="NU224" s="22"/>
      <c r="NV224" s="22"/>
      <c r="NW224" s="22"/>
      <c r="NX224" s="22"/>
      <c r="NY224" s="22"/>
      <c r="NZ224" s="22"/>
      <c r="OA224" s="22"/>
      <c r="OB224" s="22"/>
      <c r="OC224" s="22"/>
      <c r="OD224" s="22"/>
      <c r="OE224" s="22"/>
      <c r="OF224" s="22"/>
      <c r="OG224" s="22"/>
      <c r="OH224" s="22"/>
      <c r="OI224" s="22"/>
      <c r="OJ224" s="22"/>
      <c r="OK224" s="22"/>
      <c r="OL224" s="22"/>
      <c r="OM224" s="22"/>
      <c r="ON224" s="22"/>
      <c r="OO224" s="22"/>
      <c r="OP224" s="22"/>
      <c r="OQ224" s="22"/>
      <c r="OR224" s="22"/>
      <c r="OS224" s="22"/>
      <c r="OT224" s="22"/>
      <c r="OU224" s="22"/>
      <c r="OV224" s="22"/>
      <c r="OW224" s="22"/>
      <c r="OX224" s="22"/>
      <c r="OY224" s="22"/>
      <c r="OZ224" s="22"/>
      <c r="PA224" s="22"/>
      <c r="PB224" s="22"/>
      <c r="PC224" s="22"/>
      <c r="PD224" s="22"/>
      <c r="PE224" s="22"/>
      <c r="PF224" s="22"/>
      <c r="PG224" s="22"/>
      <c r="PH224" s="22"/>
      <c r="PI224" s="22"/>
      <c r="PJ224" s="22"/>
      <c r="PK224" s="22"/>
      <c r="PL224" s="22"/>
      <c r="PM224" s="22"/>
      <c r="PN224" s="22"/>
      <c r="PO224" s="22"/>
      <c r="PP224" s="22"/>
      <c r="PQ224" s="22"/>
      <c r="PR224" s="22"/>
      <c r="PS224" s="22"/>
      <c r="PT224" s="22"/>
      <c r="PU224" s="22"/>
      <c r="PV224" s="22"/>
      <c r="PW224" s="22"/>
      <c r="PX224" s="22"/>
      <c r="PY224" s="22"/>
      <c r="PZ224" s="22"/>
      <c r="QA224" s="22"/>
      <c r="QB224" s="22"/>
      <c r="QC224" s="22"/>
      <c r="QD224" s="22"/>
      <c r="QE224" s="22"/>
      <c r="QF224" s="22"/>
      <c r="QG224" s="22"/>
      <c r="QH224" s="22"/>
      <c r="QI224" s="22"/>
      <c r="QJ224" s="22"/>
      <c r="QK224" s="22"/>
      <c r="QL224" s="22"/>
      <c r="QM224" s="22"/>
      <c r="QN224" s="22"/>
      <c r="QO224" s="22"/>
      <c r="QP224" s="22"/>
      <c r="QQ224" s="22"/>
      <c r="QR224" s="22"/>
      <c r="QS224" s="22"/>
      <c r="QT224" s="22"/>
      <c r="QU224" s="22"/>
      <c r="QV224" s="22"/>
      <c r="QW224" s="22"/>
      <c r="QX224" s="22"/>
      <c r="QY224" s="22"/>
      <c r="QZ224" s="22"/>
      <c r="RA224" s="22"/>
      <c r="RB224" s="22"/>
      <c r="RC224" s="22"/>
      <c r="RD224" s="22"/>
      <c r="RE224" s="22"/>
      <c r="RF224" s="22"/>
      <c r="RG224" s="22"/>
      <c r="RH224" s="22"/>
      <c r="RI224" s="22"/>
      <c r="RJ224" s="22"/>
      <c r="RK224" s="22"/>
      <c r="RL224" s="22"/>
      <c r="RM224" s="22"/>
      <c r="RN224" s="22"/>
      <c r="RO224" s="22"/>
      <c r="RP224" s="22"/>
      <c r="RQ224" s="22"/>
      <c r="RR224" s="22"/>
      <c r="RS224" s="22"/>
      <c r="RT224" s="22"/>
      <c r="RU224" s="22"/>
      <c r="RV224" s="22"/>
      <c r="RW224" s="22"/>
      <c r="RX224" s="22"/>
      <c r="RY224" s="22"/>
      <c r="RZ224" s="22"/>
      <c r="SA224" s="22"/>
      <c r="SB224" s="22"/>
      <c r="SC224" s="22"/>
      <c r="SD224" s="22"/>
      <c r="SE224" s="22"/>
      <c r="SF224" s="22"/>
      <c r="SG224" s="22"/>
      <c r="SH224" s="22"/>
      <c r="SI224" s="22"/>
      <c r="SJ224" s="22"/>
      <c r="SK224" s="22"/>
      <c r="SL224" s="22"/>
      <c r="SM224" s="22"/>
      <c r="SN224" s="22"/>
      <c r="SO224" s="22"/>
      <c r="SP224" s="22"/>
      <c r="SQ224" s="22"/>
      <c r="SR224" s="22"/>
      <c r="SS224" s="22"/>
      <c r="ST224" s="22"/>
      <c r="SU224" s="22"/>
      <c r="SV224" s="22"/>
      <c r="SW224" s="22"/>
      <c r="SX224" s="22"/>
      <c r="SY224" s="22"/>
      <c r="SZ224" s="22"/>
      <c r="TA224" s="22"/>
      <c r="TB224" s="22"/>
      <c r="TC224" s="22"/>
      <c r="TD224" s="22"/>
      <c r="TE224" s="22"/>
      <c r="TF224" s="22"/>
      <c r="TG224" s="22"/>
      <c r="TH224" s="22"/>
      <c r="TI224" s="22"/>
      <c r="TJ224" s="22"/>
      <c r="TK224" s="22"/>
      <c r="TL224" s="22"/>
      <c r="TM224" s="22"/>
      <c r="TN224" s="22"/>
      <c r="TO224" s="22"/>
      <c r="TP224" s="22"/>
      <c r="TQ224" s="22"/>
      <c r="TR224" s="22"/>
      <c r="TS224" s="22"/>
      <c r="TT224" s="22"/>
      <c r="TU224" s="22"/>
      <c r="TV224" s="22"/>
      <c r="TW224" s="22"/>
      <c r="TX224" s="22"/>
      <c r="TY224" s="22"/>
      <c r="TZ224" s="22"/>
      <c r="UA224" s="22"/>
      <c r="UB224" s="22"/>
      <c r="UC224" s="22"/>
      <c r="UD224" s="22"/>
      <c r="UE224" s="22"/>
      <c r="UF224" s="22"/>
      <c r="UG224" s="22"/>
      <c r="UH224" s="22"/>
      <c r="UI224" s="22"/>
      <c r="UJ224" s="22"/>
      <c r="UK224" s="22"/>
      <c r="UL224" s="22"/>
      <c r="UM224" s="22"/>
      <c r="UN224" s="22"/>
      <c r="UO224" s="22"/>
      <c r="UP224" s="22"/>
      <c r="UQ224" s="22"/>
      <c r="UR224" s="22"/>
      <c r="US224" s="22"/>
      <c r="UT224" s="22"/>
      <c r="UU224" s="22"/>
      <c r="UV224" s="22"/>
      <c r="UW224" s="22"/>
      <c r="UX224" s="22"/>
      <c r="UY224" s="22"/>
      <c r="UZ224" s="22"/>
      <c r="VA224" s="22"/>
      <c r="VB224" s="22"/>
      <c r="VC224" s="22"/>
      <c r="VD224" s="22"/>
      <c r="VE224" s="22"/>
      <c r="VF224" s="22"/>
      <c r="VG224" s="22"/>
      <c r="VH224" s="22"/>
      <c r="VI224" s="22"/>
      <c r="VJ224" s="22"/>
      <c r="VK224" s="22"/>
      <c r="VL224" s="22"/>
      <c r="VM224" s="22"/>
      <c r="VN224" s="22"/>
      <c r="VO224" s="22"/>
      <c r="VP224" s="22"/>
      <c r="VQ224" s="22"/>
      <c r="VR224" s="22"/>
      <c r="VS224" s="22"/>
      <c r="VT224" s="22"/>
      <c r="VU224" s="22"/>
      <c r="VV224" s="22"/>
      <c r="VW224" s="22"/>
      <c r="VX224" s="22"/>
      <c r="VY224" s="22"/>
      <c r="VZ224" s="22"/>
      <c r="WA224" s="22"/>
      <c r="WB224" s="22"/>
      <c r="WC224" s="22"/>
      <c r="WD224" s="22"/>
      <c r="WE224" s="22"/>
      <c r="WF224" s="22"/>
      <c r="WG224" s="22"/>
      <c r="WH224" s="22"/>
      <c r="WI224" s="22"/>
      <c r="WJ224" s="22"/>
      <c r="WK224" s="22"/>
      <c r="WL224" s="22"/>
      <c r="WM224" s="22"/>
      <c r="WN224" s="22"/>
      <c r="WO224" s="22"/>
      <c r="WP224" s="22"/>
      <c r="WQ224" s="22"/>
      <c r="WR224" s="22"/>
      <c r="WS224" s="22"/>
      <c r="WT224" s="22"/>
      <c r="WU224" s="22"/>
      <c r="WV224" s="22"/>
      <c r="WW224" s="22"/>
      <c r="WX224" s="22"/>
      <c r="WY224" s="22"/>
      <c r="WZ224" s="22"/>
      <c r="XA224" s="22"/>
      <c r="XB224" s="22"/>
      <c r="XC224" s="22"/>
      <c r="XD224" s="22"/>
      <c r="XE224" s="22"/>
      <c r="XF224" s="22"/>
      <c r="XG224" s="22"/>
      <c r="XH224" s="22"/>
      <c r="XI224" s="22"/>
      <c r="XJ224" s="22"/>
      <c r="XK224" s="22"/>
      <c r="XL224" s="22"/>
      <c r="XM224" s="22"/>
      <c r="XN224" s="22"/>
      <c r="XO224" s="22"/>
      <c r="XP224" s="22"/>
      <c r="XQ224" s="22"/>
      <c r="XR224" s="22"/>
      <c r="XS224" s="22"/>
      <c r="XT224" s="22"/>
      <c r="XU224" s="22"/>
      <c r="XV224" s="22"/>
      <c r="XW224" s="22"/>
      <c r="XX224" s="22"/>
      <c r="XY224" s="22"/>
      <c r="XZ224" s="22"/>
      <c r="YA224" s="22"/>
      <c r="YB224" s="22"/>
      <c r="YC224" s="22"/>
      <c r="YD224" s="22"/>
      <c r="YE224" s="22"/>
      <c r="YF224" s="22"/>
      <c r="YG224" s="22"/>
      <c r="YH224" s="22"/>
      <c r="YI224" s="22"/>
      <c r="YJ224" s="22"/>
      <c r="YK224" s="22"/>
      <c r="YL224" s="22"/>
      <c r="YM224" s="22"/>
      <c r="YN224" s="22"/>
      <c r="YO224" s="22"/>
      <c r="YP224" s="22"/>
      <c r="YQ224" s="22"/>
      <c r="YR224" s="22"/>
      <c r="YS224" s="22"/>
      <c r="YT224" s="22"/>
      <c r="YU224" s="22"/>
      <c r="YV224" s="22"/>
      <c r="YW224" s="22"/>
      <c r="YX224" s="22"/>
      <c r="YY224" s="22"/>
      <c r="YZ224" s="22"/>
      <c r="ZA224" s="22"/>
      <c r="ZB224" s="22"/>
      <c r="ZC224" s="22"/>
      <c r="ZD224" s="22"/>
      <c r="ZE224" s="22"/>
      <c r="ZF224" s="22"/>
      <c r="ZG224" s="22"/>
      <c r="ZH224" s="22"/>
      <c r="ZI224" s="22"/>
      <c r="ZJ224" s="22"/>
      <c r="ZK224" s="22"/>
      <c r="ZL224" s="22"/>
      <c r="ZM224" s="22"/>
      <c r="ZN224" s="22"/>
      <c r="ZO224" s="22"/>
      <c r="ZP224" s="22"/>
      <c r="ZQ224" s="22"/>
      <c r="ZR224" s="22"/>
      <c r="ZS224" s="22"/>
      <c r="ZT224" s="22"/>
      <c r="ZU224" s="22"/>
      <c r="ZV224" s="22"/>
      <c r="ZW224" s="22"/>
      <c r="ZX224" s="22"/>
      <c r="ZY224" s="22"/>
      <c r="ZZ224" s="22"/>
      <c r="AAA224" s="22"/>
      <c r="AAB224" s="22"/>
      <c r="AAC224" s="22"/>
      <c r="AAD224" s="22"/>
      <c r="AAE224" s="22"/>
      <c r="AAF224" s="22"/>
      <c r="AAG224" s="22"/>
      <c r="AAH224" s="22"/>
      <c r="AAI224" s="22"/>
      <c r="AAJ224" s="22"/>
      <c r="AAK224" s="22"/>
      <c r="AAL224" s="22"/>
      <c r="AAM224" s="22"/>
      <c r="AAN224" s="22"/>
      <c r="AAO224" s="22"/>
      <c r="AAP224" s="22"/>
      <c r="AAQ224" s="22"/>
      <c r="AAR224" s="22"/>
      <c r="AAS224" s="22"/>
      <c r="AAT224" s="22"/>
      <c r="AAU224" s="22"/>
      <c r="AAV224" s="22"/>
      <c r="AAW224" s="22"/>
      <c r="AAX224" s="22"/>
      <c r="AAY224" s="22"/>
      <c r="AAZ224" s="22"/>
      <c r="ABA224" s="22"/>
      <c r="ABB224" s="22"/>
      <c r="ABC224" s="22"/>
      <c r="ABD224" s="22"/>
      <c r="ABE224" s="22"/>
      <c r="ABF224" s="22"/>
      <c r="ABG224" s="22"/>
      <c r="ABH224" s="22"/>
      <c r="ABI224" s="22"/>
      <c r="ABJ224" s="22"/>
      <c r="ABK224" s="22"/>
      <c r="ABL224" s="22"/>
      <c r="ABM224" s="22"/>
      <c r="ABN224" s="22"/>
      <c r="ABO224" s="22"/>
      <c r="ABP224" s="22"/>
      <c r="ABQ224" s="22"/>
      <c r="ABR224" s="22"/>
      <c r="ABS224" s="22"/>
      <c r="ABT224" s="22"/>
      <c r="ABU224" s="22"/>
      <c r="ABV224" s="22"/>
      <c r="ABW224" s="22"/>
      <c r="ABX224" s="22"/>
      <c r="ABY224" s="22"/>
      <c r="ABZ224" s="22"/>
      <c r="ACA224" s="22"/>
      <c r="ACB224" s="22"/>
      <c r="ACC224" s="22"/>
      <c r="ACD224" s="22"/>
      <c r="ACE224" s="22"/>
      <c r="ACF224" s="22"/>
      <c r="ACG224" s="22"/>
      <c r="ACH224" s="22"/>
      <c r="ACI224" s="22"/>
      <c r="ACJ224" s="22"/>
      <c r="ACK224" s="22"/>
      <c r="ACL224" s="22"/>
      <c r="ACM224" s="22"/>
      <c r="ACN224" s="22"/>
      <c r="ACO224" s="22"/>
      <c r="ACP224" s="22"/>
      <c r="ACQ224" s="22"/>
      <c r="ACR224" s="22"/>
      <c r="ACS224" s="22"/>
      <c r="ACT224" s="22"/>
      <c r="ACU224" s="22"/>
      <c r="ACV224" s="22"/>
      <c r="ACW224" s="22"/>
      <c r="ACX224" s="22"/>
      <c r="ACY224" s="22"/>
      <c r="ACZ224" s="22"/>
      <c r="ADA224" s="22"/>
    </row>
    <row r="225" spans="1:781" s="124" customFormat="1" ht="24" x14ac:dyDescent="0.3">
      <c r="A225" s="84">
        <v>4</v>
      </c>
      <c r="B225" s="87" t="s">
        <v>676</v>
      </c>
      <c r="C225" s="64" t="s">
        <v>86</v>
      </c>
      <c r="D225" s="65" t="s">
        <v>277</v>
      </c>
      <c r="E225" s="65" t="s">
        <v>278</v>
      </c>
      <c r="F225" s="65"/>
      <c r="G225" s="122"/>
      <c r="H225" s="65">
        <v>3</v>
      </c>
      <c r="I225" s="65" t="s">
        <v>160</v>
      </c>
      <c r="J225" s="65" t="s">
        <v>160</v>
      </c>
      <c r="K225" s="67">
        <v>1983</v>
      </c>
      <c r="L225" s="135">
        <v>1983</v>
      </c>
      <c r="M225" s="69"/>
      <c r="N225" s="70"/>
      <c r="O225" s="70"/>
      <c r="P225" s="71" t="s">
        <v>511</v>
      </c>
      <c r="Q225" s="72" t="s">
        <v>677</v>
      </c>
      <c r="R225" s="73" t="s">
        <v>341</v>
      </c>
      <c r="S225" s="74" t="str">
        <f t="shared" si="53"/>
        <v>Au</v>
      </c>
      <c r="T225" s="75"/>
      <c r="U225" s="75"/>
      <c r="V225" s="75"/>
      <c r="W225" s="75"/>
      <c r="X225" s="75"/>
      <c r="Y225" s="75"/>
      <c r="Z225" s="75"/>
      <c r="AA225" s="22"/>
      <c r="AB225" s="76">
        <f t="shared" si="52"/>
        <v>0</v>
      </c>
      <c r="AC225" s="76">
        <f t="shared" si="54"/>
        <v>0</v>
      </c>
      <c r="AD225" s="76">
        <f t="shared" si="55"/>
        <v>0</v>
      </c>
      <c r="AE225" s="76">
        <f t="shared" si="60"/>
        <v>0</v>
      </c>
      <c r="AF225" s="77"/>
      <c r="AG225" s="77">
        <f t="shared" si="57"/>
        <v>0</v>
      </c>
      <c r="AH225" s="77">
        <f t="shared" si="58"/>
        <v>0</v>
      </c>
      <c r="AI225" s="77">
        <f t="shared" si="59"/>
        <v>0</v>
      </c>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2"/>
      <c r="DH225" s="22"/>
      <c r="DI225" s="22"/>
      <c r="DJ225" s="22"/>
      <c r="DK225" s="22"/>
      <c r="DL225" s="22"/>
      <c r="DM225" s="22"/>
      <c r="DN225" s="22"/>
      <c r="DO225" s="22"/>
      <c r="DP225" s="22"/>
      <c r="DQ225" s="22"/>
      <c r="DR225" s="22"/>
      <c r="DS225" s="22"/>
      <c r="DT225" s="22"/>
      <c r="DU225" s="22"/>
      <c r="DV225" s="22"/>
      <c r="DW225" s="22"/>
      <c r="DX225" s="22"/>
      <c r="DY225" s="22"/>
      <c r="DZ225" s="22"/>
      <c r="EA225" s="22"/>
      <c r="EB225" s="22"/>
      <c r="EC225" s="22"/>
      <c r="ED225" s="22"/>
      <c r="EE225" s="22"/>
      <c r="EF225" s="22"/>
      <c r="EG225" s="22"/>
      <c r="EH225" s="22"/>
      <c r="EI225" s="22"/>
      <c r="EJ225" s="22"/>
      <c r="EK225" s="22"/>
      <c r="EL225" s="22"/>
      <c r="EM225" s="22"/>
      <c r="EN225" s="22"/>
      <c r="EO225" s="22"/>
      <c r="EP225" s="22"/>
      <c r="EQ225" s="22"/>
      <c r="ER225" s="22"/>
      <c r="ES225" s="22"/>
      <c r="ET225" s="22"/>
      <c r="EU225" s="22"/>
      <c r="EV225" s="22"/>
      <c r="EW225" s="22"/>
      <c r="EX225" s="22"/>
      <c r="EY225" s="22"/>
      <c r="EZ225" s="22"/>
      <c r="FA225" s="22"/>
      <c r="FB225" s="22"/>
      <c r="FC225" s="22"/>
      <c r="FD225" s="22"/>
      <c r="FE225" s="22"/>
      <c r="FF225" s="22"/>
      <c r="FG225" s="22"/>
      <c r="FH225" s="22"/>
      <c r="FI225" s="22"/>
      <c r="FJ225" s="22"/>
      <c r="FK225" s="22"/>
      <c r="FL225" s="22"/>
      <c r="FM225" s="22"/>
      <c r="FN225" s="22"/>
      <c r="FO225" s="22"/>
      <c r="FP225" s="22"/>
      <c r="FQ225" s="22"/>
      <c r="FR225" s="22"/>
      <c r="FS225" s="22"/>
      <c r="FT225" s="22"/>
      <c r="FU225" s="22"/>
      <c r="FV225" s="22"/>
      <c r="FW225" s="22"/>
      <c r="FX225" s="22"/>
      <c r="FY225" s="22"/>
      <c r="FZ225" s="22"/>
      <c r="GA225" s="22"/>
      <c r="GB225" s="22"/>
      <c r="GC225" s="22"/>
      <c r="GD225" s="22"/>
      <c r="GE225" s="22"/>
      <c r="GF225" s="22"/>
      <c r="GG225" s="22"/>
      <c r="GH225" s="22"/>
      <c r="GI225" s="22"/>
      <c r="GJ225" s="22"/>
      <c r="GK225" s="22"/>
      <c r="GL225" s="22"/>
      <c r="GM225" s="22"/>
      <c r="GN225" s="22"/>
      <c r="GO225" s="22"/>
      <c r="GP225" s="22"/>
      <c r="GQ225" s="22"/>
      <c r="GR225" s="22"/>
      <c r="GS225" s="22"/>
      <c r="GT225" s="22"/>
      <c r="GU225" s="22"/>
      <c r="GV225" s="22"/>
      <c r="GW225" s="22"/>
      <c r="GX225" s="22"/>
      <c r="GY225" s="22"/>
      <c r="GZ225" s="22"/>
      <c r="HA225" s="22"/>
      <c r="HB225" s="22"/>
      <c r="HC225" s="22"/>
      <c r="HD225" s="22"/>
      <c r="HE225" s="22"/>
      <c r="HF225" s="22"/>
      <c r="HG225" s="22"/>
      <c r="HH225" s="22"/>
      <c r="HI225" s="22"/>
      <c r="HJ225" s="22"/>
      <c r="HK225" s="22"/>
      <c r="HL225" s="22"/>
      <c r="HM225" s="22"/>
      <c r="HN225" s="22"/>
      <c r="HO225" s="22"/>
      <c r="HP225" s="22"/>
      <c r="HQ225" s="22"/>
      <c r="HR225" s="22"/>
      <c r="HS225" s="22"/>
      <c r="HT225" s="22"/>
      <c r="HU225" s="22"/>
      <c r="HV225" s="22"/>
      <c r="HW225" s="22"/>
      <c r="HX225" s="22"/>
      <c r="HY225" s="22"/>
      <c r="HZ225" s="22"/>
      <c r="IA225" s="22"/>
      <c r="IB225" s="22"/>
      <c r="IC225" s="22"/>
      <c r="ID225" s="22"/>
      <c r="IE225" s="22"/>
      <c r="IF225" s="22"/>
      <c r="IG225" s="22"/>
      <c r="IH225" s="22"/>
      <c r="II225" s="22"/>
      <c r="IJ225" s="22"/>
      <c r="IK225" s="22"/>
      <c r="IL225" s="22"/>
      <c r="IM225" s="22"/>
      <c r="IN225" s="22"/>
      <c r="IO225" s="22"/>
      <c r="IP225" s="22"/>
      <c r="IQ225" s="22"/>
      <c r="IR225" s="22"/>
      <c r="IS225" s="22"/>
      <c r="IT225" s="22"/>
      <c r="IU225" s="22"/>
      <c r="IV225" s="22"/>
      <c r="IW225" s="22"/>
      <c r="IX225" s="22"/>
      <c r="IY225" s="22"/>
      <c r="IZ225" s="22"/>
      <c r="JA225" s="22"/>
      <c r="JB225" s="22"/>
      <c r="JC225" s="22"/>
      <c r="JD225" s="22"/>
      <c r="JE225" s="22"/>
      <c r="JF225" s="22"/>
      <c r="JG225" s="22"/>
      <c r="JH225" s="22"/>
      <c r="JI225" s="22"/>
      <c r="JJ225" s="22"/>
      <c r="JK225" s="22"/>
      <c r="JL225" s="22"/>
      <c r="JM225" s="22"/>
      <c r="JN225" s="22"/>
      <c r="JO225" s="22"/>
      <c r="JP225" s="22"/>
      <c r="JQ225" s="22"/>
      <c r="JR225" s="22"/>
      <c r="JS225" s="22"/>
      <c r="JT225" s="22"/>
      <c r="JU225" s="22"/>
      <c r="JV225" s="22"/>
      <c r="JW225" s="22"/>
      <c r="JX225" s="22"/>
      <c r="JY225" s="22"/>
      <c r="JZ225" s="22"/>
      <c r="KA225" s="22"/>
      <c r="KB225" s="22"/>
      <c r="KC225" s="22"/>
      <c r="KD225" s="22"/>
      <c r="KE225" s="22"/>
      <c r="KF225" s="22"/>
      <c r="KG225" s="22"/>
      <c r="KH225" s="22"/>
      <c r="KI225" s="22"/>
      <c r="KJ225" s="22"/>
      <c r="KK225" s="22"/>
      <c r="KL225" s="22"/>
      <c r="KM225" s="22"/>
      <c r="KN225" s="22"/>
      <c r="KO225" s="22"/>
      <c r="KP225" s="22"/>
      <c r="KQ225" s="22"/>
      <c r="KR225" s="22"/>
      <c r="KS225" s="22"/>
      <c r="KT225" s="22"/>
      <c r="KU225" s="22"/>
      <c r="KV225" s="22"/>
      <c r="KW225" s="22"/>
      <c r="KX225" s="22"/>
      <c r="KY225" s="22"/>
      <c r="KZ225" s="22"/>
      <c r="LA225" s="22"/>
      <c r="LB225" s="22"/>
      <c r="LC225" s="22"/>
      <c r="LD225" s="22"/>
      <c r="LE225" s="22"/>
      <c r="LF225" s="22"/>
      <c r="LG225" s="22"/>
      <c r="LH225" s="22"/>
      <c r="LI225" s="22"/>
      <c r="LJ225" s="22"/>
      <c r="LK225" s="22"/>
      <c r="LL225" s="22"/>
      <c r="LM225" s="22"/>
      <c r="LN225" s="22"/>
      <c r="LO225" s="22"/>
      <c r="LP225" s="22"/>
      <c r="LQ225" s="22"/>
      <c r="LR225" s="22"/>
      <c r="LS225" s="22"/>
      <c r="LT225" s="22"/>
      <c r="LU225" s="22"/>
      <c r="LV225" s="22"/>
      <c r="LW225" s="22"/>
      <c r="LX225" s="22"/>
      <c r="LY225" s="22"/>
      <c r="LZ225" s="22"/>
      <c r="MA225" s="22"/>
      <c r="MB225" s="22"/>
      <c r="MC225" s="22"/>
      <c r="MD225" s="22"/>
      <c r="ME225" s="22"/>
      <c r="MF225" s="22"/>
      <c r="MG225" s="22"/>
      <c r="MH225" s="22"/>
      <c r="MI225" s="22"/>
      <c r="MJ225" s="22"/>
      <c r="MK225" s="22"/>
      <c r="ML225" s="22"/>
      <c r="MM225" s="22"/>
      <c r="MN225" s="22"/>
      <c r="MO225" s="22"/>
      <c r="MP225" s="22"/>
      <c r="MQ225" s="22"/>
      <c r="MR225" s="22"/>
      <c r="MS225" s="22"/>
      <c r="MT225" s="22"/>
      <c r="MU225" s="22"/>
      <c r="MV225" s="22"/>
      <c r="MW225" s="22"/>
      <c r="MX225" s="22"/>
      <c r="MY225" s="22"/>
      <c r="MZ225" s="22"/>
      <c r="NA225" s="22"/>
      <c r="NB225" s="22"/>
      <c r="NC225" s="22"/>
      <c r="ND225" s="22"/>
      <c r="NE225" s="22"/>
      <c r="NF225" s="22"/>
      <c r="NG225" s="22"/>
      <c r="NH225" s="22"/>
      <c r="NI225" s="22"/>
      <c r="NJ225" s="22"/>
      <c r="NK225" s="22"/>
      <c r="NL225" s="22"/>
      <c r="NM225" s="22"/>
      <c r="NN225" s="22"/>
      <c r="NO225" s="22"/>
      <c r="NP225" s="22"/>
      <c r="NQ225" s="22"/>
      <c r="NR225" s="22"/>
      <c r="NS225" s="22"/>
      <c r="NT225" s="22"/>
      <c r="NU225" s="22"/>
      <c r="NV225" s="22"/>
      <c r="NW225" s="22"/>
      <c r="NX225" s="22"/>
      <c r="NY225" s="22"/>
      <c r="NZ225" s="22"/>
      <c r="OA225" s="22"/>
      <c r="OB225" s="22"/>
      <c r="OC225" s="22"/>
      <c r="OD225" s="22"/>
      <c r="OE225" s="22"/>
      <c r="OF225" s="22"/>
      <c r="OG225" s="22"/>
      <c r="OH225" s="22"/>
      <c r="OI225" s="22"/>
      <c r="OJ225" s="22"/>
      <c r="OK225" s="22"/>
      <c r="OL225" s="22"/>
      <c r="OM225" s="22"/>
      <c r="ON225" s="22"/>
      <c r="OO225" s="22"/>
      <c r="OP225" s="22"/>
      <c r="OQ225" s="22"/>
      <c r="OR225" s="22"/>
      <c r="OS225" s="22"/>
      <c r="OT225" s="22"/>
      <c r="OU225" s="22"/>
      <c r="OV225" s="22"/>
      <c r="OW225" s="22"/>
      <c r="OX225" s="22"/>
      <c r="OY225" s="22"/>
      <c r="OZ225" s="22"/>
      <c r="PA225" s="22"/>
      <c r="PB225" s="22"/>
      <c r="PC225" s="22"/>
      <c r="PD225" s="22"/>
      <c r="PE225" s="22"/>
      <c r="PF225" s="22"/>
      <c r="PG225" s="22"/>
      <c r="PH225" s="22"/>
      <c r="PI225" s="22"/>
      <c r="PJ225" s="22"/>
      <c r="PK225" s="22"/>
      <c r="PL225" s="22"/>
      <c r="PM225" s="22"/>
      <c r="PN225" s="22"/>
      <c r="PO225" s="22"/>
      <c r="PP225" s="22"/>
      <c r="PQ225" s="22"/>
      <c r="PR225" s="22"/>
      <c r="PS225" s="22"/>
      <c r="PT225" s="22"/>
      <c r="PU225" s="22"/>
      <c r="PV225" s="22"/>
      <c r="PW225" s="22"/>
      <c r="PX225" s="22"/>
      <c r="PY225" s="22"/>
      <c r="PZ225" s="22"/>
      <c r="QA225" s="22"/>
      <c r="QB225" s="22"/>
      <c r="QC225" s="22"/>
      <c r="QD225" s="22"/>
      <c r="QE225" s="22"/>
      <c r="QF225" s="22"/>
      <c r="QG225" s="22"/>
      <c r="QH225" s="22"/>
      <c r="QI225" s="22"/>
      <c r="QJ225" s="22"/>
      <c r="QK225" s="22"/>
      <c r="QL225" s="22"/>
      <c r="QM225" s="22"/>
      <c r="QN225" s="22"/>
      <c r="QO225" s="22"/>
      <c r="QP225" s="22"/>
      <c r="QQ225" s="22"/>
      <c r="QR225" s="22"/>
      <c r="QS225" s="22"/>
      <c r="QT225" s="22"/>
      <c r="QU225" s="22"/>
      <c r="QV225" s="22"/>
      <c r="QW225" s="22"/>
      <c r="QX225" s="22"/>
      <c r="QY225" s="22"/>
      <c r="QZ225" s="22"/>
      <c r="RA225" s="22"/>
      <c r="RB225" s="22"/>
      <c r="RC225" s="22"/>
      <c r="RD225" s="22"/>
      <c r="RE225" s="22"/>
      <c r="RF225" s="22"/>
      <c r="RG225" s="22"/>
      <c r="RH225" s="22"/>
      <c r="RI225" s="22"/>
      <c r="RJ225" s="22"/>
      <c r="RK225" s="22"/>
      <c r="RL225" s="22"/>
      <c r="RM225" s="22"/>
      <c r="RN225" s="22"/>
      <c r="RO225" s="22"/>
      <c r="RP225" s="22"/>
      <c r="RQ225" s="22"/>
      <c r="RR225" s="22"/>
      <c r="RS225" s="22"/>
      <c r="RT225" s="22"/>
      <c r="RU225" s="22"/>
      <c r="RV225" s="22"/>
      <c r="RW225" s="22"/>
      <c r="RX225" s="22"/>
      <c r="RY225" s="22"/>
      <c r="RZ225" s="22"/>
      <c r="SA225" s="22"/>
      <c r="SB225" s="22"/>
      <c r="SC225" s="22"/>
      <c r="SD225" s="22"/>
      <c r="SE225" s="22"/>
      <c r="SF225" s="22"/>
      <c r="SG225" s="22"/>
      <c r="SH225" s="22"/>
      <c r="SI225" s="22"/>
      <c r="SJ225" s="22"/>
      <c r="SK225" s="22"/>
      <c r="SL225" s="22"/>
      <c r="SM225" s="22"/>
      <c r="SN225" s="22"/>
      <c r="SO225" s="22"/>
      <c r="SP225" s="22"/>
      <c r="SQ225" s="22"/>
      <c r="SR225" s="22"/>
      <c r="SS225" s="22"/>
      <c r="ST225" s="22"/>
      <c r="SU225" s="22"/>
      <c r="SV225" s="22"/>
      <c r="SW225" s="22"/>
      <c r="SX225" s="22"/>
      <c r="SY225" s="22"/>
      <c r="SZ225" s="22"/>
      <c r="TA225" s="22"/>
      <c r="TB225" s="22"/>
      <c r="TC225" s="22"/>
      <c r="TD225" s="22"/>
      <c r="TE225" s="22"/>
      <c r="TF225" s="22"/>
      <c r="TG225" s="22"/>
      <c r="TH225" s="22"/>
      <c r="TI225" s="22"/>
      <c r="TJ225" s="22"/>
      <c r="TK225" s="22"/>
      <c r="TL225" s="22"/>
      <c r="TM225" s="22"/>
      <c r="TN225" s="22"/>
      <c r="TO225" s="22"/>
      <c r="TP225" s="22"/>
      <c r="TQ225" s="22"/>
      <c r="TR225" s="22"/>
      <c r="TS225" s="22"/>
      <c r="TT225" s="22"/>
      <c r="TU225" s="22"/>
      <c r="TV225" s="22"/>
      <c r="TW225" s="22"/>
      <c r="TX225" s="22"/>
      <c r="TY225" s="22"/>
      <c r="TZ225" s="22"/>
      <c r="UA225" s="22"/>
      <c r="UB225" s="22"/>
      <c r="UC225" s="22"/>
      <c r="UD225" s="22"/>
      <c r="UE225" s="22"/>
      <c r="UF225" s="22"/>
      <c r="UG225" s="22"/>
      <c r="UH225" s="22"/>
      <c r="UI225" s="22"/>
      <c r="UJ225" s="22"/>
      <c r="UK225" s="22"/>
      <c r="UL225" s="22"/>
      <c r="UM225" s="22"/>
      <c r="UN225" s="22"/>
      <c r="UO225" s="22"/>
      <c r="UP225" s="22"/>
      <c r="UQ225" s="22"/>
      <c r="UR225" s="22"/>
      <c r="US225" s="22"/>
      <c r="UT225" s="22"/>
      <c r="UU225" s="22"/>
      <c r="UV225" s="22"/>
      <c r="UW225" s="22"/>
      <c r="UX225" s="22"/>
      <c r="UY225" s="22"/>
      <c r="UZ225" s="22"/>
      <c r="VA225" s="22"/>
      <c r="VB225" s="22"/>
      <c r="VC225" s="22"/>
      <c r="VD225" s="22"/>
      <c r="VE225" s="22"/>
      <c r="VF225" s="22"/>
      <c r="VG225" s="22"/>
      <c r="VH225" s="22"/>
      <c r="VI225" s="22"/>
      <c r="VJ225" s="22"/>
      <c r="VK225" s="22"/>
      <c r="VL225" s="22"/>
      <c r="VM225" s="22"/>
      <c r="VN225" s="22"/>
      <c r="VO225" s="22"/>
      <c r="VP225" s="22"/>
      <c r="VQ225" s="22"/>
      <c r="VR225" s="22"/>
      <c r="VS225" s="22"/>
      <c r="VT225" s="22"/>
      <c r="VU225" s="22"/>
      <c r="VV225" s="22"/>
      <c r="VW225" s="22"/>
      <c r="VX225" s="22"/>
      <c r="VY225" s="22"/>
      <c r="VZ225" s="22"/>
      <c r="WA225" s="22"/>
      <c r="WB225" s="22"/>
      <c r="WC225" s="22"/>
      <c r="WD225" s="22"/>
      <c r="WE225" s="22"/>
      <c r="WF225" s="22"/>
      <c r="WG225" s="22"/>
      <c r="WH225" s="22"/>
      <c r="WI225" s="22"/>
      <c r="WJ225" s="22"/>
      <c r="WK225" s="22"/>
      <c r="WL225" s="22"/>
      <c r="WM225" s="22"/>
      <c r="WN225" s="22"/>
      <c r="WO225" s="22"/>
      <c r="WP225" s="22"/>
      <c r="WQ225" s="22"/>
      <c r="WR225" s="22"/>
      <c r="WS225" s="22"/>
      <c r="WT225" s="22"/>
      <c r="WU225" s="22"/>
      <c r="WV225" s="22"/>
      <c r="WW225" s="22"/>
      <c r="WX225" s="22"/>
      <c r="WY225" s="22"/>
      <c r="WZ225" s="22"/>
      <c r="XA225" s="22"/>
      <c r="XB225" s="22"/>
      <c r="XC225" s="22"/>
      <c r="XD225" s="22"/>
      <c r="XE225" s="22"/>
      <c r="XF225" s="22"/>
      <c r="XG225" s="22"/>
      <c r="XH225" s="22"/>
      <c r="XI225" s="22"/>
      <c r="XJ225" s="22"/>
      <c r="XK225" s="22"/>
      <c r="XL225" s="22"/>
      <c r="XM225" s="22"/>
      <c r="XN225" s="22"/>
      <c r="XO225" s="22"/>
      <c r="XP225" s="22"/>
      <c r="XQ225" s="22"/>
      <c r="XR225" s="22"/>
      <c r="XS225" s="22"/>
      <c r="XT225" s="22"/>
      <c r="XU225" s="22"/>
      <c r="XV225" s="22"/>
      <c r="XW225" s="22"/>
      <c r="XX225" s="22"/>
      <c r="XY225" s="22"/>
      <c r="XZ225" s="22"/>
      <c r="YA225" s="22"/>
      <c r="YB225" s="22"/>
      <c r="YC225" s="22"/>
      <c r="YD225" s="22"/>
      <c r="YE225" s="22"/>
      <c r="YF225" s="22"/>
      <c r="YG225" s="22"/>
      <c r="YH225" s="22"/>
      <c r="YI225" s="22"/>
      <c r="YJ225" s="22"/>
      <c r="YK225" s="22"/>
      <c r="YL225" s="22"/>
      <c r="YM225" s="22"/>
      <c r="YN225" s="22"/>
      <c r="YO225" s="22"/>
      <c r="YP225" s="22"/>
      <c r="YQ225" s="22"/>
      <c r="YR225" s="22"/>
      <c r="YS225" s="22"/>
      <c r="YT225" s="22"/>
      <c r="YU225" s="22"/>
      <c r="YV225" s="22"/>
      <c r="YW225" s="22"/>
      <c r="YX225" s="22"/>
      <c r="YY225" s="22"/>
      <c r="YZ225" s="22"/>
      <c r="ZA225" s="22"/>
      <c r="ZB225" s="22"/>
      <c r="ZC225" s="22"/>
      <c r="ZD225" s="22"/>
      <c r="ZE225" s="22"/>
      <c r="ZF225" s="22"/>
      <c r="ZG225" s="22"/>
      <c r="ZH225" s="22"/>
      <c r="ZI225" s="22"/>
      <c r="ZJ225" s="22"/>
      <c r="ZK225" s="22"/>
      <c r="ZL225" s="22"/>
      <c r="ZM225" s="22"/>
      <c r="ZN225" s="22"/>
      <c r="ZO225" s="22"/>
      <c r="ZP225" s="22"/>
      <c r="ZQ225" s="22"/>
      <c r="ZR225" s="22"/>
      <c r="ZS225" s="22"/>
      <c r="ZT225" s="22"/>
      <c r="ZU225" s="22"/>
      <c r="ZV225" s="22"/>
      <c r="ZW225" s="22"/>
      <c r="ZX225" s="22"/>
      <c r="ZY225" s="22"/>
      <c r="ZZ225" s="22"/>
      <c r="AAA225" s="22"/>
      <c r="AAB225" s="22"/>
      <c r="AAC225" s="22"/>
      <c r="AAD225" s="22"/>
      <c r="AAE225" s="22"/>
      <c r="AAF225" s="22"/>
      <c r="AAG225" s="22"/>
      <c r="AAH225" s="22"/>
      <c r="AAI225" s="22"/>
      <c r="AAJ225" s="22"/>
      <c r="AAK225" s="22"/>
      <c r="AAL225" s="22"/>
      <c r="AAM225" s="22"/>
      <c r="AAN225" s="22"/>
      <c r="AAO225" s="22"/>
      <c r="AAP225" s="22"/>
      <c r="AAQ225" s="22"/>
      <c r="AAR225" s="22"/>
      <c r="AAS225" s="22"/>
      <c r="AAT225" s="22"/>
      <c r="AAU225" s="22"/>
      <c r="AAV225" s="22"/>
      <c r="AAW225" s="22"/>
      <c r="AAX225" s="22"/>
      <c r="AAY225" s="22"/>
      <c r="AAZ225" s="22"/>
      <c r="ABA225" s="22"/>
      <c r="ABB225" s="22"/>
      <c r="ABC225" s="22"/>
      <c r="ABD225" s="22"/>
      <c r="ABE225" s="22"/>
      <c r="ABF225" s="22"/>
      <c r="ABG225" s="22"/>
      <c r="ABH225" s="22"/>
      <c r="ABI225" s="22"/>
      <c r="ABJ225" s="22"/>
      <c r="ABK225" s="22"/>
      <c r="ABL225" s="22"/>
      <c r="ABM225" s="22"/>
      <c r="ABN225" s="22"/>
      <c r="ABO225" s="22"/>
      <c r="ABP225" s="22"/>
      <c r="ABQ225" s="22"/>
      <c r="ABR225" s="22"/>
      <c r="ABS225" s="22"/>
      <c r="ABT225" s="22"/>
      <c r="ABU225" s="22"/>
      <c r="ABV225" s="22"/>
      <c r="ABW225" s="22"/>
      <c r="ABX225" s="22"/>
      <c r="ABY225" s="22"/>
      <c r="ABZ225" s="22"/>
      <c r="ACA225" s="22"/>
      <c r="ACB225" s="22"/>
      <c r="ACC225" s="22"/>
      <c r="ACD225" s="22"/>
      <c r="ACE225" s="22"/>
      <c r="ACF225" s="22"/>
      <c r="ACG225" s="22"/>
      <c r="ACH225" s="22"/>
      <c r="ACI225" s="22"/>
      <c r="ACJ225" s="22"/>
      <c r="ACK225" s="22"/>
      <c r="ACL225" s="22"/>
      <c r="ACM225" s="22"/>
      <c r="ACN225" s="22"/>
      <c r="ACO225" s="22"/>
      <c r="ACP225" s="22"/>
      <c r="ACQ225" s="22"/>
      <c r="ACR225" s="22"/>
      <c r="ACS225" s="22"/>
      <c r="ACT225" s="22"/>
      <c r="ACU225" s="22"/>
      <c r="ACV225" s="22"/>
      <c r="ACW225" s="22"/>
      <c r="ACX225" s="22"/>
      <c r="ACY225" s="22"/>
      <c r="ACZ225" s="22"/>
      <c r="ADA225" s="22"/>
    </row>
    <row r="226" spans="1:781" s="124" customFormat="1" ht="36" x14ac:dyDescent="0.3">
      <c r="A226" s="99">
        <v>1</v>
      </c>
      <c r="B226" s="87" t="s">
        <v>678</v>
      </c>
      <c r="C226" s="64" t="s">
        <v>111</v>
      </c>
      <c r="D226" s="65"/>
      <c r="E226" s="65" t="s">
        <v>169</v>
      </c>
      <c r="F226" s="65"/>
      <c r="G226" s="122">
        <v>22000000</v>
      </c>
      <c r="H226" s="65">
        <v>1</v>
      </c>
      <c r="I226" s="65" t="s">
        <v>49</v>
      </c>
      <c r="J226" s="65" t="s">
        <v>170</v>
      </c>
      <c r="K226" s="67">
        <v>1982</v>
      </c>
      <c r="L226" s="68">
        <v>30263</v>
      </c>
      <c r="M226" s="69">
        <v>15000000</v>
      </c>
      <c r="N226" s="70"/>
      <c r="O226" s="70"/>
      <c r="P226" s="71" t="s">
        <v>679</v>
      </c>
      <c r="Q226" s="130" t="s">
        <v>680</v>
      </c>
      <c r="R226" s="73" t="s">
        <v>243</v>
      </c>
      <c r="S226" s="74" t="str">
        <f t="shared" si="53"/>
        <v>Cu</v>
      </c>
      <c r="T226" s="75">
        <v>800</v>
      </c>
      <c r="U226" s="75">
        <v>0.47299999999999998</v>
      </c>
      <c r="V226" s="75">
        <v>0.05</v>
      </c>
      <c r="W226" s="75">
        <v>0.51310467720923369</v>
      </c>
      <c r="X226" s="75">
        <v>1957</v>
      </c>
      <c r="Y226" s="75" t="s">
        <v>217</v>
      </c>
      <c r="Z226" s="75" t="s">
        <v>244</v>
      </c>
      <c r="AA226" s="106"/>
      <c r="AB226" s="76">
        <f t="shared" si="52"/>
        <v>7.9086685861884067</v>
      </c>
      <c r="AC226" s="76">
        <f t="shared" si="54"/>
        <v>0</v>
      </c>
      <c r="AD226" s="76">
        <f t="shared" si="55"/>
        <v>0</v>
      </c>
      <c r="AE226" s="76">
        <f t="shared" si="60"/>
        <v>7.9086685861884067</v>
      </c>
      <c r="AF226" s="77"/>
      <c r="AG226" s="77">
        <f t="shared" si="57"/>
        <v>7.9086685861884067</v>
      </c>
      <c r="AH226" s="77">
        <f t="shared" si="58"/>
        <v>0</v>
      </c>
      <c r="AI226" s="77">
        <f t="shared" si="59"/>
        <v>0</v>
      </c>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c r="BZ226" s="106"/>
      <c r="CA226" s="106"/>
      <c r="CB226" s="106"/>
      <c r="CC226" s="106"/>
      <c r="CD226" s="106"/>
      <c r="CE226" s="106"/>
      <c r="CF226" s="106"/>
      <c r="CG226" s="106"/>
      <c r="CH226" s="106"/>
      <c r="CI226" s="106"/>
      <c r="CJ226" s="106"/>
      <c r="CK226" s="106"/>
      <c r="CL226" s="106"/>
      <c r="CM226" s="106"/>
      <c r="CN226" s="106"/>
      <c r="CO226" s="106"/>
      <c r="CP226" s="106"/>
      <c r="CQ226" s="106"/>
      <c r="CR226" s="106"/>
      <c r="CS226" s="106"/>
      <c r="CT226" s="106"/>
      <c r="CU226" s="106"/>
      <c r="CV226" s="106"/>
      <c r="CW226" s="106"/>
      <c r="CX226" s="106"/>
      <c r="CY226" s="106"/>
      <c r="CZ226" s="106"/>
      <c r="DA226" s="106"/>
      <c r="DB226" s="106"/>
      <c r="DC226" s="106"/>
      <c r="DD226" s="106"/>
      <c r="DE226" s="106"/>
      <c r="DF226" s="106"/>
      <c r="DG226" s="106"/>
      <c r="DH226" s="106"/>
      <c r="DI226" s="106"/>
      <c r="DJ226" s="106"/>
      <c r="DK226" s="106"/>
      <c r="DL226" s="106"/>
      <c r="DM226" s="106"/>
      <c r="DN226" s="106"/>
      <c r="DO226" s="106"/>
      <c r="DP226" s="106"/>
      <c r="DQ226" s="106"/>
      <c r="DR226" s="106"/>
      <c r="DS226" s="106"/>
      <c r="DT226" s="106"/>
      <c r="DU226" s="106"/>
      <c r="DV226" s="106"/>
      <c r="DW226" s="106"/>
      <c r="DX226" s="106"/>
      <c r="DY226" s="106"/>
      <c r="DZ226" s="106"/>
      <c r="EA226" s="106"/>
      <c r="EB226" s="106"/>
      <c r="EC226" s="106"/>
      <c r="ED226" s="106"/>
      <c r="EE226" s="106"/>
      <c r="EF226" s="106"/>
      <c r="EG226" s="106"/>
      <c r="EH226" s="106"/>
      <c r="EI226" s="106"/>
      <c r="EJ226" s="106"/>
      <c r="EK226" s="106"/>
      <c r="EL226" s="106"/>
      <c r="EM226" s="106"/>
      <c r="EN226" s="106"/>
      <c r="EO226" s="106"/>
      <c r="EP226" s="106"/>
      <c r="EQ226" s="106"/>
      <c r="ER226" s="106"/>
      <c r="ES226" s="106"/>
      <c r="ET226" s="106"/>
      <c r="EU226" s="106"/>
      <c r="EV226" s="106"/>
      <c r="EW226" s="106"/>
      <c r="EX226" s="106"/>
      <c r="EY226" s="106"/>
      <c r="EZ226" s="106"/>
      <c r="FA226" s="106"/>
      <c r="FB226" s="106"/>
      <c r="FC226" s="106"/>
      <c r="FD226" s="106"/>
      <c r="FE226" s="106"/>
      <c r="FF226" s="106"/>
      <c r="FG226" s="106"/>
      <c r="FH226" s="106"/>
      <c r="FI226" s="106"/>
      <c r="FJ226" s="106"/>
      <c r="FK226" s="106"/>
      <c r="FL226" s="106"/>
      <c r="FM226" s="106"/>
      <c r="FN226" s="106"/>
      <c r="FO226" s="106"/>
      <c r="FP226" s="106"/>
      <c r="FQ226" s="106"/>
      <c r="FR226" s="106"/>
      <c r="FS226" s="106"/>
      <c r="FT226" s="106"/>
      <c r="FU226" s="106"/>
      <c r="FV226" s="106"/>
      <c r="FW226" s="106"/>
      <c r="FX226" s="106"/>
      <c r="FY226" s="106"/>
      <c r="FZ226" s="106"/>
      <c r="GA226" s="106"/>
      <c r="GB226" s="106"/>
      <c r="GC226" s="106"/>
      <c r="GD226" s="106"/>
      <c r="GE226" s="106"/>
      <c r="GF226" s="106"/>
      <c r="GG226" s="106"/>
      <c r="GH226" s="106"/>
      <c r="GI226" s="106"/>
      <c r="GJ226" s="106"/>
      <c r="GK226" s="106"/>
      <c r="GL226" s="106"/>
      <c r="GM226" s="106"/>
      <c r="GN226" s="106"/>
      <c r="GO226" s="106"/>
      <c r="GP226" s="106"/>
      <c r="GQ226" s="106"/>
      <c r="GR226" s="106"/>
      <c r="GS226" s="106"/>
      <c r="GT226" s="106"/>
      <c r="GU226" s="106"/>
      <c r="GV226" s="106"/>
      <c r="GW226" s="106"/>
      <c r="GX226" s="106"/>
      <c r="GY226" s="106"/>
      <c r="GZ226" s="106"/>
      <c r="HA226" s="106"/>
      <c r="HB226" s="106"/>
      <c r="HC226" s="106"/>
      <c r="HD226" s="106"/>
      <c r="HE226" s="106"/>
      <c r="HF226" s="106"/>
      <c r="HG226" s="106"/>
      <c r="HH226" s="106"/>
      <c r="HI226" s="106"/>
      <c r="HJ226" s="106"/>
      <c r="HK226" s="106"/>
      <c r="HL226" s="106"/>
      <c r="HM226" s="106"/>
      <c r="HN226" s="106"/>
      <c r="HO226" s="106"/>
      <c r="HP226" s="106"/>
      <c r="HQ226" s="106"/>
      <c r="HR226" s="106"/>
      <c r="HS226" s="106"/>
      <c r="HT226" s="106"/>
      <c r="HU226" s="106"/>
      <c r="HV226" s="106"/>
      <c r="HW226" s="106"/>
      <c r="HX226" s="106"/>
      <c r="HY226" s="106"/>
      <c r="HZ226" s="106"/>
      <c r="IA226" s="106"/>
      <c r="IB226" s="106"/>
      <c r="IC226" s="106"/>
      <c r="ID226" s="106"/>
      <c r="IE226" s="106"/>
      <c r="IF226" s="106"/>
      <c r="IG226" s="106"/>
      <c r="IH226" s="106"/>
      <c r="II226" s="106"/>
      <c r="IJ226" s="106"/>
      <c r="IK226" s="106"/>
      <c r="IL226" s="106"/>
      <c r="IM226" s="106"/>
      <c r="IN226" s="106"/>
      <c r="IO226" s="106"/>
      <c r="IP226" s="106"/>
      <c r="IQ226" s="106"/>
      <c r="IR226" s="106"/>
      <c r="IS226" s="106"/>
      <c r="IT226" s="106"/>
      <c r="IU226" s="106"/>
      <c r="IV226" s="106"/>
      <c r="IW226" s="106"/>
      <c r="IX226" s="106"/>
      <c r="IY226" s="106"/>
      <c r="IZ226" s="106"/>
      <c r="JA226" s="106"/>
      <c r="JB226" s="106"/>
      <c r="JC226" s="106"/>
      <c r="JD226" s="106"/>
      <c r="JE226" s="106"/>
      <c r="JF226" s="106"/>
      <c r="JG226" s="106"/>
      <c r="JH226" s="106"/>
      <c r="JI226" s="106"/>
      <c r="JJ226" s="106"/>
      <c r="JK226" s="106"/>
      <c r="JL226" s="106"/>
      <c r="JM226" s="106"/>
      <c r="JN226" s="106"/>
      <c r="JO226" s="106"/>
      <c r="JP226" s="106"/>
      <c r="JQ226" s="106"/>
      <c r="JR226" s="106"/>
      <c r="JS226" s="106"/>
      <c r="JT226" s="106"/>
      <c r="JU226" s="106"/>
      <c r="JV226" s="106"/>
      <c r="JW226" s="106"/>
      <c r="JX226" s="106"/>
      <c r="JY226" s="106"/>
      <c r="JZ226" s="106"/>
      <c r="KA226" s="106"/>
      <c r="KB226" s="106"/>
      <c r="KC226" s="106"/>
      <c r="KD226" s="106"/>
      <c r="KE226" s="106"/>
      <c r="KF226" s="106"/>
      <c r="KG226" s="106"/>
      <c r="KH226" s="106"/>
      <c r="KI226" s="106"/>
      <c r="KJ226" s="106"/>
      <c r="KK226" s="106"/>
      <c r="KL226" s="106"/>
      <c r="KM226" s="106"/>
      <c r="KN226" s="106"/>
      <c r="KO226" s="106"/>
      <c r="KP226" s="106"/>
      <c r="KQ226" s="106"/>
      <c r="KR226" s="106"/>
      <c r="KS226" s="106"/>
      <c r="KT226" s="106"/>
      <c r="KU226" s="106"/>
      <c r="KV226" s="106"/>
      <c r="KW226" s="106"/>
      <c r="KX226" s="106"/>
      <c r="KY226" s="106"/>
      <c r="KZ226" s="106"/>
      <c r="LA226" s="106"/>
      <c r="LB226" s="106"/>
      <c r="LC226" s="106"/>
      <c r="LD226" s="106"/>
      <c r="LE226" s="106"/>
      <c r="LF226" s="106"/>
      <c r="LG226" s="106"/>
      <c r="LH226" s="106"/>
      <c r="LI226" s="106"/>
      <c r="LJ226" s="106"/>
      <c r="LK226" s="106"/>
      <c r="LL226" s="106"/>
      <c r="LM226" s="106"/>
      <c r="LN226" s="106"/>
      <c r="LO226" s="106"/>
      <c r="LP226" s="106"/>
      <c r="LQ226" s="106"/>
      <c r="LR226" s="106"/>
      <c r="LS226" s="106"/>
      <c r="LT226" s="106"/>
      <c r="LU226" s="106"/>
      <c r="LV226" s="106"/>
      <c r="LW226" s="106"/>
      <c r="LX226" s="106"/>
      <c r="LY226" s="106"/>
      <c r="LZ226" s="106"/>
      <c r="MA226" s="106"/>
      <c r="MB226" s="106"/>
      <c r="MC226" s="106"/>
      <c r="MD226" s="106"/>
      <c r="ME226" s="106"/>
      <c r="MF226" s="106"/>
      <c r="MG226" s="106"/>
      <c r="MH226" s="106"/>
      <c r="MI226" s="106"/>
      <c r="MJ226" s="106"/>
      <c r="MK226" s="106"/>
      <c r="ML226" s="106"/>
      <c r="MM226" s="106"/>
      <c r="MN226" s="106"/>
      <c r="MO226" s="106"/>
      <c r="MP226" s="106"/>
      <c r="MQ226" s="106"/>
      <c r="MR226" s="106"/>
      <c r="MS226" s="106"/>
      <c r="MT226" s="106"/>
      <c r="MU226" s="106"/>
      <c r="MV226" s="106"/>
      <c r="MW226" s="106"/>
      <c r="MX226" s="106"/>
      <c r="MY226" s="106"/>
      <c r="MZ226" s="106"/>
      <c r="NA226" s="106"/>
      <c r="NB226" s="106"/>
      <c r="NC226" s="106"/>
      <c r="ND226" s="106"/>
      <c r="NE226" s="106"/>
      <c r="NF226" s="106"/>
      <c r="NG226" s="106"/>
      <c r="NH226" s="106"/>
      <c r="NI226" s="106"/>
      <c r="NJ226" s="106"/>
      <c r="NK226" s="106"/>
      <c r="NL226" s="106"/>
      <c r="NM226" s="106"/>
      <c r="NN226" s="106"/>
      <c r="NO226" s="106"/>
      <c r="NP226" s="106"/>
      <c r="NQ226" s="106"/>
      <c r="NR226" s="106"/>
      <c r="NS226" s="106"/>
      <c r="NT226" s="106"/>
      <c r="NU226" s="106"/>
      <c r="NV226" s="106"/>
      <c r="NW226" s="106"/>
      <c r="NX226" s="106"/>
      <c r="NY226" s="106"/>
      <c r="NZ226" s="106"/>
      <c r="OA226" s="106"/>
      <c r="OB226" s="106"/>
      <c r="OC226" s="106"/>
      <c r="OD226" s="106"/>
      <c r="OE226" s="106"/>
      <c r="OF226" s="106"/>
      <c r="OG226" s="106"/>
      <c r="OH226" s="106"/>
      <c r="OI226" s="106"/>
      <c r="OJ226" s="106"/>
      <c r="OK226" s="106"/>
      <c r="OL226" s="106"/>
      <c r="OM226" s="106"/>
      <c r="ON226" s="106"/>
      <c r="OO226" s="106"/>
      <c r="OP226" s="106"/>
      <c r="OQ226" s="106"/>
      <c r="OR226" s="106"/>
      <c r="OS226" s="106"/>
      <c r="OT226" s="106"/>
      <c r="OU226" s="106"/>
      <c r="OV226" s="106"/>
      <c r="OW226" s="106"/>
      <c r="OX226" s="106"/>
      <c r="OY226" s="106"/>
      <c r="OZ226" s="106"/>
      <c r="PA226" s="106"/>
      <c r="PB226" s="106"/>
      <c r="PC226" s="106"/>
      <c r="PD226" s="106"/>
      <c r="PE226" s="106"/>
      <c r="PF226" s="106"/>
      <c r="PG226" s="106"/>
      <c r="PH226" s="106"/>
      <c r="PI226" s="106"/>
      <c r="PJ226" s="106"/>
      <c r="PK226" s="106"/>
      <c r="PL226" s="106"/>
      <c r="PM226" s="106"/>
      <c r="PN226" s="106"/>
      <c r="PO226" s="106"/>
      <c r="PP226" s="106"/>
      <c r="PQ226" s="106"/>
      <c r="PR226" s="106"/>
      <c r="PS226" s="106"/>
      <c r="PT226" s="106"/>
      <c r="PU226" s="106"/>
      <c r="PV226" s="106"/>
      <c r="PW226" s="106"/>
      <c r="PX226" s="106"/>
      <c r="PY226" s="106"/>
      <c r="PZ226" s="106"/>
      <c r="QA226" s="106"/>
      <c r="QB226" s="106"/>
      <c r="QC226" s="106"/>
      <c r="QD226" s="106"/>
      <c r="QE226" s="106"/>
      <c r="QF226" s="106"/>
      <c r="QG226" s="106"/>
      <c r="QH226" s="106"/>
      <c r="QI226" s="106"/>
      <c r="QJ226" s="106"/>
      <c r="QK226" s="106"/>
      <c r="QL226" s="106"/>
      <c r="QM226" s="106"/>
      <c r="QN226" s="106"/>
      <c r="QO226" s="106"/>
      <c r="QP226" s="106"/>
      <c r="QQ226" s="106"/>
      <c r="QR226" s="106"/>
      <c r="QS226" s="106"/>
      <c r="QT226" s="106"/>
      <c r="QU226" s="106"/>
      <c r="QV226" s="106"/>
      <c r="QW226" s="106"/>
      <c r="QX226" s="106"/>
      <c r="QY226" s="106"/>
      <c r="QZ226" s="106"/>
      <c r="RA226" s="106"/>
      <c r="RB226" s="106"/>
      <c r="RC226" s="106"/>
      <c r="RD226" s="106"/>
      <c r="RE226" s="106"/>
      <c r="RF226" s="106"/>
      <c r="RG226" s="106"/>
      <c r="RH226" s="106"/>
      <c r="RI226" s="106"/>
      <c r="RJ226" s="106"/>
      <c r="RK226" s="106"/>
      <c r="RL226" s="106"/>
      <c r="RM226" s="106"/>
      <c r="RN226" s="106"/>
      <c r="RO226" s="106"/>
      <c r="RP226" s="106"/>
      <c r="RQ226" s="106"/>
      <c r="RR226" s="106"/>
      <c r="RS226" s="106"/>
      <c r="RT226" s="106"/>
      <c r="RU226" s="106"/>
      <c r="RV226" s="106"/>
      <c r="RW226" s="106"/>
      <c r="RX226" s="106"/>
      <c r="RY226" s="106"/>
      <c r="RZ226" s="106"/>
      <c r="SA226" s="106"/>
      <c r="SB226" s="106"/>
      <c r="SC226" s="106"/>
      <c r="SD226" s="106"/>
      <c r="SE226" s="106"/>
      <c r="SF226" s="106"/>
      <c r="SG226" s="106"/>
      <c r="SH226" s="106"/>
      <c r="SI226" s="106"/>
      <c r="SJ226" s="106"/>
      <c r="SK226" s="106"/>
      <c r="SL226" s="106"/>
      <c r="SM226" s="106"/>
      <c r="SN226" s="106"/>
      <c r="SO226" s="106"/>
      <c r="SP226" s="106"/>
      <c r="SQ226" s="106"/>
      <c r="SR226" s="106"/>
      <c r="SS226" s="106"/>
      <c r="ST226" s="106"/>
      <c r="SU226" s="106"/>
      <c r="SV226" s="106"/>
      <c r="SW226" s="106"/>
      <c r="SX226" s="106"/>
      <c r="SY226" s="106"/>
      <c r="SZ226" s="106"/>
      <c r="TA226" s="106"/>
      <c r="TB226" s="106"/>
      <c r="TC226" s="106"/>
      <c r="TD226" s="106"/>
      <c r="TE226" s="106"/>
      <c r="TF226" s="106"/>
      <c r="TG226" s="106"/>
      <c r="TH226" s="106"/>
      <c r="TI226" s="106"/>
      <c r="TJ226" s="106"/>
      <c r="TK226" s="106"/>
      <c r="TL226" s="106"/>
      <c r="TM226" s="106"/>
      <c r="TN226" s="106"/>
      <c r="TO226" s="106"/>
      <c r="TP226" s="106"/>
      <c r="TQ226" s="106"/>
      <c r="TR226" s="106"/>
      <c r="TS226" s="106"/>
      <c r="TT226" s="106"/>
      <c r="TU226" s="106"/>
      <c r="TV226" s="106"/>
      <c r="TW226" s="106"/>
      <c r="TX226" s="106"/>
      <c r="TY226" s="106"/>
      <c r="TZ226" s="106"/>
      <c r="UA226" s="106"/>
      <c r="UB226" s="106"/>
      <c r="UC226" s="106"/>
      <c r="UD226" s="106"/>
      <c r="UE226" s="106"/>
      <c r="UF226" s="106"/>
      <c r="UG226" s="106"/>
      <c r="UH226" s="106"/>
      <c r="UI226" s="106"/>
      <c r="UJ226" s="106"/>
      <c r="UK226" s="106"/>
      <c r="UL226" s="106"/>
      <c r="UM226" s="106"/>
      <c r="UN226" s="106"/>
      <c r="UO226" s="106"/>
      <c r="UP226" s="106"/>
      <c r="UQ226" s="106"/>
      <c r="UR226" s="106"/>
      <c r="US226" s="106"/>
      <c r="UT226" s="106"/>
      <c r="UU226" s="106"/>
      <c r="UV226" s="106"/>
      <c r="UW226" s="106"/>
      <c r="UX226" s="106"/>
      <c r="UY226" s="106"/>
      <c r="UZ226" s="106"/>
      <c r="VA226" s="106"/>
      <c r="VB226" s="106"/>
      <c r="VC226" s="106"/>
      <c r="VD226" s="106"/>
      <c r="VE226" s="106"/>
      <c r="VF226" s="106"/>
      <c r="VG226" s="106"/>
      <c r="VH226" s="106"/>
      <c r="VI226" s="106"/>
      <c r="VJ226" s="106"/>
      <c r="VK226" s="106"/>
      <c r="VL226" s="106"/>
      <c r="VM226" s="106"/>
      <c r="VN226" s="106"/>
      <c r="VO226" s="106"/>
      <c r="VP226" s="106"/>
      <c r="VQ226" s="106"/>
      <c r="VR226" s="106"/>
      <c r="VS226" s="106"/>
      <c r="VT226" s="106"/>
      <c r="VU226" s="106"/>
      <c r="VV226" s="106"/>
      <c r="VW226" s="106"/>
      <c r="VX226" s="106"/>
      <c r="VY226" s="106"/>
      <c r="VZ226" s="106"/>
      <c r="WA226" s="106"/>
      <c r="WB226" s="106"/>
      <c r="WC226" s="106"/>
      <c r="WD226" s="106"/>
      <c r="WE226" s="106"/>
      <c r="WF226" s="106"/>
      <c r="WG226" s="106"/>
      <c r="WH226" s="106"/>
      <c r="WI226" s="106"/>
      <c r="WJ226" s="106"/>
      <c r="WK226" s="106"/>
      <c r="WL226" s="106"/>
      <c r="WM226" s="106"/>
      <c r="WN226" s="106"/>
      <c r="WO226" s="106"/>
      <c r="WP226" s="106"/>
      <c r="WQ226" s="106"/>
      <c r="WR226" s="106"/>
      <c r="WS226" s="106"/>
      <c r="WT226" s="106"/>
      <c r="WU226" s="106"/>
      <c r="WV226" s="106"/>
      <c r="WW226" s="106"/>
      <c r="WX226" s="106"/>
      <c r="WY226" s="106"/>
      <c r="WZ226" s="106"/>
      <c r="XA226" s="106"/>
      <c r="XB226" s="106"/>
      <c r="XC226" s="106"/>
      <c r="XD226" s="106"/>
      <c r="XE226" s="106"/>
      <c r="XF226" s="106"/>
      <c r="XG226" s="106"/>
      <c r="XH226" s="106"/>
      <c r="XI226" s="106"/>
      <c r="XJ226" s="106"/>
      <c r="XK226" s="106"/>
      <c r="XL226" s="106"/>
      <c r="XM226" s="106"/>
      <c r="XN226" s="106"/>
      <c r="XO226" s="106"/>
      <c r="XP226" s="106"/>
      <c r="XQ226" s="106"/>
      <c r="XR226" s="106"/>
      <c r="XS226" s="106"/>
      <c r="XT226" s="106"/>
      <c r="XU226" s="106"/>
      <c r="XV226" s="106"/>
      <c r="XW226" s="106"/>
      <c r="XX226" s="106"/>
      <c r="XY226" s="106"/>
      <c r="XZ226" s="106"/>
      <c r="YA226" s="106"/>
      <c r="YB226" s="106"/>
      <c r="YC226" s="106"/>
      <c r="YD226" s="106"/>
      <c r="YE226" s="106"/>
      <c r="YF226" s="106"/>
      <c r="YG226" s="106"/>
      <c r="YH226" s="106"/>
      <c r="YI226" s="106"/>
      <c r="YJ226" s="106"/>
      <c r="YK226" s="106"/>
      <c r="YL226" s="106"/>
      <c r="YM226" s="106"/>
      <c r="YN226" s="106"/>
      <c r="YO226" s="106"/>
      <c r="YP226" s="106"/>
      <c r="YQ226" s="106"/>
      <c r="YR226" s="106"/>
      <c r="YS226" s="106"/>
      <c r="YT226" s="106"/>
      <c r="YU226" s="106"/>
      <c r="YV226" s="106"/>
      <c r="YW226" s="106"/>
      <c r="YX226" s="106"/>
      <c r="YY226" s="106"/>
      <c r="YZ226" s="106"/>
      <c r="ZA226" s="106"/>
      <c r="ZB226" s="106"/>
      <c r="ZC226" s="106"/>
      <c r="ZD226" s="106"/>
      <c r="ZE226" s="106"/>
      <c r="ZF226" s="106"/>
      <c r="ZG226" s="106"/>
      <c r="ZH226" s="106"/>
      <c r="ZI226" s="106"/>
      <c r="ZJ226" s="106"/>
      <c r="ZK226" s="106"/>
      <c r="ZL226" s="106"/>
      <c r="ZM226" s="106"/>
      <c r="ZN226" s="106"/>
      <c r="ZO226" s="106"/>
      <c r="ZP226" s="106"/>
      <c r="ZQ226" s="106"/>
      <c r="ZR226" s="106"/>
      <c r="ZS226" s="106"/>
      <c r="ZT226" s="106"/>
      <c r="ZU226" s="106"/>
      <c r="ZV226" s="106"/>
      <c r="ZW226" s="106"/>
      <c r="ZX226" s="106"/>
      <c r="ZY226" s="106"/>
      <c r="ZZ226" s="106"/>
      <c r="AAA226" s="106"/>
      <c r="AAB226" s="106"/>
      <c r="AAC226" s="106"/>
      <c r="AAD226" s="106"/>
      <c r="AAE226" s="106"/>
      <c r="AAF226" s="106"/>
      <c r="AAG226" s="106"/>
      <c r="AAH226" s="106"/>
      <c r="AAI226" s="106"/>
      <c r="AAJ226" s="106"/>
      <c r="AAK226" s="106"/>
      <c r="AAL226" s="106"/>
      <c r="AAM226" s="106"/>
      <c r="AAN226" s="106"/>
      <c r="AAO226" s="106"/>
      <c r="AAP226" s="106"/>
      <c r="AAQ226" s="106"/>
      <c r="AAR226" s="106"/>
      <c r="AAS226" s="106"/>
      <c r="AAT226" s="106"/>
      <c r="AAU226" s="106"/>
      <c r="AAV226" s="106"/>
      <c r="AAW226" s="106"/>
      <c r="AAX226" s="106"/>
      <c r="AAY226" s="106"/>
      <c r="AAZ226" s="106"/>
      <c r="ABA226" s="106"/>
      <c r="ABB226" s="106"/>
      <c r="ABC226" s="106"/>
      <c r="ABD226" s="106"/>
      <c r="ABE226" s="106"/>
      <c r="ABF226" s="106"/>
      <c r="ABG226" s="106"/>
      <c r="ABH226" s="106"/>
      <c r="ABI226" s="106"/>
      <c r="ABJ226" s="106"/>
      <c r="ABK226" s="106"/>
      <c r="ABL226" s="106"/>
      <c r="ABM226" s="106"/>
      <c r="ABN226" s="106"/>
      <c r="ABO226" s="106"/>
      <c r="ABP226" s="106"/>
      <c r="ABQ226" s="106"/>
      <c r="ABR226" s="106"/>
      <c r="ABS226" s="106"/>
      <c r="ABT226" s="106"/>
      <c r="ABU226" s="106"/>
      <c r="ABV226" s="106"/>
      <c r="ABW226" s="106"/>
      <c r="ABX226" s="106"/>
      <c r="ABY226" s="106"/>
      <c r="ABZ226" s="106"/>
      <c r="ACA226" s="106"/>
      <c r="ACB226" s="106"/>
      <c r="ACC226" s="106"/>
      <c r="ACD226" s="106"/>
      <c r="ACE226" s="106"/>
      <c r="ACF226" s="106"/>
      <c r="ACG226" s="106"/>
      <c r="ACH226" s="106"/>
      <c r="ACI226" s="106"/>
      <c r="ACJ226" s="106"/>
      <c r="ACK226" s="106"/>
      <c r="ACL226" s="106"/>
      <c r="ACM226" s="106"/>
      <c r="ACN226" s="106"/>
      <c r="ACO226" s="106"/>
      <c r="ACP226" s="106"/>
      <c r="ACQ226" s="106"/>
      <c r="ACR226" s="106"/>
      <c r="ACS226" s="106"/>
      <c r="ACT226" s="106"/>
      <c r="ACU226" s="106"/>
      <c r="ACV226" s="106"/>
      <c r="ACW226" s="106"/>
      <c r="ACX226" s="106"/>
      <c r="ACY226" s="106"/>
      <c r="ACZ226" s="106"/>
      <c r="ADA226" s="106"/>
    </row>
    <row r="227" spans="1:781" s="124" customFormat="1" ht="24" x14ac:dyDescent="0.3">
      <c r="A227" s="81">
        <v>3</v>
      </c>
      <c r="B227" s="87" t="s">
        <v>681</v>
      </c>
      <c r="C227" s="64" t="s">
        <v>682</v>
      </c>
      <c r="D227" s="65" t="s">
        <v>129</v>
      </c>
      <c r="E227" s="65" t="s">
        <v>146</v>
      </c>
      <c r="F227" s="65">
        <v>21</v>
      </c>
      <c r="G227" s="122"/>
      <c r="H227" s="65">
        <v>1</v>
      </c>
      <c r="I227" s="65" t="s">
        <v>49</v>
      </c>
      <c r="J227" s="65" t="s">
        <v>170</v>
      </c>
      <c r="K227" s="67">
        <v>1982</v>
      </c>
      <c r="L227" s="135">
        <v>1982</v>
      </c>
      <c r="M227" s="69"/>
      <c r="N227" s="70"/>
      <c r="O227" s="70"/>
      <c r="P227" s="71" t="s">
        <v>511</v>
      </c>
      <c r="Q227" s="72" t="s">
        <v>683</v>
      </c>
      <c r="R227" s="146" t="s">
        <v>347</v>
      </c>
      <c r="S227" s="74" t="str">
        <f t="shared" si="53"/>
        <v>Gypsum</v>
      </c>
      <c r="T227" s="75"/>
      <c r="U227" s="75"/>
      <c r="V227" s="75"/>
      <c r="W227" s="75"/>
      <c r="X227" s="75"/>
      <c r="Y227" s="75"/>
      <c r="Z227" s="75"/>
      <c r="AA227" s="22"/>
      <c r="AB227" s="76">
        <f t="shared" si="52"/>
        <v>0</v>
      </c>
      <c r="AC227" s="76">
        <f t="shared" si="54"/>
        <v>0</v>
      </c>
      <c r="AD227" s="76">
        <f t="shared" si="55"/>
        <v>0</v>
      </c>
      <c r="AE227" s="76">
        <f t="shared" si="60"/>
        <v>0</v>
      </c>
      <c r="AF227" s="77"/>
      <c r="AG227" s="77">
        <f t="shared" si="57"/>
        <v>0</v>
      </c>
      <c r="AH227" s="77">
        <f t="shared" si="58"/>
        <v>0</v>
      </c>
      <c r="AI227" s="77">
        <f t="shared" si="59"/>
        <v>0</v>
      </c>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c r="DQ227" s="22"/>
      <c r="DR227" s="22"/>
      <c r="DS227" s="22"/>
      <c r="DT227" s="22"/>
      <c r="DU227" s="22"/>
      <c r="DV227" s="22"/>
      <c r="DW227" s="22"/>
      <c r="DX227" s="22"/>
      <c r="DY227" s="22"/>
      <c r="DZ227" s="22"/>
      <c r="EA227" s="22"/>
      <c r="EB227" s="22"/>
      <c r="EC227" s="22"/>
      <c r="ED227" s="22"/>
      <c r="EE227" s="22"/>
      <c r="EF227" s="22"/>
      <c r="EG227" s="22"/>
      <c r="EH227" s="22"/>
      <c r="EI227" s="22"/>
      <c r="EJ227" s="22"/>
      <c r="EK227" s="22"/>
      <c r="EL227" s="22"/>
      <c r="EM227" s="22"/>
      <c r="EN227" s="22"/>
      <c r="EO227" s="22"/>
      <c r="EP227" s="22"/>
      <c r="EQ227" s="22"/>
      <c r="ER227" s="22"/>
      <c r="ES227" s="22"/>
      <c r="ET227" s="22"/>
      <c r="EU227" s="22"/>
      <c r="EV227" s="22"/>
      <c r="EW227" s="22"/>
      <c r="EX227" s="22"/>
      <c r="EY227" s="22"/>
      <c r="EZ227" s="22"/>
      <c r="FA227" s="22"/>
      <c r="FB227" s="22"/>
      <c r="FC227" s="22"/>
      <c r="FD227" s="22"/>
      <c r="FE227" s="22"/>
      <c r="FF227" s="22"/>
      <c r="FG227" s="22"/>
      <c r="FH227" s="22"/>
      <c r="FI227" s="22"/>
      <c r="FJ227" s="22"/>
      <c r="FK227" s="22"/>
      <c r="FL227" s="22"/>
      <c r="FM227" s="22"/>
      <c r="FN227" s="22"/>
      <c r="FO227" s="22"/>
      <c r="FP227" s="22"/>
      <c r="FQ227" s="22"/>
      <c r="FR227" s="22"/>
      <c r="FS227" s="22"/>
      <c r="FT227" s="22"/>
      <c r="FU227" s="22"/>
      <c r="FV227" s="22"/>
      <c r="FW227" s="22"/>
      <c r="FX227" s="22"/>
      <c r="FY227" s="22"/>
      <c r="FZ227" s="22"/>
      <c r="GA227" s="22"/>
      <c r="GB227" s="22"/>
      <c r="GC227" s="22"/>
      <c r="GD227" s="22"/>
      <c r="GE227" s="22"/>
      <c r="GF227" s="22"/>
      <c r="GG227" s="22"/>
      <c r="GH227" s="22"/>
      <c r="GI227" s="22"/>
      <c r="GJ227" s="22"/>
      <c r="GK227" s="22"/>
      <c r="GL227" s="22"/>
      <c r="GM227" s="22"/>
      <c r="GN227" s="22"/>
      <c r="GO227" s="22"/>
      <c r="GP227" s="22"/>
      <c r="GQ227" s="22"/>
      <c r="GR227" s="22"/>
      <c r="GS227" s="22"/>
      <c r="GT227" s="22"/>
      <c r="GU227" s="22"/>
      <c r="GV227" s="22"/>
      <c r="GW227" s="22"/>
      <c r="GX227" s="22"/>
      <c r="GY227" s="22"/>
      <c r="GZ227" s="22"/>
      <c r="HA227" s="22"/>
      <c r="HB227" s="22"/>
      <c r="HC227" s="22"/>
      <c r="HD227" s="22"/>
      <c r="HE227" s="22"/>
      <c r="HF227" s="22"/>
      <c r="HG227" s="22"/>
      <c r="HH227" s="22"/>
      <c r="HI227" s="22"/>
      <c r="HJ227" s="22"/>
      <c r="HK227" s="22"/>
      <c r="HL227" s="22"/>
      <c r="HM227" s="22"/>
      <c r="HN227" s="22"/>
      <c r="HO227" s="22"/>
      <c r="HP227" s="22"/>
      <c r="HQ227" s="22"/>
      <c r="HR227" s="22"/>
      <c r="HS227" s="22"/>
      <c r="HT227" s="22"/>
      <c r="HU227" s="22"/>
      <c r="HV227" s="22"/>
      <c r="HW227" s="22"/>
      <c r="HX227" s="22"/>
      <c r="HY227" s="22"/>
      <c r="HZ227" s="22"/>
      <c r="IA227" s="22"/>
      <c r="IB227" s="22"/>
      <c r="IC227" s="22"/>
      <c r="ID227" s="22"/>
      <c r="IE227" s="22"/>
      <c r="IF227" s="22"/>
      <c r="IG227" s="22"/>
      <c r="IH227" s="22"/>
      <c r="II227" s="22"/>
      <c r="IJ227" s="22"/>
      <c r="IK227" s="22"/>
      <c r="IL227" s="22"/>
      <c r="IM227" s="22"/>
      <c r="IN227" s="22"/>
      <c r="IO227" s="22"/>
      <c r="IP227" s="22"/>
      <c r="IQ227" s="22"/>
      <c r="IR227" s="22"/>
      <c r="IS227" s="22"/>
      <c r="IT227" s="22"/>
      <c r="IU227" s="22"/>
      <c r="IV227" s="22"/>
      <c r="IW227" s="22"/>
      <c r="IX227" s="22"/>
      <c r="IY227" s="22"/>
      <c r="IZ227" s="22"/>
      <c r="JA227" s="22"/>
      <c r="JB227" s="22"/>
      <c r="JC227" s="22"/>
      <c r="JD227" s="22"/>
      <c r="JE227" s="22"/>
      <c r="JF227" s="22"/>
      <c r="JG227" s="22"/>
      <c r="JH227" s="22"/>
      <c r="JI227" s="22"/>
      <c r="JJ227" s="22"/>
      <c r="JK227" s="22"/>
      <c r="JL227" s="22"/>
      <c r="JM227" s="22"/>
      <c r="JN227" s="22"/>
      <c r="JO227" s="22"/>
      <c r="JP227" s="22"/>
      <c r="JQ227" s="22"/>
      <c r="JR227" s="22"/>
      <c r="JS227" s="22"/>
      <c r="JT227" s="22"/>
      <c r="JU227" s="22"/>
      <c r="JV227" s="22"/>
      <c r="JW227" s="22"/>
      <c r="JX227" s="22"/>
      <c r="JY227" s="22"/>
      <c r="JZ227" s="22"/>
      <c r="KA227" s="22"/>
      <c r="KB227" s="22"/>
      <c r="KC227" s="22"/>
      <c r="KD227" s="22"/>
      <c r="KE227" s="22"/>
      <c r="KF227" s="22"/>
      <c r="KG227" s="22"/>
      <c r="KH227" s="22"/>
      <c r="KI227" s="22"/>
      <c r="KJ227" s="22"/>
      <c r="KK227" s="22"/>
      <c r="KL227" s="22"/>
      <c r="KM227" s="22"/>
      <c r="KN227" s="22"/>
      <c r="KO227" s="22"/>
      <c r="KP227" s="22"/>
      <c r="KQ227" s="22"/>
      <c r="KR227" s="22"/>
      <c r="KS227" s="22"/>
      <c r="KT227" s="22"/>
      <c r="KU227" s="22"/>
      <c r="KV227" s="22"/>
      <c r="KW227" s="22"/>
      <c r="KX227" s="22"/>
      <c r="KY227" s="22"/>
      <c r="KZ227" s="22"/>
      <c r="LA227" s="22"/>
      <c r="LB227" s="22"/>
      <c r="LC227" s="22"/>
      <c r="LD227" s="22"/>
      <c r="LE227" s="22"/>
      <c r="LF227" s="22"/>
      <c r="LG227" s="22"/>
      <c r="LH227" s="22"/>
      <c r="LI227" s="22"/>
      <c r="LJ227" s="22"/>
      <c r="LK227" s="22"/>
      <c r="LL227" s="22"/>
      <c r="LM227" s="22"/>
      <c r="LN227" s="22"/>
      <c r="LO227" s="22"/>
      <c r="LP227" s="22"/>
      <c r="LQ227" s="22"/>
      <c r="LR227" s="22"/>
      <c r="LS227" s="22"/>
      <c r="LT227" s="22"/>
      <c r="LU227" s="22"/>
      <c r="LV227" s="22"/>
      <c r="LW227" s="22"/>
      <c r="LX227" s="22"/>
      <c r="LY227" s="22"/>
      <c r="LZ227" s="22"/>
      <c r="MA227" s="22"/>
      <c r="MB227" s="22"/>
      <c r="MC227" s="22"/>
      <c r="MD227" s="22"/>
      <c r="ME227" s="22"/>
      <c r="MF227" s="22"/>
      <c r="MG227" s="22"/>
      <c r="MH227" s="22"/>
      <c r="MI227" s="22"/>
      <c r="MJ227" s="22"/>
      <c r="MK227" s="22"/>
      <c r="ML227" s="22"/>
      <c r="MM227" s="22"/>
      <c r="MN227" s="22"/>
      <c r="MO227" s="22"/>
      <c r="MP227" s="22"/>
      <c r="MQ227" s="22"/>
      <c r="MR227" s="22"/>
      <c r="MS227" s="22"/>
      <c r="MT227" s="22"/>
      <c r="MU227" s="22"/>
      <c r="MV227" s="22"/>
      <c r="MW227" s="22"/>
      <c r="MX227" s="22"/>
      <c r="MY227" s="22"/>
      <c r="MZ227" s="22"/>
      <c r="NA227" s="22"/>
      <c r="NB227" s="22"/>
      <c r="NC227" s="22"/>
      <c r="ND227" s="22"/>
      <c r="NE227" s="22"/>
      <c r="NF227" s="22"/>
      <c r="NG227" s="22"/>
      <c r="NH227" s="22"/>
      <c r="NI227" s="22"/>
      <c r="NJ227" s="22"/>
      <c r="NK227" s="22"/>
      <c r="NL227" s="22"/>
      <c r="NM227" s="22"/>
      <c r="NN227" s="22"/>
      <c r="NO227" s="22"/>
      <c r="NP227" s="22"/>
      <c r="NQ227" s="22"/>
      <c r="NR227" s="22"/>
      <c r="NS227" s="22"/>
      <c r="NT227" s="22"/>
      <c r="NU227" s="22"/>
      <c r="NV227" s="22"/>
      <c r="NW227" s="22"/>
      <c r="NX227" s="22"/>
      <c r="NY227" s="22"/>
      <c r="NZ227" s="22"/>
      <c r="OA227" s="22"/>
      <c r="OB227" s="22"/>
      <c r="OC227" s="22"/>
      <c r="OD227" s="22"/>
      <c r="OE227" s="22"/>
      <c r="OF227" s="22"/>
      <c r="OG227" s="22"/>
      <c r="OH227" s="22"/>
      <c r="OI227" s="22"/>
      <c r="OJ227" s="22"/>
      <c r="OK227" s="22"/>
      <c r="OL227" s="22"/>
      <c r="OM227" s="22"/>
      <c r="ON227" s="22"/>
      <c r="OO227" s="22"/>
      <c r="OP227" s="22"/>
      <c r="OQ227" s="22"/>
      <c r="OR227" s="22"/>
      <c r="OS227" s="22"/>
      <c r="OT227" s="22"/>
      <c r="OU227" s="22"/>
      <c r="OV227" s="22"/>
      <c r="OW227" s="22"/>
      <c r="OX227" s="22"/>
      <c r="OY227" s="22"/>
      <c r="OZ227" s="22"/>
      <c r="PA227" s="22"/>
      <c r="PB227" s="22"/>
      <c r="PC227" s="22"/>
      <c r="PD227" s="22"/>
      <c r="PE227" s="22"/>
      <c r="PF227" s="22"/>
      <c r="PG227" s="22"/>
      <c r="PH227" s="22"/>
      <c r="PI227" s="22"/>
      <c r="PJ227" s="22"/>
      <c r="PK227" s="22"/>
      <c r="PL227" s="22"/>
      <c r="PM227" s="22"/>
      <c r="PN227" s="22"/>
      <c r="PO227" s="22"/>
      <c r="PP227" s="22"/>
      <c r="PQ227" s="22"/>
      <c r="PR227" s="22"/>
      <c r="PS227" s="22"/>
      <c r="PT227" s="22"/>
      <c r="PU227" s="22"/>
      <c r="PV227" s="22"/>
      <c r="PW227" s="22"/>
      <c r="PX227" s="22"/>
      <c r="PY227" s="22"/>
      <c r="PZ227" s="22"/>
      <c r="QA227" s="22"/>
      <c r="QB227" s="22"/>
      <c r="QC227" s="22"/>
      <c r="QD227" s="22"/>
      <c r="QE227" s="22"/>
      <c r="QF227" s="22"/>
      <c r="QG227" s="22"/>
      <c r="QH227" s="22"/>
      <c r="QI227" s="22"/>
      <c r="QJ227" s="22"/>
      <c r="QK227" s="22"/>
      <c r="QL227" s="22"/>
      <c r="QM227" s="22"/>
      <c r="QN227" s="22"/>
      <c r="QO227" s="22"/>
      <c r="QP227" s="22"/>
      <c r="QQ227" s="22"/>
      <c r="QR227" s="22"/>
      <c r="QS227" s="22"/>
      <c r="QT227" s="22"/>
      <c r="QU227" s="22"/>
      <c r="QV227" s="22"/>
      <c r="QW227" s="22"/>
      <c r="QX227" s="22"/>
      <c r="QY227" s="22"/>
      <c r="QZ227" s="22"/>
      <c r="RA227" s="22"/>
      <c r="RB227" s="22"/>
      <c r="RC227" s="22"/>
      <c r="RD227" s="22"/>
      <c r="RE227" s="22"/>
      <c r="RF227" s="22"/>
      <c r="RG227" s="22"/>
      <c r="RH227" s="22"/>
      <c r="RI227" s="22"/>
      <c r="RJ227" s="22"/>
      <c r="RK227" s="22"/>
      <c r="RL227" s="22"/>
      <c r="RM227" s="22"/>
      <c r="RN227" s="22"/>
      <c r="RO227" s="22"/>
      <c r="RP227" s="22"/>
      <c r="RQ227" s="22"/>
      <c r="RR227" s="22"/>
      <c r="RS227" s="22"/>
      <c r="RT227" s="22"/>
      <c r="RU227" s="22"/>
      <c r="RV227" s="22"/>
      <c r="RW227" s="22"/>
      <c r="RX227" s="22"/>
      <c r="RY227" s="22"/>
      <c r="RZ227" s="22"/>
      <c r="SA227" s="22"/>
      <c r="SB227" s="22"/>
      <c r="SC227" s="22"/>
      <c r="SD227" s="22"/>
      <c r="SE227" s="22"/>
      <c r="SF227" s="22"/>
      <c r="SG227" s="22"/>
      <c r="SH227" s="22"/>
      <c r="SI227" s="22"/>
      <c r="SJ227" s="22"/>
      <c r="SK227" s="22"/>
      <c r="SL227" s="22"/>
      <c r="SM227" s="22"/>
      <c r="SN227" s="22"/>
      <c r="SO227" s="22"/>
      <c r="SP227" s="22"/>
      <c r="SQ227" s="22"/>
      <c r="SR227" s="22"/>
      <c r="SS227" s="22"/>
      <c r="ST227" s="22"/>
      <c r="SU227" s="22"/>
      <c r="SV227" s="22"/>
      <c r="SW227" s="22"/>
      <c r="SX227" s="22"/>
      <c r="SY227" s="22"/>
      <c r="SZ227" s="22"/>
      <c r="TA227" s="22"/>
      <c r="TB227" s="22"/>
      <c r="TC227" s="22"/>
      <c r="TD227" s="22"/>
      <c r="TE227" s="22"/>
      <c r="TF227" s="22"/>
      <c r="TG227" s="22"/>
      <c r="TH227" s="22"/>
      <c r="TI227" s="22"/>
      <c r="TJ227" s="22"/>
      <c r="TK227" s="22"/>
      <c r="TL227" s="22"/>
      <c r="TM227" s="22"/>
      <c r="TN227" s="22"/>
      <c r="TO227" s="22"/>
      <c r="TP227" s="22"/>
      <c r="TQ227" s="22"/>
      <c r="TR227" s="22"/>
      <c r="TS227" s="22"/>
      <c r="TT227" s="22"/>
      <c r="TU227" s="22"/>
      <c r="TV227" s="22"/>
      <c r="TW227" s="22"/>
      <c r="TX227" s="22"/>
      <c r="TY227" s="22"/>
      <c r="TZ227" s="22"/>
      <c r="UA227" s="22"/>
      <c r="UB227" s="22"/>
      <c r="UC227" s="22"/>
      <c r="UD227" s="22"/>
      <c r="UE227" s="22"/>
      <c r="UF227" s="22"/>
      <c r="UG227" s="22"/>
      <c r="UH227" s="22"/>
      <c r="UI227" s="22"/>
      <c r="UJ227" s="22"/>
      <c r="UK227" s="22"/>
      <c r="UL227" s="22"/>
      <c r="UM227" s="22"/>
      <c r="UN227" s="22"/>
      <c r="UO227" s="22"/>
      <c r="UP227" s="22"/>
      <c r="UQ227" s="22"/>
      <c r="UR227" s="22"/>
      <c r="US227" s="22"/>
      <c r="UT227" s="22"/>
      <c r="UU227" s="22"/>
      <c r="UV227" s="22"/>
      <c r="UW227" s="22"/>
      <c r="UX227" s="22"/>
      <c r="UY227" s="22"/>
      <c r="UZ227" s="22"/>
      <c r="VA227" s="22"/>
      <c r="VB227" s="22"/>
      <c r="VC227" s="22"/>
      <c r="VD227" s="22"/>
      <c r="VE227" s="22"/>
      <c r="VF227" s="22"/>
      <c r="VG227" s="22"/>
      <c r="VH227" s="22"/>
      <c r="VI227" s="22"/>
      <c r="VJ227" s="22"/>
      <c r="VK227" s="22"/>
      <c r="VL227" s="22"/>
      <c r="VM227" s="22"/>
      <c r="VN227" s="22"/>
      <c r="VO227" s="22"/>
      <c r="VP227" s="22"/>
      <c r="VQ227" s="22"/>
      <c r="VR227" s="22"/>
      <c r="VS227" s="22"/>
      <c r="VT227" s="22"/>
      <c r="VU227" s="22"/>
      <c r="VV227" s="22"/>
      <c r="VW227" s="22"/>
      <c r="VX227" s="22"/>
      <c r="VY227" s="22"/>
      <c r="VZ227" s="22"/>
      <c r="WA227" s="22"/>
      <c r="WB227" s="22"/>
      <c r="WC227" s="22"/>
      <c r="WD227" s="22"/>
      <c r="WE227" s="22"/>
      <c r="WF227" s="22"/>
      <c r="WG227" s="22"/>
      <c r="WH227" s="22"/>
      <c r="WI227" s="22"/>
      <c r="WJ227" s="22"/>
      <c r="WK227" s="22"/>
      <c r="WL227" s="22"/>
      <c r="WM227" s="22"/>
      <c r="WN227" s="22"/>
      <c r="WO227" s="22"/>
      <c r="WP227" s="22"/>
      <c r="WQ227" s="22"/>
      <c r="WR227" s="22"/>
      <c r="WS227" s="22"/>
      <c r="WT227" s="22"/>
      <c r="WU227" s="22"/>
      <c r="WV227" s="22"/>
      <c r="WW227" s="22"/>
      <c r="WX227" s="22"/>
      <c r="WY227" s="22"/>
      <c r="WZ227" s="22"/>
      <c r="XA227" s="22"/>
      <c r="XB227" s="22"/>
      <c r="XC227" s="22"/>
      <c r="XD227" s="22"/>
      <c r="XE227" s="22"/>
      <c r="XF227" s="22"/>
      <c r="XG227" s="22"/>
      <c r="XH227" s="22"/>
      <c r="XI227" s="22"/>
      <c r="XJ227" s="22"/>
      <c r="XK227" s="22"/>
      <c r="XL227" s="22"/>
      <c r="XM227" s="22"/>
      <c r="XN227" s="22"/>
      <c r="XO227" s="22"/>
      <c r="XP227" s="22"/>
      <c r="XQ227" s="22"/>
      <c r="XR227" s="22"/>
      <c r="XS227" s="22"/>
      <c r="XT227" s="22"/>
      <c r="XU227" s="22"/>
      <c r="XV227" s="22"/>
      <c r="XW227" s="22"/>
      <c r="XX227" s="22"/>
      <c r="XY227" s="22"/>
      <c r="XZ227" s="22"/>
      <c r="YA227" s="22"/>
      <c r="YB227" s="22"/>
      <c r="YC227" s="22"/>
      <c r="YD227" s="22"/>
      <c r="YE227" s="22"/>
      <c r="YF227" s="22"/>
      <c r="YG227" s="22"/>
      <c r="YH227" s="22"/>
      <c r="YI227" s="22"/>
      <c r="YJ227" s="22"/>
      <c r="YK227" s="22"/>
      <c r="YL227" s="22"/>
      <c r="YM227" s="22"/>
      <c r="YN227" s="22"/>
      <c r="YO227" s="22"/>
      <c r="YP227" s="22"/>
      <c r="YQ227" s="22"/>
      <c r="YR227" s="22"/>
      <c r="YS227" s="22"/>
      <c r="YT227" s="22"/>
      <c r="YU227" s="22"/>
      <c r="YV227" s="22"/>
      <c r="YW227" s="22"/>
      <c r="YX227" s="22"/>
      <c r="YY227" s="22"/>
      <c r="YZ227" s="22"/>
      <c r="ZA227" s="22"/>
      <c r="ZB227" s="22"/>
      <c r="ZC227" s="22"/>
      <c r="ZD227" s="22"/>
      <c r="ZE227" s="22"/>
      <c r="ZF227" s="22"/>
      <c r="ZG227" s="22"/>
      <c r="ZH227" s="22"/>
      <c r="ZI227" s="22"/>
      <c r="ZJ227" s="22"/>
      <c r="ZK227" s="22"/>
      <c r="ZL227" s="22"/>
      <c r="ZM227" s="22"/>
      <c r="ZN227" s="22"/>
      <c r="ZO227" s="22"/>
      <c r="ZP227" s="22"/>
      <c r="ZQ227" s="22"/>
      <c r="ZR227" s="22"/>
      <c r="ZS227" s="22"/>
      <c r="ZT227" s="22"/>
      <c r="ZU227" s="22"/>
      <c r="ZV227" s="22"/>
      <c r="ZW227" s="22"/>
      <c r="ZX227" s="22"/>
      <c r="ZY227" s="22"/>
      <c r="ZZ227" s="22"/>
      <c r="AAA227" s="22"/>
      <c r="AAB227" s="22"/>
      <c r="AAC227" s="22"/>
      <c r="AAD227" s="22"/>
      <c r="AAE227" s="22"/>
      <c r="AAF227" s="22"/>
      <c r="AAG227" s="22"/>
      <c r="AAH227" s="22"/>
      <c r="AAI227" s="22"/>
      <c r="AAJ227" s="22"/>
      <c r="AAK227" s="22"/>
      <c r="AAL227" s="22"/>
      <c r="AAM227" s="22"/>
      <c r="AAN227" s="22"/>
      <c r="AAO227" s="22"/>
      <c r="AAP227" s="22"/>
      <c r="AAQ227" s="22"/>
      <c r="AAR227" s="22"/>
      <c r="AAS227" s="22"/>
      <c r="AAT227" s="22"/>
      <c r="AAU227" s="22"/>
      <c r="AAV227" s="22"/>
      <c r="AAW227" s="22"/>
      <c r="AAX227" s="22"/>
      <c r="AAY227" s="22"/>
      <c r="AAZ227" s="22"/>
      <c r="ABA227" s="22"/>
      <c r="ABB227" s="22"/>
      <c r="ABC227" s="22"/>
      <c r="ABD227" s="22"/>
      <c r="ABE227" s="22"/>
      <c r="ABF227" s="22"/>
      <c r="ABG227" s="22"/>
      <c r="ABH227" s="22"/>
      <c r="ABI227" s="22"/>
      <c r="ABJ227" s="22"/>
      <c r="ABK227" s="22"/>
      <c r="ABL227" s="22"/>
      <c r="ABM227" s="22"/>
      <c r="ABN227" s="22"/>
      <c r="ABO227" s="22"/>
      <c r="ABP227" s="22"/>
      <c r="ABQ227" s="22"/>
      <c r="ABR227" s="22"/>
      <c r="ABS227" s="22"/>
      <c r="ABT227" s="22"/>
      <c r="ABU227" s="22"/>
      <c r="ABV227" s="22"/>
      <c r="ABW227" s="22"/>
      <c r="ABX227" s="22"/>
      <c r="ABY227" s="22"/>
      <c r="ABZ227" s="22"/>
      <c r="ACA227" s="22"/>
      <c r="ACB227" s="22"/>
      <c r="ACC227" s="22"/>
      <c r="ACD227" s="22"/>
      <c r="ACE227" s="22"/>
      <c r="ACF227" s="22"/>
      <c r="ACG227" s="22"/>
      <c r="ACH227" s="22"/>
      <c r="ACI227" s="22"/>
      <c r="ACJ227" s="22"/>
      <c r="ACK227" s="22"/>
      <c r="ACL227" s="22"/>
      <c r="ACM227" s="22"/>
      <c r="ACN227" s="22"/>
      <c r="ACO227" s="22"/>
      <c r="ACP227" s="22"/>
      <c r="ACQ227" s="22"/>
      <c r="ACR227" s="22"/>
      <c r="ACS227" s="22"/>
      <c r="ACT227" s="22"/>
      <c r="ACU227" s="22"/>
      <c r="ACV227" s="22"/>
      <c r="ACW227" s="22"/>
      <c r="ACX227" s="22"/>
      <c r="ACY227" s="22"/>
      <c r="ACZ227" s="22"/>
      <c r="ADA227" s="22"/>
    </row>
    <row r="228" spans="1:781" s="124" customFormat="1" ht="15.6" x14ac:dyDescent="0.3">
      <c r="A228" s="83">
        <v>2</v>
      </c>
      <c r="B228" s="87" t="s">
        <v>684</v>
      </c>
      <c r="C228" s="64" t="s">
        <v>82</v>
      </c>
      <c r="D228" s="65"/>
      <c r="E228" s="65"/>
      <c r="F228" s="65"/>
      <c r="G228" s="122"/>
      <c r="H228" s="65">
        <v>1</v>
      </c>
      <c r="I228" s="65" t="s">
        <v>49</v>
      </c>
      <c r="J228" s="65" t="s">
        <v>160</v>
      </c>
      <c r="K228" s="67">
        <v>1981</v>
      </c>
      <c r="L228" s="68">
        <v>29938</v>
      </c>
      <c r="M228" s="69">
        <v>96000</v>
      </c>
      <c r="N228" s="70">
        <v>163</v>
      </c>
      <c r="O228" s="70">
        <v>1</v>
      </c>
      <c r="P228" s="71" t="s">
        <v>59</v>
      </c>
      <c r="Q228" s="72"/>
      <c r="R228" s="146"/>
      <c r="S228" s="74" t="str">
        <f t="shared" si="53"/>
        <v>Coal</v>
      </c>
      <c r="T228" s="147"/>
      <c r="U228" s="147"/>
      <c r="V228" s="147"/>
      <c r="W228" s="147"/>
      <c r="X228" s="147"/>
      <c r="Y228" s="147"/>
      <c r="Z228" s="147"/>
      <c r="AA228" s="148"/>
      <c r="AB228" s="76">
        <f t="shared" si="52"/>
        <v>5.06154789516058E-2</v>
      </c>
      <c r="AC228" s="76">
        <f t="shared" si="54"/>
        <v>4.1794871794871797</v>
      </c>
      <c r="AD228" s="76">
        <f t="shared" si="55"/>
        <v>7.1428571428571425E-2</v>
      </c>
      <c r="AE228" s="76">
        <f t="shared" si="60"/>
        <v>4.3015312298673569</v>
      </c>
      <c r="AF228" s="77"/>
      <c r="AG228" s="77">
        <f t="shared" si="57"/>
        <v>0</v>
      </c>
      <c r="AH228" s="77">
        <f t="shared" si="58"/>
        <v>4.3015312298673569</v>
      </c>
      <c r="AI228" s="77">
        <f t="shared" si="59"/>
        <v>0</v>
      </c>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c r="BI228" s="149"/>
      <c r="BJ228" s="149"/>
      <c r="BK228" s="149"/>
      <c r="BL228" s="149"/>
      <c r="BM228" s="149"/>
      <c r="BN228" s="149"/>
      <c r="BO228" s="149"/>
      <c r="BP228" s="149"/>
      <c r="BQ228" s="149"/>
      <c r="BR228" s="149"/>
      <c r="BS228" s="149"/>
      <c r="BT228" s="149"/>
      <c r="BU228" s="149"/>
      <c r="BV228" s="149"/>
      <c r="BW228" s="149"/>
      <c r="BX228" s="149"/>
      <c r="BY228" s="149"/>
      <c r="BZ228" s="149"/>
      <c r="CA228" s="149"/>
      <c r="CB228" s="149"/>
      <c r="CC228" s="149"/>
      <c r="CD228" s="149"/>
      <c r="CE228" s="149"/>
      <c r="CF228" s="149"/>
      <c r="CG228" s="149"/>
      <c r="CH228" s="149"/>
      <c r="CI228" s="149"/>
      <c r="CJ228" s="149"/>
      <c r="CK228" s="149"/>
      <c r="CL228" s="149"/>
      <c r="CM228" s="149"/>
      <c r="CN228" s="149"/>
      <c r="CO228" s="149"/>
      <c r="CP228" s="149"/>
      <c r="CQ228" s="149"/>
      <c r="CR228" s="149"/>
      <c r="CS228" s="149"/>
      <c r="CT228" s="149"/>
      <c r="CU228" s="149"/>
      <c r="CV228" s="149"/>
      <c r="CW228" s="149"/>
      <c r="CX228" s="149"/>
      <c r="CY228" s="149"/>
      <c r="CZ228" s="149"/>
      <c r="DA228" s="149"/>
      <c r="DB228" s="149"/>
      <c r="DC228" s="149"/>
      <c r="DD228" s="149"/>
      <c r="DE228" s="149"/>
      <c r="DF228" s="149"/>
      <c r="DG228" s="149"/>
      <c r="DH228" s="149"/>
      <c r="DI228" s="149"/>
      <c r="DJ228" s="149"/>
      <c r="DK228" s="149"/>
      <c r="DL228" s="149"/>
      <c r="DM228" s="149"/>
      <c r="DN228" s="149"/>
      <c r="DO228" s="149"/>
      <c r="DP228" s="149"/>
      <c r="DQ228" s="149"/>
      <c r="DR228" s="149"/>
      <c r="DS228" s="149"/>
      <c r="DT228" s="149"/>
      <c r="DU228" s="149"/>
      <c r="DV228" s="149"/>
      <c r="DW228" s="149"/>
      <c r="DX228" s="149"/>
      <c r="DY228" s="149"/>
      <c r="DZ228" s="149"/>
      <c r="EA228" s="149"/>
      <c r="EB228" s="149"/>
      <c r="EC228" s="149"/>
      <c r="ED228" s="149"/>
      <c r="EE228" s="149"/>
      <c r="EF228" s="149"/>
      <c r="EG228" s="149"/>
      <c r="EH228" s="149"/>
      <c r="EI228" s="149"/>
      <c r="EJ228" s="149"/>
      <c r="EK228" s="149"/>
      <c r="EL228" s="149"/>
      <c r="EM228" s="149"/>
      <c r="EN228" s="149"/>
      <c r="EO228" s="149"/>
      <c r="EP228" s="149"/>
      <c r="EQ228" s="149"/>
      <c r="ER228" s="149"/>
      <c r="ES228" s="149"/>
      <c r="ET228" s="149"/>
      <c r="EU228" s="149"/>
      <c r="EV228" s="149"/>
      <c r="EW228" s="149"/>
      <c r="EX228" s="149"/>
      <c r="EY228" s="149"/>
      <c r="EZ228" s="149"/>
      <c r="FA228" s="149"/>
      <c r="FB228" s="149"/>
      <c r="FC228" s="149"/>
      <c r="FD228" s="149"/>
      <c r="FE228" s="149"/>
      <c r="FF228" s="149"/>
      <c r="FG228" s="149"/>
      <c r="FH228" s="149"/>
      <c r="FI228" s="149"/>
      <c r="FJ228" s="149"/>
      <c r="FK228" s="149"/>
      <c r="FL228" s="149"/>
      <c r="FM228" s="149"/>
      <c r="FN228" s="149"/>
      <c r="FO228" s="149"/>
      <c r="FP228" s="149"/>
      <c r="FQ228" s="149"/>
      <c r="FR228" s="149"/>
      <c r="FS228" s="149"/>
      <c r="FT228" s="149"/>
      <c r="FU228" s="149"/>
      <c r="FV228" s="149"/>
      <c r="FW228" s="149"/>
      <c r="FX228" s="149"/>
      <c r="FY228" s="149"/>
      <c r="FZ228" s="149"/>
      <c r="GA228" s="149"/>
      <c r="GB228" s="149"/>
      <c r="GC228" s="149"/>
      <c r="GD228" s="149"/>
      <c r="GE228" s="149"/>
      <c r="GF228" s="149"/>
      <c r="GG228" s="149"/>
      <c r="GH228" s="149"/>
      <c r="GI228" s="149"/>
      <c r="GJ228" s="149"/>
      <c r="GK228" s="149"/>
      <c r="GL228" s="149"/>
      <c r="GM228" s="149"/>
      <c r="GN228" s="149"/>
      <c r="GO228" s="149"/>
      <c r="GP228" s="149"/>
      <c r="GQ228" s="149"/>
      <c r="GR228" s="149"/>
      <c r="GS228" s="149"/>
      <c r="GT228" s="149"/>
      <c r="GU228" s="149"/>
      <c r="GV228" s="149"/>
      <c r="GW228" s="149"/>
      <c r="GX228" s="149"/>
      <c r="GY228" s="149"/>
      <c r="GZ228" s="149"/>
      <c r="HA228" s="149"/>
      <c r="HB228" s="149"/>
      <c r="HC228" s="149"/>
      <c r="HD228" s="149"/>
      <c r="HE228" s="149"/>
      <c r="HF228" s="149"/>
      <c r="HG228" s="149"/>
      <c r="HH228" s="149"/>
      <c r="HI228" s="149"/>
      <c r="HJ228" s="149"/>
      <c r="HK228" s="149"/>
      <c r="HL228" s="149"/>
      <c r="HM228" s="149"/>
      <c r="HN228" s="149"/>
      <c r="HO228" s="149"/>
      <c r="HP228" s="149"/>
      <c r="HQ228" s="149"/>
      <c r="HR228" s="149"/>
      <c r="HS228" s="149"/>
      <c r="HT228" s="149"/>
      <c r="HU228" s="149"/>
      <c r="HV228" s="149"/>
      <c r="HW228" s="149"/>
      <c r="HX228" s="149"/>
      <c r="HY228" s="149"/>
      <c r="HZ228" s="149"/>
      <c r="IA228" s="149"/>
      <c r="IB228" s="149"/>
      <c r="IC228" s="149"/>
      <c r="ID228" s="149"/>
      <c r="IE228" s="149"/>
      <c r="IF228" s="149"/>
      <c r="IG228" s="149"/>
      <c r="IH228" s="149"/>
      <c r="II228" s="149"/>
      <c r="IJ228" s="149"/>
      <c r="IK228" s="149"/>
      <c r="IL228" s="149"/>
      <c r="IM228" s="149"/>
      <c r="IN228" s="149"/>
      <c r="IO228" s="149"/>
      <c r="IP228" s="149"/>
      <c r="IQ228" s="149"/>
      <c r="IR228" s="149"/>
      <c r="IS228" s="149"/>
      <c r="IT228" s="149"/>
      <c r="IU228" s="149"/>
      <c r="IV228" s="149"/>
      <c r="IW228" s="149"/>
      <c r="IX228" s="149"/>
      <c r="IY228" s="149"/>
      <c r="IZ228" s="149"/>
      <c r="JA228" s="149"/>
      <c r="JB228" s="149"/>
      <c r="JC228" s="149"/>
      <c r="JD228" s="149"/>
      <c r="JE228" s="149"/>
      <c r="JF228" s="149"/>
      <c r="JG228" s="149"/>
      <c r="JH228" s="149"/>
      <c r="JI228" s="149"/>
      <c r="JJ228" s="149"/>
      <c r="JK228" s="149"/>
      <c r="JL228" s="149"/>
      <c r="JM228" s="149"/>
      <c r="JN228" s="149"/>
      <c r="JO228" s="149"/>
      <c r="JP228" s="149"/>
      <c r="JQ228" s="149"/>
      <c r="JR228" s="149"/>
      <c r="JS228" s="149"/>
      <c r="JT228" s="149"/>
      <c r="JU228" s="149"/>
      <c r="JV228" s="149"/>
      <c r="JW228" s="149"/>
      <c r="JX228" s="149"/>
      <c r="JY228" s="149"/>
      <c r="JZ228" s="149"/>
      <c r="KA228" s="149"/>
      <c r="KB228" s="149"/>
      <c r="KC228" s="149"/>
      <c r="KD228" s="149"/>
      <c r="KE228" s="149"/>
      <c r="KF228" s="149"/>
      <c r="KG228" s="149"/>
      <c r="KH228" s="149"/>
      <c r="KI228" s="149"/>
      <c r="KJ228" s="149"/>
      <c r="KK228" s="149"/>
      <c r="KL228" s="149"/>
      <c r="KM228" s="149"/>
      <c r="KN228" s="149"/>
      <c r="KO228" s="149"/>
      <c r="KP228" s="149"/>
      <c r="KQ228" s="149"/>
      <c r="KR228" s="149"/>
      <c r="KS228" s="149"/>
      <c r="KT228" s="149"/>
      <c r="KU228" s="149"/>
      <c r="KV228" s="149"/>
      <c r="KW228" s="149"/>
      <c r="KX228" s="149"/>
      <c r="KY228" s="149"/>
      <c r="KZ228" s="149"/>
      <c r="LA228" s="149"/>
      <c r="LB228" s="149"/>
      <c r="LC228" s="149"/>
      <c r="LD228" s="149"/>
      <c r="LE228" s="149"/>
      <c r="LF228" s="149"/>
      <c r="LG228" s="149"/>
      <c r="LH228" s="149"/>
      <c r="LI228" s="149"/>
      <c r="LJ228" s="149"/>
      <c r="LK228" s="149"/>
      <c r="LL228" s="149"/>
      <c r="LM228" s="149"/>
      <c r="LN228" s="149"/>
      <c r="LO228" s="149"/>
      <c r="LP228" s="149"/>
      <c r="LQ228" s="149"/>
      <c r="LR228" s="149"/>
      <c r="LS228" s="149"/>
      <c r="LT228" s="149"/>
      <c r="LU228" s="149"/>
      <c r="LV228" s="149"/>
      <c r="LW228" s="149"/>
      <c r="LX228" s="149"/>
      <c r="LY228" s="149"/>
      <c r="LZ228" s="149"/>
      <c r="MA228" s="149"/>
      <c r="MB228" s="149"/>
      <c r="MC228" s="149"/>
      <c r="MD228" s="149"/>
      <c r="ME228" s="149"/>
      <c r="MF228" s="149"/>
      <c r="MG228" s="149"/>
      <c r="MH228" s="149"/>
      <c r="MI228" s="149"/>
      <c r="MJ228" s="149"/>
      <c r="MK228" s="149"/>
      <c r="ML228" s="149"/>
      <c r="MM228" s="149"/>
      <c r="MN228" s="149"/>
      <c r="MO228" s="149"/>
      <c r="MP228" s="149"/>
      <c r="MQ228" s="149"/>
      <c r="MR228" s="149"/>
      <c r="MS228" s="149"/>
      <c r="MT228" s="149"/>
      <c r="MU228" s="149"/>
      <c r="MV228" s="149"/>
      <c r="MW228" s="149"/>
      <c r="MX228" s="149"/>
      <c r="MY228" s="149"/>
      <c r="MZ228" s="149"/>
      <c r="NA228" s="149"/>
      <c r="NB228" s="149"/>
      <c r="NC228" s="149"/>
      <c r="ND228" s="149"/>
      <c r="NE228" s="149"/>
      <c r="NF228" s="149"/>
      <c r="NG228" s="149"/>
      <c r="NH228" s="149"/>
      <c r="NI228" s="149"/>
      <c r="NJ228" s="149"/>
      <c r="NK228" s="149"/>
      <c r="NL228" s="149"/>
      <c r="NM228" s="149"/>
      <c r="NN228" s="149"/>
      <c r="NO228" s="149"/>
      <c r="NP228" s="149"/>
      <c r="NQ228" s="149"/>
      <c r="NR228" s="149"/>
      <c r="NS228" s="149"/>
      <c r="NT228" s="149"/>
      <c r="NU228" s="149"/>
      <c r="NV228" s="149"/>
      <c r="NW228" s="149"/>
      <c r="NX228" s="149"/>
      <c r="NY228" s="149"/>
      <c r="NZ228" s="149"/>
      <c r="OA228" s="149"/>
      <c r="OB228" s="149"/>
      <c r="OC228" s="149"/>
      <c r="OD228" s="149"/>
      <c r="OE228" s="149"/>
      <c r="OF228" s="149"/>
      <c r="OG228" s="149"/>
      <c r="OH228" s="149"/>
      <c r="OI228" s="149"/>
      <c r="OJ228" s="149"/>
      <c r="OK228" s="149"/>
      <c r="OL228" s="149"/>
      <c r="OM228" s="149"/>
      <c r="ON228" s="149"/>
      <c r="OO228" s="149"/>
      <c r="OP228" s="149"/>
      <c r="OQ228" s="149"/>
      <c r="OR228" s="149"/>
      <c r="OS228" s="149"/>
      <c r="OT228" s="149"/>
      <c r="OU228" s="149"/>
      <c r="OV228" s="149"/>
      <c r="OW228" s="149"/>
      <c r="OX228" s="149"/>
      <c r="OY228" s="149"/>
      <c r="OZ228" s="149"/>
      <c r="PA228" s="149"/>
      <c r="PB228" s="149"/>
      <c r="PC228" s="149"/>
      <c r="PD228" s="149"/>
      <c r="PE228" s="149"/>
      <c r="PF228" s="149"/>
      <c r="PG228" s="149"/>
      <c r="PH228" s="149"/>
      <c r="PI228" s="149"/>
      <c r="PJ228" s="149"/>
      <c r="PK228" s="149"/>
      <c r="PL228" s="149"/>
      <c r="PM228" s="149"/>
      <c r="PN228" s="149"/>
      <c r="PO228" s="149"/>
      <c r="PP228" s="149"/>
      <c r="PQ228" s="149"/>
      <c r="PR228" s="149"/>
      <c r="PS228" s="149"/>
      <c r="PT228" s="149"/>
      <c r="PU228" s="149"/>
      <c r="PV228" s="149"/>
      <c r="PW228" s="149"/>
      <c r="PX228" s="149"/>
      <c r="PY228" s="149"/>
      <c r="PZ228" s="149"/>
      <c r="QA228" s="149"/>
      <c r="QB228" s="149"/>
      <c r="QC228" s="149"/>
      <c r="QD228" s="149"/>
      <c r="QE228" s="149"/>
      <c r="QF228" s="149"/>
      <c r="QG228" s="149"/>
      <c r="QH228" s="149"/>
      <c r="QI228" s="149"/>
      <c r="QJ228" s="149"/>
      <c r="QK228" s="149"/>
      <c r="QL228" s="149"/>
      <c r="QM228" s="149"/>
      <c r="QN228" s="149"/>
      <c r="QO228" s="149"/>
      <c r="QP228" s="149"/>
      <c r="QQ228" s="149"/>
      <c r="QR228" s="149"/>
      <c r="QS228" s="149"/>
      <c r="QT228" s="149"/>
      <c r="QU228" s="149"/>
      <c r="QV228" s="149"/>
      <c r="QW228" s="149"/>
      <c r="QX228" s="149"/>
      <c r="QY228" s="149"/>
      <c r="QZ228" s="149"/>
      <c r="RA228" s="149"/>
      <c r="RB228" s="149"/>
      <c r="RC228" s="149"/>
      <c r="RD228" s="149"/>
      <c r="RE228" s="149"/>
      <c r="RF228" s="149"/>
      <c r="RG228" s="149"/>
      <c r="RH228" s="149"/>
      <c r="RI228" s="149"/>
      <c r="RJ228" s="149"/>
      <c r="RK228" s="149"/>
      <c r="RL228" s="149"/>
      <c r="RM228" s="149"/>
      <c r="RN228" s="149"/>
      <c r="RO228" s="149"/>
      <c r="RP228" s="149"/>
      <c r="RQ228" s="149"/>
      <c r="RR228" s="149"/>
      <c r="RS228" s="149"/>
      <c r="RT228" s="149"/>
      <c r="RU228" s="149"/>
      <c r="RV228" s="149"/>
      <c r="RW228" s="149"/>
      <c r="RX228" s="149"/>
      <c r="RY228" s="149"/>
      <c r="RZ228" s="149"/>
      <c r="SA228" s="149"/>
      <c r="SB228" s="149"/>
      <c r="SC228" s="149"/>
      <c r="SD228" s="149"/>
      <c r="SE228" s="149"/>
      <c r="SF228" s="149"/>
      <c r="SG228" s="149"/>
      <c r="SH228" s="149"/>
      <c r="SI228" s="149"/>
      <c r="SJ228" s="149"/>
      <c r="SK228" s="149"/>
      <c r="SL228" s="149"/>
      <c r="SM228" s="149"/>
      <c r="SN228" s="149"/>
      <c r="SO228" s="149"/>
      <c r="SP228" s="149"/>
      <c r="SQ228" s="149"/>
      <c r="SR228" s="149"/>
      <c r="SS228" s="149"/>
      <c r="ST228" s="149"/>
      <c r="SU228" s="149"/>
      <c r="SV228" s="149"/>
      <c r="SW228" s="149"/>
      <c r="SX228" s="149"/>
      <c r="SY228" s="149"/>
      <c r="SZ228" s="149"/>
      <c r="TA228" s="149"/>
      <c r="TB228" s="149"/>
      <c r="TC228" s="149"/>
      <c r="TD228" s="149"/>
      <c r="TE228" s="149"/>
      <c r="TF228" s="149"/>
      <c r="TG228" s="149"/>
      <c r="TH228" s="149"/>
      <c r="TI228" s="149"/>
      <c r="TJ228" s="149"/>
      <c r="TK228" s="149"/>
      <c r="TL228" s="149"/>
      <c r="TM228" s="149"/>
      <c r="TN228" s="149"/>
      <c r="TO228" s="149"/>
      <c r="TP228" s="149"/>
      <c r="TQ228" s="149"/>
      <c r="TR228" s="149"/>
      <c r="TS228" s="149"/>
      <c r="TT228" s="149"/>
      <c r="TU228" s="149"/>
      <c r="TV228" s="149"/>
      <c r="TW228" s="149"/>
      <c r="TX228" s="149"/>
      <c r="TY228" s="149"/>
      <c r="TZ228" s="149"/>
      <c r="UA228" s="149"/>
      <c r="UB228" s="149"/>
      <c r="UC228" s="149"/>
      <c r="UD228" s="149"/>
      <c r="UE228" s="149"/>
      <c r="UF228" s="149"/>
      <c r="UG228" s="149"/>
      <c r="UH228" s="149"/>
      <c r="UI228" s="149"/>
      <c r="UJ228" s="149"/>
      <c r="UK228" s="149"/>
      <c r="UL228" s="149"/>
      <c r="UM228" s="149"/>
      <c r="UN228" s="149"/>
      <c r="UO228" s="149"/>
      <c r="UP228" s="149"/>
      <c r="UQ228" s="149"/>
      <c r="UR228" s="149"/>
      <c r="US228" s="149"/>
      <c r="UT228" s="149"/>
      <c r="UU228" s="149"/>
      <c r="UV228" s="149"/>
      <c r="UW228" s="149"/>
      <c r="UX228" s="149"/>
      <c r="UY228" s="149"/>
      <c r="UZ228" s="149"/>
      <c r="VA228" s="149"/>
      <c r="VB228" s="149"/>
      <c r="VC228" s="149"/>
      <c r="VD228" s="149"/>
      <c r="VE228" s="149"/>
      <c r="VF228" s="149"/>
      <c r="VG228" s="149"/>
      <c r="VH228" s="149"/>
      <c r="VI228" s="149"/>
      <c r="VJ228" s="149"/>
      <c r="VK228" s="149"/>
      <c r="VL228" s="149"/>
      <c r="VM228" s="149"/>
      <c r="VN228" s="149"/>
      <c r="VO228" s="149"/>
      <c r="VP228" s="149"/>
      <c r="VQ228" s="149"/>
      <c r="VR228" s="149"/>
      <c r="VS228" s="149"/>
      <c r="VT228" s="149"/>
      <c r="VU228" s="149"/>
      <c r="VV228" s="149"/>
      <c r="VW228" s="149"/>
      <c r="VX228" s="149"/>
      <c r="VY228" s="149"/>
      <c r="VZ228" s="149"/>
      <c r="WA228" s="149"/>
      <c r="WB228" s="149"/>
      <c r="WC228" s="149"/>
      <c r="WD228" s="149"/>
      <c r="WE228" s="149"/>
      <c r="WF228" s="149"/>
      <c r="WG228" s="149"/>
      <c r="WH228" s="149"/>
      <c r="WI228" s="149"/>
      <c r="WJ228" s="149"/>
      <c r="WK228" s="149"/>
      <c r="WL228" s="149"/>
      <c r="WM228" s="149"/>
      <c r="WN228" s="149"/>
      <c r="WO228" s="149"/>
      <c r="WP228" s="149"/>
      <c r="WQ228" s="149"/>
      <c r="WR228" s="149"/>
      <c r="WS228" s="149"/>
      <c r="WT228" s="149"/>
      <c r="WU228" s="149"/>
      <c r="WV228" s="149"/>
      <c r="WW228" s="149"/>
      <c r="WX228" s="149"/>
      <c r="WY228" s="149"/>
      <c r="WZ228" s="149"/>
      <c r="XA228" s="149"/>
      <c r="XB228" s="149"/>
      <c r="XC228" s="149"/>
      <c r="XD228" s="149"/>
      <c r="XE228" s="149"/>
      <c r="XF228" s="149"/>
      <c r="XG228" s="149"/>
      <c r="XH228" s="149"/>
      <c r="XI228" s="149"/>
      <c r="XJ228" s="149"/>
      <c r="XK228" s="149"/>
      <c r="XL228" s="149"/>
      <c r="XM228" s="149"/>
      <c r="XN228" s="149"/>
      <c r="XO228" s="149"/>
      <c r="XP228" s="149"/>
      <c r="XQ228" s="149"/>
      <c r="XR228" s="149"/>
      <c r="XS228" s="149"/>
      <c r="XT228" s="149"/>
      <c r="XU228" s="149"/>
      <c r="XV228" s="149"/>
      <c r="XW228" s="149"/>
      <c r="XX228" s="149"/>
      <c r="XY228" s="149"/>
      <c r="XZ228" s="149"/>
      <c r="YA228" s="149"/>
      <c r="YB228" s="149"/>
      <c r="YC228" s="149"/>
      <c r="YD228" s="149"/>
      <c r="YE228" s="149"/>
      <c r="YF228" s="149"/>
      <c r="YG228" s="149"/>
      <c r="YH228" s="149"/>
      <c r="YI228" s="149"/>
      <c r="YJ228" s="149"/>
      <c r="YK228" s="149"/>
      <c r="YL228" s="149"/>
      <c r="YM228" s="149"/>
      <c r="YN228" s="149"/>
      <c r="YO228" s="149"/>
      <c r="YP228" s="149"/>
      <c r="YQ228" s="149"/>
      <c r="YR228" s="149"/>
      <c r="YS228" s="149"/>
      <c r="YT228" s="149"/>
      <c r="YU228" s="149"/>
      <c r="YV228" s="149"/>
      <c r="YW228" s="149"/>
      <c r="YX228" s="149"/>
      <c r="YY228" s="149"/>
      <c r="YZ228" s="149"/>
      <c r="ZA228" s="149"/>
      <c r="ZB228" s="149"/>
      <c r="ZC228" s="149"/>
      <c r="ZD228" s="149"/>
      <c r="ZE228" s="149"/>
      <c r="ZF228" s="149"/>
      <c r="ZG228" s="149"/>
      <c r="ZH228" s="149"/>
      <c r="ZI228" s="149"/>
      <c r="ZJ228" s="149"/>
      <c r="ZK228" s="149"/>
      <c r="ZL228" s="149"/>
      <c r="ZM228" s="149"/>
      <c r="ZN228" s="149"/>
      <c r="ZO228" s="149"/>
      <c r="ZP228" s="149"/>
      <c r="ZQ228" s="149"/>
      <c r="ZR228" s="149"/>
      <c r="ZS228" s="149"/>
      <c r="ZT228" s="149"/>
      <c r="ZU228" s="149"/>
      <c r="ZV228" s="149"/>
      <c r="ZW228" s="149"/>
      <c r="ZX228" s="149"/>
      <c r="ZY228" s="149"/>
      <c r="ZZ228" s="149"/>
      <c r="AAA228" s="149"/>
      <c r="AAB228" s="149"/>
      <c r="AAC228" s="149"/>
      <c r="AAD228" s="149"/>
      <c r="AAE228" s="149"/>
      <c r="AAF228" s="149"/>
      <c r="AAG228" s="149"/>
      <c r="AAH228" s="149"/>
      <c r="AAI228" s="149"/>
      <c r="AAJ228" s="149"/>
      <c r="AAK228" s="149"/>
      <c r="AAL228" s="149"/>
      <c r="AAM228" s="149"/>
      <c r="AAN228" s="149"/>
      <c r="AAO228" s="149"/>
      <c r="AAP228" s="149"/>
      <c r="AAQ228" s="149"/>
      <c r="AAR228" s="149"/>
      <c r="AAS228" s="149"/>
      <c r="AAT228" s="149"/>
      <c r="AAU228" s="149"/>
      <c r="AAV228" s="149"/>
      <c r="AAW228" s="149"/>
      <c r="AAX228" s="149"/>
      <c r="AAY228" s="149"/>
      <c r="AAZ228" s="149"/>
      <c r="ABA228" s="149"/>
      <c r="ABB228" s="149"/>
      <c r="ABC228" s="149"/>
      <c r="ABD228" s="149"/>
      <c r="ABE228" s="149"/>
      <c r="ABF228" s="149"/>
      <c r="ABG228" s="149"/>
      <c r="ABH228" s="149"/>
      <c r="ABI228" s="149"/>
      <c r="ABJ228" s="149"/>
      <c r="ABK228" s="149"/>
      <c r="ABL228" s="149"/>
      <c r="ABM228" s="149"/>
      <c r="ABN228" s="149"/>
      <c r="ABO228" s="149"/>
      <c r="ABP228" s="149"/>
      <c r="ABQ228" s="149"/>
      <c r="ABR228" s="149"/>
      <c r="ABS228" s="149"/>
      <c r="ABT228" s="149"/>
      <c r="ABU228" s="149"/>
      <c r="ABV228" s="149"/>
      <c r="ABW228" s="149"/>
      <c r="ABX228" s="149"/>
      <c r="ABY228" s="149"/>
      <c r="ABZ228" s="149"/>
      <c r="ACA228" s="149"/>
      <c r="ACB228" s="149"/>
      <c r="ACC228" s="149"/>
      <c r="ACD228" s="149"/>
      <c r="ACE228" s="149"/>
      <c r="ACF228" s="149"/>
      <c r="ACG228" s="149"/>
      <c r="ACH228" s="149"/>
      <c r="ACI228" s="149"/>
      <c r="ACJ228" s="149"/>
      <c r="ACK228" s="149"/>
      <c r="ACL228" s="149"/>
      <c r="ACM228" s="149"/>
      <c r="ACN228" s="149"/>
      <c r="ACO228" s="149"/>
      <c r="ACP228" s="149"/>
      <c r="ACQ228" s="149"/>
      <c r="ACR228" s="149"/>
      <c r="ACS228" s="149"/>
      <c r="ACT228" s="149"/>
      <c r="ACU228" s="149"/>
      <c r="ACV228" s="149"/>
      <c r="ACW228" s="149"/>
      <c r="ACX228" s="149"/>
      <c r="ACY228" s="149"/>
      <c r="ACZ228" s="149"/>
      <c r="ADA228" s="149"/>
    </row>
    <row r="229" spans="1:781" s="124" customFormat="1" ht="15.6" x14ac:dyDescent="0.3">
      <c r="A229" s="81">
        <v>3</v>
      </c>
      <c r="B229" s="87" t="s">
        <v>685</v>
      </c>
      <c r="C229" s="64" t="s">
        <v>86</v>
      </c>
      <c r="D229" s="65"/>
      <c r="E229" s="65"/>
      <c r="F229" s="65"/>
      <c r="G229" s="122"/>
      <c r="H229" s="65">
        <v>1</v>
      </c>
      <c r="I229" s="65" t="s">
        <v>96</v>
      </c>
      <c r="J229" s="65" t="s">
        <v>160</v>
      </c>
      <c r="K229" s="67">
        <v>1981</v>
      </c>
      <c r="L229" s="131">
        <v>29677</v>
      </c>
      <c r="M229" s="69"/>
      <c r="N229" s="70"/>
      <c r="O229" s="70"/>
      <c r="P229" s="71" t="s">
        <v>511</v>
      </c>
      <c r="Q229" s="72" t="s">
        <v>686</v>
      </c>
      <c r="R229" s="146" t="s">
        <v>341</v>
      </c>
      <c r="S229" s="74" t="str">
        <f t="shared" si="53"/>
        <v>Au</v>
      </c>
      <c r="T229" s="147">
        <v>8.6999999999999994E-2</v>
      </c>
      <c r="U229" s="147"/>
      <c r="V229" s="147"/>
      <c r="W229" s="147"/>
      <c r="X229" s="147">
        <v>1936</v>
      </c>
      <c r="Y229" s="147"/>
      <c r="Z229" s="147" t="s">
        <v>687</v>
      </c>
      <c r="AA229" s="148"/>
      <c r="AB229" s="76">
        <f t="shared" si="52"/>
        <v>0</v>
      </c>
      <c r="AC229" s="76">
        <f t="shared" si="54"/>
        <v>0</v>
      </c>
      <c r="AD229" s="76">
        <f t="shared" si="55"/>
        <v>0</v>
      </c>
      <c r="AE229" s="76">
        <f t="shared" si="60"/>
        <v>0</v>
      </c>
      <c r="AF229" s="77"/>
      <c r="AG229" s="77">
        <f t="shared" si="57"/>
        <v>0</v>
      </c>
      <c r="AH229" s="77">
        <f t="shared" si="58"/>
        <v>0</v>
      </c>
      <c r="AI229" s="77">
        <f t="shared" si="59"/>
        <v>0</v>
      </c>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c r="BI229" s="149"/>
      <c r="BJ229" s="149"/>
      <c r="BK229" s="149"/>
      <c r="BL229" s="149"/>
      <c r="BM229" s="149"/>
      <c r="BN229" s="149"/>
      <c r="BO229" s="149"/>
      <c r="BP229" s="149"/>
      <c r="BQ229" s="149"/>
      <c r="BR229" s="149"/>
      <c r="BS229" s="149"/>
      <c r="BT229" s="149"/>
      <c r="BU229" s="149"/>
      <c r="BV229" s="149"/>
      <c r="BW229" s="149"/>
      <c r="BX229" s="149"/>
      <c r="BY229" s="149"/>
      <c r="BZ229" s="149"/>
      <c r="CA229" s="149"/>
      <c r="CB229" s="149"/>
      <c r="CC229" s="149"/>
      <c r="CD229" s="149"/>
      <c r="CE229" s="149"/>
      <c r="CF229" s="149"/>
      <c r="CG229" s="149"/>
      <c r="CH229" s="149"/>
      <c r="CI229" s="149"/>
      <c r="CJ229" s="149"/>
      <c r="CK229" s="149"/>
      <c r="CL229" s="149"/>
      <c r="CM229" s="149"/>
      <c r="CN229" s="149"/>
      <c r="CO229" s="149"/>
      <c r="CP229" s="149"/>
      <c r="CQ229" s="149"/>
      <c r="CR229" s="149"/>
      <c r="CS229" s="149"/>
      <c r="CT229" s="149"/>
      <c r="CU229" s="149"/>
      <c r="CV229" s="149"/>
      <c r="CW229" s="149"/>
      <c r="CX229" s="149"/>
      <c r="CY229" s="149"/>
      <c r="CZ229" s="149"/>
      <c r="DA229" s="149"/>
      <c r="DB229" s="149"/>
      <c r="DC229" s="149"/>
      <c r="DD229" s="149"/>
      <c r="DE229" s="149"/>
      <c r="DF229" s="149"/>
      <c r="DG229" s="149"/>
      <c r="DH229" s="149"/>
      <c r="DI229" s="149"/>
      <c r="DJ229" s="149"/>
      <c r="DK229" s="149"/>
      <c r="DL229" s="149"/>
      <c r="DM229" s="149"/>
      <c r="DN229" s="149"/>
      <c r="DO229" s="149"/>
      <c r="DP229" s="149"/>
      <c r="DQ229" s="149"/>
      <c r="DR229" s="149"/>
      <c r="DS229" s="149"/>
      <c r="DT229" s="149"/>
      <c r="DU229" s="149"/>
      <c r="DV229" s="149"/>
      <c r="DW229" s="149"/>
      <c r="DX229" s="149"/>
      <c r="DY229" s="149"/>
      <c r="DZ229" s="149"/>
      <c r="EA229" s="149"/>
      <c r="EB229" s="149"/>
      <c r="EC229" s="149"/>
      <c r="ED229" s="149"/>
      <c r="EE229" s="149"/>
      <c r="EF229" s="149"/>
      <c r="EG229" s="149"/>
      <c r="EH229" s="149"/>
      <c r="EI229" s="149"/>
      <c r="EJ229" s="149"/>
      <c r="EK229" s="149"/>
      <c r="EL229" s="149"/>
      <c r="EM229" s="149"/>
      <c r="EN229" s="149"/>
      <c r="EO229" s="149"/>
      <c r="EP229" s="149"/>
      <c r="EQ229" s="149"/>
      <c r="ER229" s="149"/>
      <c r="ES229" s="149"/>
      <c r="ET229" s="149"/>
      <c r="EU229" s="149"/>
      <c r="EV229" s="149"/>
      <c r="EW229" s="149"/>
      <c r="EX229" s="149"/>
      <c r="EY229" s="149"/>
      <c r="EZ229" s="149"/>
      <c r="FA229" s="149"/>
      <c r="FB229" s="149"/>
      <c r="FC229" s="149"/>
      <c r="FD229" s="149"/>
      <c r="FE229" s="149"/>
      <c r="FF229" s="149"/>
      <c r="FG229" s="149"/>
      <c r="FH229" s="149"/>
      <c r="FI229" s="149"/>
      <c r="FJ229" s="149"/>
      <c r="FK229" s="149"/>
      <c r="FL229" s="149"/>
      <c r="FM229" s="149"/>
      <c r="FN229" s="149"/>
      <c r="FO229" s="149"/>
      <c r="FP229" s="149"/>
      <c r="FQ229" s="149"/>
      <c r="FR229" s="149"/>
      <c r="FS229" s="149"/>
      <c r="FT229" s="149"/>
      <c r="FU229" s="149"/>
      <c r="FV229" s="149"/>
      <c r="FW229" s="149"/>
      <c r="FX229" s="149"/>
      <c r="FY229" s="149"/>
      <c r="FZ229" s="149"/>
      <c r="GA229" s="149"/>
      <c r="GB229" s="149"/>
      <c r="GC229" s="149"/>
      <c r="GD229" s="149"/>
      <c r="GE229" s="149"/>
      <c r="GF229" s="149"/>
      <c r="GG229" s="149"/>
      <c r="GH229" s="149"/>
      <c r="GI229" s="149"/>
      <c r="GJ229" s="149"/>
      <c r="GK229" s="149"/>
      <c r="GL229" s="149"/>
      <c r="GM229" s="149"/>
      <c r="GN229" s="149"/>
      <c r="GO229" s="149"/>
      <c r="GP229" s="149"/>
      <c r="GQ229" s="149"/>
      <c r="GR229" s="149"/>
      <c r="GS229" s="149"/>
      <c r="GT229" s="149"/>
      <c r="GU229" s="149"/>
      <c r="GV229" s="149"/>
      <c r="GW229" s="149"/>
      <c r="GX229" s="149"/>
      <c r="GY229" s="149"/>
      <c r="GZ229" s="149"/>
      <c r="HA229" s="149"/>
      <c r="HB229" s="149"/>
      <c r="HC229" s="149"/>
      <c r="HD229" s="149"/>
      <c r="HE229" s="149"/>
      <c r="HF229" s="149"/>
      <c r="HG229" s="149"/>
      <c r="HH229" s="149"/>
      <c r="HI229" s="149"/>
      <c r="HJ229" s="149"/>
      <c r="HK229" s="149"/>
      <c r="HL229" s="149"/>
      <c r="HM229" s="149"/>
      <c r="HN229" s="149"/>
      <c r="HO229" s="149"/>
      <c r="HP229" s="149"/>
      <c r="HQ229" s="149"/>
      <c r="HR229" s="149"/>
      <c r="HS229" s="149"/>
      <c r="HT229" s="149"/>
      <c r="HU229" s="149"/>
      <c r="HV229" s="149"/>
      <c r="HW229" s="149"/>
      <c r="HX229" s="149"/>
      <c r="HY229" s="149"/>
      <c r="HZ229" s="149"/>
      <c r="IA229" s="149"/>
      <c r="IB229" s="149"/>
      <c r="IC229" s="149"/>
      <c r="ID229" s="149"/>
      <c r="IE229" s="149"/>
      <c r="IF229" s="149"/>
      <c r="IG229" s="149"/>
      <c r="IH229" s="149"/>
      <c r="II229" s="149"/>
      <c r="IJ229" s="149"/>
      <c r="IK229" s="149"/>
      <c r="IL229" s="149"/>
      <c r="IM229" s="149"/>
      <c r="IN229" s="149"/>
      <c r="IO229" s="149"/>
      <c r="IP229" s="149"/>
      <c r="IQ229" s="149"/>
      <c r="IR229" s="149"/>
      <c r="IS229" s="149"/>
      <c r="IT229" s="149"/>
      <c r="IU229" s="149"/>
      <c r="IV229" s="149"/>
      <c r="IW229" s="149"/>
      <c r="IX229" s="149"/>
      <c r="IY229" s="149"/>
      <c r="IZ229" s="149"/>
      <c r="JA229" s="149"/>
      <c r="JB229" s="149"/>
      <c r="JC229" s="149"/>
      <c r="JD229" s="149"/>
      <c r="JE229" s="149"/>
      <c r="JF229" s="149"/>
      <c r="JG229" s="149"/>
      <c r="JH229" s="149"/>
      <c r="JI229" s="149"/>
      <c r="JJ229" s="149"/>
      <c r="JK229" s="149"/>
      <c r="JL229" s="149"/>
      <c r="JM229" s="149"/>
      <c r="JN229" s="149"/>
      <c r="JO229" s="149"/>
      <c r="JP229" s="149"/>
      <c r="JQ229" s="149"/>
      <c r="JR229" s="149"/>
      <c r="JS229" s="149"/>
      <c r="JT229" s="149"/>
      <c r="JU229" s="149"/>
      <c r="JV229" s="149"/>
      <c r="JW229" s="149"/>
      <c r="JX229" s="149"/>
      <c r="JY229" s="149"/>
      <c r="JZ229" s="149"/>
      <c r="KA229" s="149"/>
      <c r="KB229" s="149"/>
      <c r="KC229" s="149"/>
      <c r="KD229" s="149"/>
      <c r="KE229" s="149"/>
      <c r="KF229" s="149"/>
      <c r="KG229" s="149"/>
      <c r="KH229" s="149"/>
      <c r="KI229" s="149"/>
      <c r="KJ229" s="149"/>
      <c r="KK229" s="149"/>
      <c r="KL229" s="149"/>
      <c r="KM229" s="149"/>
      <c r="KN229" s="149"/>
      <c r="KO229" s="149"/>
      <c r="KP229" s="149"/>
      <c r="KQ229" s="149"/>
      <c r="KR229" s="149"/>
      <c r="KS229" s="149"/>
      <c r="KT229" s="149"/>
      <c r="KU229" s="149"/>
      <c r="KV229" s="149"/>
      <c r="KW229" s="149"/>
      <c r="KX229" s="149"/>
      <c r="KY229" s="149"/>
      <c r="KZ229" s="149"/>
      <c r="LA229" s="149"/>
      <c r="LB229" s="149"/>
      <c r="LC229" s="149"/>
      <c r="LD229" s="149"/>
      <c r="LE229" s="149"/>
      <c r="LF229" s="149"/>
      <c r="LG229" s="149"/>
      <c r="LH229" s="149"/>
      <c r="LI229" s="149"/>
      <c r="LJ229" s="149"/>
      <c r="LK229" s="149"/>
      <c r="LL229" s="149"/>
      <c r="LM229" s="149"/>
      <c r="LN229" s="149"/>
      <c r="LO229" s="149"/>
      <c r="LP229" s="149"/>
      <c r="LQ229" s="149"/>
      <c r="LR229" s="149"/>
      <c r="LS229" s="149"/>
      <c r="LT229" s="149"/>
      <c r="LU229" s="149"/>
      <c r="LV229" s="149"/>
      <c r="LW229" s="149"/>
      <c r="LX229" s="149"/>
      <c r="LY229" s="149"/>
      <c r="LZ229" s="149"/>
      <c r="MA229" s="149"/>
      <c r="MB229" s="149"/>
      <c r="MC229" s="149"/>
      <c r="MD229" s="149"/>
      <c r="ME229" s="149"/>
      <c r="MF229" s="149"/>
      <c r="MG229" s="149"/>
      <c r="MH229" s="149"/>
      <c r="MI229" s="149"/>
      <c r="MJ229" s="149"/>
      <c r="MK229" s="149"/>
      <c r="ML229" s="149"/>
      <c r="MM229" s="149"/>
      <c r="MN229" s="149"/>
      <c r="MO229" s="149"/>
      <c r="MP229" s="149"/>
      <c r="MQ229" s="149"/>
      <c r="MR229" s="149"/>
      <c r="MS229" s="149"/>
      <c r="MT229" s="149"/>
      <c r="MU229" s="149"/>
      <c r="MV229" s="149"/>
      <c r="MW229" s="149"/>
      <c r="MX229" s="149"/>
      <c r="MY229" s="149"/>
      <c r="MZ229" s="149"/>
      <c r="NA229" s="149"/>
      <c r="NB229" s="149"/>
      <c r="NC229" s="149"/>
      <c r="ND229" s="149"/>
      <c r="NE229" s="149"/>
      <c r="NF229" s="149"/>
      <c r="NG229" s="149"/>
      <c r="NH229" s="149"/>
      <c r="NI229" s="149"/>
      <c r="NJ229" s="149"/>
      <c r="NK229" s="149"/>
      <c r="NL229" s="149"/>
      <c r="NM229" s="149"/>
      <c r="NN229" s="149"/>
      <c r="NO229" s="149"/>
      <c r="NP229" s="149"/>
      <c r="NQ229" s="149"/>
      <c r="NR229" s="149"/>
      <c r="NS229" s="149"/>
      <c r="NT229" s="149"/>
      <c r="NU229" s="149"/>
      <c r="NV229" s="149"/>
      <c r="NW229" s="149"/>
      <c r="NX229" s="149"/>
      <c r="NY229" s="149"/>
      <c r="NZ229" s="149"/>
      <c r="OA229" s="149"/>
      <c r="OB229" s="149"/>
      <c r="OC229" s="149"/>
      <c r="OD229" s="149"/>
      <c r="OE229" s="149"/>
      <c r="OF229" s="149"/>
      <c r="OG229" s="149"/>
      <c r="OH229" s="149"/>
      <c r="OI229" s="149"/>
      <c r="OJ229" s="149"/>
      <c r="OK229" s="149"/>
      <c r="OL229" s="149"/>
      <c r="OM229" s="149"/>
      <c r="ON229" s="149"/>
      <c r="OO229" s="149"/>
      <c r="OP229" s="149"/>
      <c r="OQ229" s="149"/>
      <c r="OR229" s="149"/>
      <c r="OS229" s="149"/>
      <c r="OT229" s="149"/>
      <c r="OU229" s="149"/>
      <c r="OV229" s="149"/>
      <c r="OW229" s="149"/>
      <c r="OX229" s="149"/>
      <c r="OY229" s="149"/>
      <c r="OZ229" s="149"/>
      <c r="PA229" s="149"/>
      <c r="PB229" s="149"/>
      <c r="PC229" s="149"/>
      <c r="PD229" s="149"/>
      <c r="PE229" s="149"/>
      <c r="PF229" s="149"/>
      <c r="PG229" s="149"/>
      <c r="PH229" s="149"/>
      <c r="PI229" s="149"/>
      <c r="PJ229" s="149"/>
      <c r="PK229" s="149"/>
      <c r="PL229" s="149"/>
      <c r="PM229" s="149"/>
      <c r="PN229" s="149"/>
      <c r="PO229" s="149"/>
      <c r="PP229" s="149"/>
      <c r="PQ229" s="149"/>
      <c r="PR229" s="149"/>
      <c r="PS229" s="149"/>
      <c r="PT229" s="149"/>
      <c r="PU229" s="149"/>
      <c r="PV229" s="149"/>
      <c r="PW229" s="149"/>
      <c r="PX229" s="149"/>
      <c r="PY229" s="149"/>
      <c r="PZ229" s="149"/>
      <c r="QA229" s="149"/>
      <c r="QB229" s="149"/>
      <c r="QC229" s="149"/>
      <c r="QD229" s="149"/>
      <c r="QE229" s="149"/>
      <c r="QF229" s="149"/>
      <c r="QG229" s="149"/>
      <c r="QH229" s="149"/>
      <c r="QI229" s="149"/>
      <c r="QJ229" s="149"/>
      <c r="QK229" s="149"/>
      <c r="QL229" s="149"/>
      <c r="QM229" s="149"/>
      <c r="QN229" s="149"/>
      <c r="QO229" s="149"/>
      <c r="QP229" s="149"/>
      <c r="QQ229" s="149"/>
      <c r="QR229" s="149"/>
      <c r="QS229" s="149"/>
      <c r="QT229" s="149"/>
      <c r="QU229" s="149"/>
      <c r="QV229" s="149"/>
      <c r="QW229" s="149"/>
      <c r="QX229" s="149"/>
      <c r="QY229" s="149"/>
      <c r="QZ229" s="149"/>
      <c r="RA229" s="149"/>
      <c r="RB229" s="149"/>
      <c r="RC229" s="149"/>
      <c r="RD229" s="149"/>
      <c r="RE229" s="149"/>
      <c r="RF229" s="149"/>
      <c r="RG229" s="149"/>
      <c r="RH229" s="149"/>
      <c r="RI229" s="149"/>
      <c r="RJ229" s="149"/>
      <c r="RK229" s="149"/>
      <c r="RL229" s="149"/>
      <c r="RM229" s="149"/>
      <c r="RN229" s="149"/>
      <c r="RO229" s="149"/>
      <c r="RP229" s="149"/>
      <c r="RQ229" s="149"/>
      <c r="RR229" s="149"/>
      <c r="RS229" s="149"/>
      <c r="RT229" s="149"/>
      <c r="RU229" s="149"/>
      <c r="RV229" s="149"/>
      <c r="RW229" s="149"/>
      <c r="RX229" s="149"/>
      <c r="RY229" s="149"/>
      <c r="RZ229" s="149"/>
      <c r="SA229" s="149"/>
      <c r="SB229" s="149"/>
      <c r="SC229" s="149"/>
      <c r="SD229" s="149"/>
      <c r="SE229" s="149"/>
      <c r="SF229" s="149"/>
      <c r="SG229" s="149"/>
      <c r="SH229" s="149"/>
      <c r="SI229" s="149"/>
      <c r="SJ229" s="149"/>
      <c r="SK229" s="149"/>
      <c r="SL229" s="149"/>
      <c r="SM229" s="149"/>
      <c r="SN229" s="149"/>
      <c r="SO229" s="149"/>
      <c r="SP229" s="149"/>
      <c r="SQ229" s="149"/>
      <c r="SR229" s="149"/>
      <c r="SS229" s="149"/>
      <c r="ST229" s="149"/>
      <c r="SU229" s="149"/>
      <c r="SV229" s="149"/>
      <c r="SW229" s="149"/>
      <c r="SX229" s="149"/>
      <c r="SY229" s="149"/>
      <c r="SZ229" s="149"/>
      <c r="TA229" s="149"/>
      <c r="TB229" s="149"/>
      <c r="TC229" s="149"/>
      <c r="TD229" s="149"/>
      <c r="TE229" s="149"/>
      <c r="TF229" s="149"/>
      <c r="TG229" s="149"/>
      <c r="TH229" s="149"/>
      <c r="TI229" s="149"/>
      <c r="TJ229" s="149"/>
      <c r="TK229" s="149"/>
      <c r="TL229" s="149"/>
      <c r="TM229" s="149"/>
      <c r="TN229" s="149"/>
      <c r="TO229" s="149"/>
      <c r="TP229" s="149"/>
      <c r="TQ229" s="149"/>
      <c r="TR229" s="149"/>
      <c r="TS229" s="149"/>
      <c r="TT229" s="149"/>
      <c r="TU229" s="149"/>
      <c r="TV229" s="149"/>
      <c r="TW229" s="149"/>
      <c r="TX229" s="149"/>
      <c r="TY229" s="149"/>
      <c r="TZ229" s="149"/>
      <c r="UA229" s="149"/>
      <c r="UB229" s="149"/>
      <c r="UC229" s="149"/>
      <c r="UD229" s="149"/>
      <c r="UE229" s="149"/>
      <c r="UF229" s="149"/>
      <c r="UG229" s="149"/>
      <c r="UH229" s="149"/>
      <c r="UI229" s="149"/>
      <c r="UJ229" s="149"/>
      <c r="UK229" s="149"/>
      <c r="UL229" s="149"/>
      <c r="UM229" s="149"/>
      <c r="UN229" s="149"/>
      <c r="UO229" s="149"/>
      <c r="UP229" s="149"/>
      <c r="UQ229" s="149"/>
      <c r="UR229" s="149"/>
      <c r="US229" s="149"/>
      <c r="UT229" s="149"/>
      <c r="UU229" s="149"/>
      <c r="UV229" s="149"/>
      <c r="UW229" s="149"/>
      <c r="UX229" s="149"/>
      <c r="UY229" s="149"/>
      <c r="UZ229" s="149"/>
      <c r="VA229" s="149"/>
      <c r="VB229" s="149"/>
      <c r="VC229" s="149"/>
      <c r="VD229" s="149"/>
      <c r="VE229" s="149"/>
      <c r="VF229" s="149"/>
      <c r="VG229" s="149"/>
      <c r="VH229" s="149"/>
      <c r="VI229" s="149"/>
      <c r="VJ229" s="149"/>
      <c r="VK229" s="149"/>
      <c r="VL229" s="149"/>
      <c r="VM229" s="149"/>
      <c r="VN229" s="149"/>
      <c r="VO229" s="149"/>
      <c r="VP229" s="149"/>
      <c r="VQ229" s="149"/>
      <c r="VR229" s="149"/>
      <c r="VS229" s="149"/>
      <c r="VT229" s="149"/>
      <c r="VU229" s="149"/>
      <c r="VV229" s="149"/>
      <c r="VW229" s="149"/>
      <c r="VX229" s="149"/>
      <c r="VY229" s="149"/>
      <c r="VZ229" s="149"/>
      <c r="WA229" s="149"/>
      <c r="WB229" s="149"/>
      <c r="WC229" s="149"/>
      <c r="WD229" s="149"/>
      <c r="WE229" s="149"/>
      <c r="WF229" s="149"/>
      <c r="WG229" s="149"/>
      <c r="WH229" s="149"/>
      <c r="WI229" s="149"/>
      <c r="WJ229" s="149"/>
      <c r="WK229" s="149"/>
      <c r="WL229" s="149"/>
      <c r="WM229" s="149"/>
      <c r="WN229" s="149"/>
      <c r="WO229" s="149"/>
      <c r="WP229" s="149"/>
      <c r="WQ229" s="149"/>
      <c r="WR229" s="149"/>
      <c r="WS229" s="149"/>
      <c r="WT229" s="149"/>
      <c r="WU229" s="149"/>
      <c r="WV229" s="149"/>
      <c r="WW229" s="149"/>
      <c r="WX229" s="149"/>
      <c r="WY229" s="149"/>
      <c r="WZ229" s="149"/>
      <c r="XA229" s="149"/>
      <c r="XB229" s="149"/>
      <c r="XC229" s="149"/>
      <c r="XD229" s="149"/>
      <c r="XE229" s="149"/>
      <c r="XF229" s="149"/>
      <c r="XG229" s="149"/>
      <c r="XH229" s="149"/>
      <c r="XI229" s="149"/>
      <c r="XJ229" s="149"/>
      <c r="XK229" s="149"/>
      <c r="XL229" s="149"/>
      <c r="XM229" s="149"/>
      <c r="XN229" s="149"/>
      <c r="XO229" s="149"/>
      <c r="XP229" s="149"/>
      <c r="XQ229" s="149"/>
      <c r="XR229" s="149"/>
      <c r="XS229" s="149"/>
      <c r="XT229" s="149"/>
      <c r="XU229" s="149"/>
      <c r="XV229" s="149"/>
      <c r="XW229" s="149"/>
      <c r="XX229" s="149"/>
      <c r="XY229" s="149"/>
      <c r="XZ229" s="149"/>
      <c r="YA229" s="149"/>
      <c r="YB229" s="149"/>
      <c r="YC229" s="149"/>
      <c r="YD229" s="149"/>
      <c r="YE229" s="149"/>
      <c r="YF229" s="149"/>
      <c r="YG229" s="149"/>
      <c r="YH229" s="149"/>
      <c r="YI229" s="149"/>
      <c r="YJ229" s="149"/>
      <c r="YK229" s="149"/>
      <c r="YL229" s="149"/>
      <c r="YM229" s="149"/>
      <c r="YN229" s="149"/>
      <c r="YO229" s="149"/>
      <c r="YP229" s="149"/>
      <c r="YQ229" s="149"/>
      <c r="YR229" s="149"/>
      <c r="YS229" s="149"/>
      <c r="YT229" s="149"/>
      <c r="YU229" s="149"/>
      <c r="YV229" s="149"/>
      <c r="YW229" s="149"/>
      <c r="YX229" s="149"/>
      <c r="YY229" s="149"/>
      <c r="YZ229" s="149"/>
      <c r="ZA229" s="149"/>
      <c r="ZB229" s="149"/>
      <c r="ZC229" s="149"/>
      <c r="ZD229" s="149"/>
      <c r="ZE229" s="149"/>
      <c r="ZF229" s="149"/>
      <c r="ZG229" s="149"/>
      <c r="ZH229" s="149"/>
      <c r="ZI229" s="149"/>
      <c r="ZJ229" s="149"/>
      <c r="ZK229" s="149"/>
      <c r="ZL229" s="149"/>
      <c r="ZM229" s="149"/>
      <c r="ZN229" s="149"/>
      <c r="ZO229" s="149"/>
      <c r="ZP229" s="149"/>
      <c r="ZQ229" s="149"/>
      <c r="ZR229" s="149"/>
      <c r="ZS229" s="149"/>
      <c r="ZT229" s="149"/>
      <c r="ZU229" s="149"/>
      <c r="ZV229" s="149"/>
      <c r="ZW229" s="149"/>
      <c r="ZX229" s="149"/>
      <c r="ZY229" s="149"/>
      <c r="ZZ229" s="149"/>
      <c r="AAA229" s="149"/>
      <c r="AAB229" s="149"/>
      <c r="AAC229" s="149"/>
      <c r="AAD229" s="149"/>
      <c r="AAE229" s="149"/>
      <c r="AAF229" s="149"/>
      <c r="AAG229" s="149"/>
      <c r="AAH229" s="149"/>
      <c r="AAI229" s="149"/>
      <c r="AAJ229" s="149"/>
      <c r="AAK229" s="149"/>
      <c r="AAL229" s="149"/>
      <c r="AAM229" s="149"/>
      <c r="AAN229" s="149"/>
      <c r="AAO229" s="149"/>
      <c r="AAP229" s="149"/>
      <c r="AAQ229" s="149"/>
      <c r="AAR229" s="149"/>
      <c r="AAS229" s="149"/>
      <c r="AAT229" s="149"/>
      <c r="AAU229" s="149"/>
      <c r="AAV229" s="149"/>
      <c r="AAW229" s="149"/>
      <c r="AAX229" s="149"/>
      <c r="AAY229" s="149"/>
      <c r="AAZ229" s="149"/>
      <c r="ABA229" s="149"/>
      <c r="ABB229" s="149"/>
      <c r="ABC229" s="149"/>
      <c r="ABD229" s="149"/>
      <c r="ABE229" s="149"/>
      <c r="ABF229" s="149"/>
      <c r="ABG229" s="149"/>
      <c r="ABH229" s="149"/>
      <c r="ABI229" s="149"/>
      <c r="ABJ229" s="149"/>
      <c r="ABK229" s="149"/>
      <c r="ABL229" s="149"/>
      <c r="ABM229" s="149"/>
      <c r="ABN229" s="149"/>
      <c r="ABO229" s="149"/>
      <c r="ABP229" s="149"/>
      <c r="ABQ229" s="149"/>
      <c r="ABR229" s="149"/>
      <c r="ABS229" s="149"/>
      <c r="ABT229" s="149"/>
      <c r="ABU229" s="149"/>
      <c r="ABV229" s="149"/>
      <c r="ABW229" s="149"/>
      <c r="ABX229" s="149"/>
      <c r="ABY229" s="149"/>
      <c r="ABZ229" s="149"/>
      <c r="ACA229" s="149"/>
      <c r="ACB229" s="149"/>
      <c r="ACC229" s="149"/>
      <c r="ACD229" s="149"/>
      <c r="ACE229" s="149"/>
      <c r="ACF229" s="149"/>
      <c r="ACG229" s="149"/>
      <c r="ACH229" s="149"/>
      <c r="ACI229" s="149"/>
      <c r="ACJ229" s="149"/>
      <c r="ACK229" s="149"/>
      <c r="ACL229" s="149"/>
      <c r="ACM229" s="149"/>
      <c r="ACN229" s="149"/>
      <c r="ACO229" s="149"/>
      <c r="ACP229" s="149"/>
      <c r="ACQ229" s="149"/>
      <c r="ACR229" s="149"/>
      <c r="ACS229" s="149"/>
      <c r="ACT229" s="149"/>
      <c r="ACU229" s="149"/>
      <c r="ACV229" s="149"/>
      <c r="ACW229" s="149"/>
      <c r="ACX229" s="149"/>
      <c r="ACY229" s="149"/>
      <c r="ACZ229" s="149"/>
      <c r="ADA229" s="149"/>
    </row>
    <row r="230" spans="1:781" s="124" customFormat="1" ht="15.6" x14ac:dyDescent="0.3">
      <c r="A230" s="99">
        <v>1</v>
      </c>
      <c r="B230" s="87" t="s">
        <v>688</v>
      </c>
      <c r="C230" s="64" t="s">
        <v>71</v>
      </c>
      <c r="D230" s="65" t="s">
        <v>129</v>
      </c>
      <c r="E230" s="65" t="s">
        <v>326</v>
      </c>
      <c r="F230" s="65">
        <v>25</v>
      </c>
      <c r="G230" s="122">
        <v>27000000</v>
      </c>
      <c r="H230" s="65">
        <v>1</v>
      </c>
      <c r="I230" s="65" t="s">
        <v>49</v>
      </c>
      <c r="J230" s="65" t="s">
        <v>50</v>
      </c>
      <c r="K230" s="67">
        <v>1981</v>
      </c>
      <c r="L230" s="68">
        <v>29606</v>
      </c>
      <c r="M230" s="69">
        <v>3500000</v>
      </c>
      <c r="N230" s="70">
        <v>1.3</v>
      </c>
      <c r="O230" s="70"/>
      <c r="P230" s="71" t="s">
        <v>442</v>
      </c>
      <c r="Q230" s="72"/>
      <c r="R230" s="73"/>
      <c r="S230" s="74" t="str">
        <f t="shared" si="53"/>
        <v>Fe</v>
      </c>
      <c r="T230" s="75"/>
      <c r="U230" s="75"/>
      <c r="V230" s="75"/>
      <c r="W230" s="75"/>
      <c r="X230" s="75"/>
      <c r="Y230" s="75"/>
      <c r="Z230" s="75"/>
      <c r="AA230" s="22"/>
      <c r="AB230" s="76">
        <f t="shared" si="52"/>
        <v>1.8453560034439616</v>
      </c>
      <c r="AC230" s="76">
        <f t="shared" si="54"/>
        <v>3.3333333333333333E-2</v>
      </c>
      <c r="AD230" s="76">
        <f t="shared" si="55"/>
        <v>0</v>
      </c>
      <c r="AE230" s="76">
        <f t="shared" si="60"/>
        <v>1.878689336777295</v>
      </c>
      <c r="AF230" s="77"/>
      <c r="AG230" s="77">
        <f t="shared" si="57"/>
        <v>1.878689336777295</v>
      </c>
      <c r="AH230" s="77">
        <f t="shared" si="58"/>
        <v>0</v>
      </c>
      <c r="AI230" s="77">
        <f t="shared" si="59"/>
        <v>0</v>
      </c>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c r="DQ230" s="22"/>
      <c r="DR230" s="22"/>
      <c r="DS230" s="22"/>
      <c r="DT230" s="22"/>
      <c r="DU230" s="22"/>
      <c r="DV230" s="22"/>
      <c r="DW230" s="22"/>
      <c r="DX230" s="22"/>
      <c r="DY230" s="22"/>
      <c r="DZ230" s="22"/>
      <c r="EA230" s="22"/>
      <c r="EB230" s="22"/>
      <c r="EC230" s="22"/>
      <c r="ED230" s="22"/>
      <c r="EE230" s="22"/>
      <c r="EF230" s="22"/>
      <c r="EG230" s="22"/>
      <c r="EH230" s="22"/>
      <c r="EI230" s="22"/>
      <c r="EJ230" s="22"/>
      <c r="EK230" s="22"/>
      <c r="EL230" s="22"/>
      <c r="EM230" s="22"/>
      <c r="EN230" s="22"/>
      <c r="EO230" s="22"/>
      <c r="EP230" s="22"/>
      <c r="EQ230" s="22"/>
      <c r="ER230" s="22"/>
      <c r="ES230" s="22"/>
      <c r="ET230" s="22"/>
      <c r="EU230" s="22"/>
      <c r="EV230" s="22"/>
      <c r="EW230" s="22"/>
      <c r="EX230" s="22"/>
      <c r="EY230" s="22"/>
      <c r="EZ230" s="22"/>
      <c r="FA230" s="22"/>
      <c r="FB230" s="22"/>
      <c r="FC230" s="22"/>
      <c r="FD230" s="22"/>
      <c r="FE230" s="22"/>
      <c r="FF230" s="22"/>
      <c r="FG230" s="22"/>
      <c r="FH230" s="22"/>
      <c r="FI230" s="22"/>
      <c r="FJ230" s="22"/>
      <c r="FK230" s="22"/>
      <c r="FL230" s="22"/>
      <c r="FM230" s="22"/>
      <c r="FN230" s="22"/>
      <c r="FO230" s="22"/>
      <c r="FP230" s="22"/>
      <c r="FQ230" s="22"/>
      <c r="FR230" s="22"/>
      <c r="FS230" s="22"/>
      <c r="FT230" s="22"/>
      <c r="FU230" s="22"/>
      <c r="FV230" s="22"/>
      <c r="FW230" s="22"/>
      <c r="FX230" s="22"/>
      <c r="FY230" s="22"/>
      <c r="FZ230" s="22"/>
      <c r="GA230" s="22"/>
      <c r="GB230" s="22"/>
      <c r="GC230" s="22"/>
      <c r="GD230" s="22"/>
      <c r="GE230" s="22"/>
      <c r="GF230" s="22"/>
      <c r="GG230" s="22"/>
      <c r="GH230" s="22"/>
      <c r="GI230" s="22"/>
      <c r="GJ230" s="22"/>
      <c r="GK230" s="22"/>
      <c r="GL230" s="22"/>
      <c r="GM230" s="22"/>
      <c r="GN230" s="22"/>
      <c r="GO230" s="22"/>
      <c r="GP230" s="22"/>
      <c r="GQ230" s="22"/>
      <c r="GR230" s="22"/>
      <c r="GS230" s="22"/>
      <c r="GT230" s="22"/>
      <c r="GU230" s="22"/>
      <c r="GV230" s="22"/>
      <c r="GW230" s="22"/>
      <c r="GX230" s="22"/>
      <c r="GY230" s="22"/>
      <c r="GZ230" s="22"/>
      <c r="HA230" s="22"/>
      <c r="HB230" s="22"/>
      <c r="HC230" s="22"/>
      <c r="HD230" s="22"/>
      <c r="HE230" s="22"/>
      <c r="HF230" s="22"/>
      <c r="HG230" s="22"/>
      <c r="HH230" s="22"/>
      <c r="HI230" s="22"/>
      <c r="HJ230" s="22"/>
      <c r="HK230" s="22"/>
      <c r="HL230" s="22"/>
      <c r="HM230" s="22"/>
      <c r="HN230" s="22"/>
      <c r="HO230" s="22"/>
      <c r="HP230" s="22"/>
      <c r="HQ230" s="22"/>
      <c r="HR230" s="22"/>
      <c r="HS230" s="22"/>
      <c r="HT230" s="22"/>
      <c r="HU230" s="22"/>
      <c r="HV230" s="22"/>
      <c r="HW230" s="22"/>
      <c r="HX230" s="22"/>
      <c r="HY230" s="22"/>
      <c r="HZ230" s="22"/>
      <c r="IA230" s="22"/>
      <c r="IB230" s="22"/>
      <c r="IC230" s="22"/>
      <c r="ID230" s="22"/>
      <c r="IE230" s="22"/>
      <c r="IF230" s="22"/>
      <c r="IG230" s="22"/>
      <c r="IH230" s="22"/>
      <c r="II230" s="22"/>
      <c r="IJ230" s="22"/>
      <c r="IK230" s="22"/>
      <c r="IL230" s="22"/>
      <c r="IM230" s="22"/>
      <c r="IN230" s="22"/>
      <c r="IO230" s="22"/>
      <c r="IP230" s="22"/>
      <c r="IQ230" s="22"/>
      <c r="IR230" s="22"/>
      <c r="IS230" s="22"/>
      <c r="IT230" s="22"/>
      <c r="IU230" s="22"/>
      <c r="IV230" s="22"/>
      <c r="IW230" s="22"/>
      <c r="IX230" s="22"/>
      <c r="IY230" s="22"/>
      <c r="IZ230" s="22"/>
      <c r="JA230" s="22"/>
      <c r="JB230" s="22"/>
      <c r="JC230" s="22"/>
      <c r="JD230" s="22"/>
      <c r="JE230" s="22"/>
      <c r="JF230" s="22"/>
      <c r="JG230" s="22"/>
      <c r="JH230" s="22"/>
      <c r="JI230" s="22"/>
      <c r="JJ230" s="22"/>
      <c r="JK230" s="22"/>
      <c r="JL230" s="22"/>
      <c r="JM230" s="22"/>
      <c r="JN230" s="22"/>
      <c r="JO230" s="22"/>
      <c r="JP230" s="22"/>
      <c r="JQ230" s="22"/>
      <c r="JR230" s="22"/>
      <c r="JS230" s="22"/>
      <c r="JT230" s="22"/>
      <c r="JU230" s="22"/>
      <c r="JV230" s="22"/>
      <c r="JW230" s="22"/>
      <c r="JX230" s="22"/>
      <c r="JY230" s="22"/>
      <c r="JZ230" s="22"/>
      <c r="KA230" s="22"/>
      <c r="KB230" s="22"/>
      <c r="KC230" s="22"/>
      <c r="KD230" s="22"/>
      <c r="KE230" s="22"/>
      <c r="KF230" s="22"/>
      <c r="KG230" s="22"/>
      <c r="KH230" s="22"/>
      <c r="KI230" s="22"/>
      <c r="KJ230" s="22"/>
      <c r="KK230" s="22"/>
      <c r="KL230" s="22"/>
      <c r="KM230" s="22"/>
      <c r="KN230" s="22"/>
      <c r="KO230" s="22"/>
      <c r="KP230" s="22"/>
      <c r="KQ230" s="22"/>
      <c r="KR230" s="22"/>
      <c r="KS230" s="22"/>
      <c r="KT230" s="22"/>
      <c r="KU230" s="22"/>
      <c r="KV230" s="22"/>
      <c r="KW230" s="22"/>
      <c r="KX230" s="22"/>
      <c r="KY230" s="22"/>
      <c r="KZ230" s="22"/>
      <c r="LA230" s="22"/>
      <c r="LB230" s="22"/>
      <c r="LC230" s="22"/>
      <c r="LD230" s="22"/>
      <c r="LE230" s="22"/>
      <c r="LF230" s="22"/>
      <c r="LG230" s="22"/>
      <c r="LH230" s="22"/>
      <c r="LI230" s="22"/>
      <c r="LJ230" s="22"/>
      <c r="LK230" s="22"/>
      <c r="LL230" s="22"/>
      <c r="LM230" s="22"/>
      <c r="LN230" s="22"/>
      <c r="LO230" s="22"/>
      <c r="LP230" s="22"/>
      <c r="LQ230" s="22"/>
      <c r="LR230" s="22"/>
      <c r="LS230" s="22"/>
      <c r="LT230" s="22"/>
      <c r="LU230" s="22"/>
      <c r="LV230" s="22"/>
      <c r="LW230" s="22"/>
      <c r="LX230" s="22"/>
      <c r="LY230" s="22"/>
      <c r="LZ230" s="22"/>
      <c r="MA230" s="22"/>
      <c r="MB230" s="22"/>
      <c r="MC230" s="22"/>
      <c r="MD230" s="22"/>
      <c r="ME230" s="22"/>
      <c r="MF230" s="22"/>
      <c r="MG230" s="22"/>
      <c r="MH230" s="22"/>
      <c r="MI230" s="22"/>
      <c r="MJ230" s="22"/>
      <c r="MK230" s="22"/>
      <c r="ML230" s="22"/>
      <c r="MM230" s="22"/>
      <c r="MN230" s="22"/>
      <c r="MO230" s="22"/>
      <c r="MP230" s="22"/>
      <c r="MQ230" s="22"/>
      <c r="MR230" s="22"/>
      <c r="MS230" s="22"/>
      <c r="MT230" s="22"/>
      <c r="MU230" s="22"/>
      <c r="MV230" s="22"/>
      <c r="MW230" s="22"/>
      <c r="MX230" s="22"/>
      <c r="MY230" s="22"/>
      <c r="MZ230" s="22"/>
      <c r="NA230" s="22"/>
      <c r="NB230" s="22"/>
      <c r="NC230" s="22"/>
      <c r="ND230" s="22"/>
      <c r="NE230" s="22"/>
      <c r="NF230" s="22"/>
      <c r="NG230" s="22"/>
      <c r="NH230" s="22"/>
      <c r="NI230" s="22"/>
      <c r="NJ230" s="22"/>
      <c r="NK230" s="22"/>
      <c r="NL230" s="22"/>
      <c r="NM230" s="22"/>
      <c r="NN230" s="22"/>
      <c r="NO230" s="22"/>
      <c r="NP230" s="22"/>
      <c r="NQ230" s="22"/>
      <c r="NR230" s="22"/>
      <c r="NS230" s="22"/>
      <c r="NT230" s="22"/>
      <c r="NU230" s="22"/>
      <c r="NV230" s="22"/>
      <c r="NW230" s="22"/>
      <c r="NX230" s="22"/>
      <c r="NY230" s="22"/>
      <c r="NZ230" s="22"/>
      <c r="OA230" s="22"/>
      <c r="OB230" s="22"/>
      <c r="OC230" s="22"/>
      <c r="OD230" s="22"/>
      <c r="OE230" s="22"/>
      <c r="OF230" s="22"/>
      <c r="OG230" s="22"/>
      <c r="OH230" s="22"/>
      <c r="OI230" s="22"/>
      <c r="OJ230" s="22"/>
      <c r="OK230" s="22"/>
      <c r="OL230" s="22"/>
      <c r="OM230" s="22"/>
      <c r="ON230" s="22"/>
      <c r="OO230" s="22"/>
      <c r="OP230" s="22"/>
      <c r="OQ230" s="22"/>
      <c r="OR230" s="22"/>
      <c r="OS230" s="22"/>
      <c r="OT230" s="22"/>
      <c r="OU230" s="22"/>
      <c r="OV230" s="22"/>
      <c r="OW230" s="22"/>
      <c r="OX230" s="22"/>
      <c r="OY230" s="22"/>
      <c r="OZ230" s="22"/>
      <c r="PA230" s="22"/>
      <c r="PB230" s="22"/>
      <c r="PC230" s="22"/>
      <c r="PD230" s="22"/>
      <c r="PE230" s="22"/>
      <c r="PF230" s="22"/>
      <c r="PG230" s="22"/>
      <c r="PH230" s="22"/>
      <c r="PI230" s="22"/>
      <c r="PJ230" s="22"/>
      <c r="PK230" s="22"/>
      <c r="PL230" s="22"/>
      <c r="PM230" s="22"/>
      <c r="PN230" s="22"/>
      <c r="PO230" s="22"/>
      <c r="PP230" s="22"/>
      <c r="PQ230" s="22"/>
      <c r="PR230" s="22"/>
      <c r="PS230" s="22"/>
      <c r="PT230" s="22"/>
      <c r="PU230" s="22"/>
      <c r="PV230" s="22"/>
      <c r="PW230" s="22"/>
      <c r="PX230" s="22"/>
      <c r="PY230" s="22"/>
      <c r="PZ230" s="22"/>
      <c r="QA230" s="22"/>
      <c r="QB230" s="22"/>
      <c r="QC230" s="22"/>
      <c r="QD230" s="22"/>
      <c r="QE230" s="22"/>
      <c r="QF230" s="22"/>
      <c r="QG230" s="22"/>
      <c r="QH230" s="22"/>
      <c r="QI230" s="22"/>
      <c r="QJ230" s="22"/>
      <c r="QK230" s="22"/>
      <c r="QL230" s="22"/>
      <c r="QM230" s="22"/>
      <c r="QN230" s="22"/>
      <c r="QO230" s="22"/>
      <c r="QP230" s="22"/>
      <c r="QQ230" s="22"/>
      <c r="QR230" s="22"/>
      <c r="QS230" s="22"/>
      <c r="QT230" s="22"/>
      <c r="QU230" s="22"/>
      <c r="QV230" s="22"/>
      <c r="QW230" s="22"/>
      <c r="QX230" s="22"/>
      <c r="QY230" s="22"/>
      <c r="QZ230" s="22"/>
      <c r="RA230" s="22"/>
      <c r="RB230" s="22"/>
      <c r="RC230" s="22"/>
      <c r="RD230" s="22"/>
      <c r="RE230" s="22"/>
      <c r="RF230" s="22"/>
      <c r="RG230" s="22"/>
      <c r="RH230" s="22"/>
      <c r="RI230" s="22"/>
      <c r="RJ230" s="22"/>
      <c r="RK230" s="22"/>
      <c r="RL230" s="22"/>
      <c r="RM230" s="22"/>
      <c r="RN230" s="22"/>
      <c r="RO230" s="22"/>
      <c r="RP230" s="22"/>
      <c r="RQ230" s="22"/>
      <c r="RR230" s="22"/>
      <c r="RS230" s="22"/>
      <c r="RT230" s="22"/>
      <c r="RU230" s="22"/>
      <c r="RV230" s="22"/>
      <c r="RW230" s="22"/>
      <c r="RX230" s="22"/>
      <c r="RY230" s="22"/>
      <c r="RZ230" s="22"/>
      <c r="SA230" s="22"/>
      <c r="SB230" s="22"/>
      <c r="SC230" s="22"/>
      <c r="SD230" s="22"/>
      <c r="SE230" s="22"/>
      <c r="SF230" s="22"/>
      <c r="SG230" s="22"/>
      <c r="SH230" s="22"/>
      <c r="SI230" s="22"/>
      <c r="SJ230" s="22"/>
      <c r="SK230" s="22"/>
      <c r="SL230" s="22"/>
      <c r="SM230" s="22"/>
      <c r="SN230" s="22"/>
      <c r="SO230" s="22"/>
      <c r="SP230" s="22"/>
      <c r="SQ230" s="22"/>
      <c r="SR230" s="22"/>
      <c r="SS230" s="22"/>
      <c r="ST230" s="22"/>
      <c r="SU230" s="22"/>
      <c r="SV230" s="22"/>
      <c r="SW230" s="22"/>
      <c r="SX230" s="22"/>
      <c r="SY230" s="22"/>
      <c r="SZ230" s="22"/>
      <c r="TA230" s="22"/>
      <c r="TB230" s="22"/>
      <c r="TC230" s="22"/>
      <c r="TD230" s="22"/>
      <c r="TE230" s="22"/>
      <c r="TF230" s="22"/>
      <c r="TG230" s="22"/>
      <c r="TH230" s="22"/>
      <c r="TI230" s="22"/>
      <c r="TJ230" s="22"/>
      <c r="TK230" s="22"/>
      <c r="TL230" s="22"/>
      <c r="TM230" s="22"/>
      <c r="TN230" s="22"/>
      <c r="TO230" s="22"/>
      <c r="TP230" s="22"/>
      <c r="TQ230" s="22"/>
      <c r="TR230" s="22"/>
      <c r="TS230" s="22"/>
      <c r="TT230" s="22"/>
      <c r="TU230" s="22"/>
      <c r="TV230" s="22"/>
      <c r="TW230" s="22"/>
      <c r="TX230" s="22"/>
      <c r="TY230" s="22"/>
      <c r="TZ230" s="22"/>
      <c r="UA230" s="22"/>
      <c r="UB230" s="22"/>
      <c r="UC230" s="22"/>
      <c r="UD230" s="22"/>
      <c r="UE230" s="22"/>
      <c r="UF230" s="22"/>
      <c r="UG230" s="22"/>
      <c r="UH230" s="22"/>
      <c r="UI230" s="22"/>
      <c r="UJ230" s="22"/>
      <c r="UK230" s="22"/>
      <c r="UL230" s="22"/>
      <c r="UM230" s="22"/>
      <c r="UN230" s="22"/>
      <c r="UO230" s="22"/>
      <c r="UP230" s="22"/>
      <c r="UQ230" s="22"/>
      <c r="UR230" s="22"/>
      <c r="US230" s="22"/>
      <c r="UT230" s="22"/>
      <c r="UU230" s="22"/>
      <c r="UV230" s="22"/>
      <c r="UW230" s="22"/>
      <c r="UX230" s="22"/>
      <c r="UY230" s="22"/>
      <c r="UZ230" s="22"/>
      <c r="VA230" s="22"/>
      <c r="VB230" s="22"/>
      <c r="VC230" s="22"/>
      <c r="VD230" s="22"/>
      <c r="VE230" s="22"/>
      <c r="VF230" s="22"/>
      <c r="VG230" s="22"/>
      <c r="VH230" s="22"/>
      <c r="VI230" s="22"/>
      <c r="VJ230" s="22"/>
      <c r="VK230" s="22"/>
      <c r="VL230" s="22"/>
      <c r="VM230" s="22"/>
      <c r="VN230" s="22"/>
      <c r="VO230" s="22"/>
      <c r="VP230" s="22"/>
      <c r="VQ230" s="22"/>
      <c r="VR230" s="22"/>
      <c r="VS230" s="22"/>
      <c r="VT230" s="22"/>
      <c r="VU230" s="22"/>
      <c r="VV230" s="22"/>
      <c r="VW230" s="22"/>
      <c r="VX230" s="22"/>
      <c r="VY230" s="22"/>
      <c r="VZ230" s="22"/>
      <c r="WA230" s="22"/>
      <c r="WB230" s="22"/>
      <c r="WC230" s="22"/>
      <c r="WD230" s="22"/>
      <c r="WE230" s="22"/>
      <c r="WF230" s="22"/>
      <c r="WG230" s="22"/>
      <c r="WH230" s="22"/>
      <c r="WI230" s="22"/>
      <c r="WJ230" s="22"/>
      <c r="WK230" s="22"/>
      <c r="WL230" s="22"/>
      <c r="WM230" s="22"/>
      <c r="WN230" s="22"/>
      <c r="WO230" s="22"/>
      <c r="WP230" s="22"/>
      <c r="WQ230" s="22"/>
      <c r="WR230" s="22"/>
      <c r="WS230" s="22"/>
      <c r="WT230" s="22"/>
      <c r="WU230" s="22"/>
      <c r="WV230" s="22"/>
      <c r="WW230" s="22"/>
      <c r="WX230" s="22"/>
      <c r="WY230" s="22"/>
      <c r="WZ230" s="22"/>
      <c r="XA230" s="22"/>
      <c r="XB230" s="22"/>
      <c r="XC230" s="22"/>
      <c r="XD230" s="22"/>
      <c r="XE230" s="22"/>
      <c r="XF230" s="22"/>
      <c r="XG230" s="22"/>
      <c r="XH230" s="22"/>
      <c r="XI230" s="22"/>
      <c r="XJ230" s="22"/>
      <c r="XK230" s="22"/>
      <c r="XL230" s="22"/>
      <c r="XM230" s="22"/>
      <c r="XN230" s="22"/>
      <c r="XO230" s="22"/>
      <c r="XP230" s="22"/>
      <c r="XQ230" s="22"/>
      <c r="XR230" s="22"/>
      <c r="XS230" s="22"/>
      <c r="XT230" s="22"/>
      <c r="XU230" s="22"/>
      <c r="XV230" s="22"/>
      <c r="XW230" s="22"/>
      <c r="XX230" s="22"/>
      <c r="XY230" s="22"/>
      <c r="XZ230" s="22"/>
      <c r="YA230" s="22"/>
      <c r="YB230" s="22"/>
      <c r="YC230" s="22"/>
      <c r="YD230" s="22"/>
      <c r="YE230" s="22"/>
      <c r="YF230" s="22"/>
      <c r="YG230" s="22"/>
      <c r="YH230" s="22"/>
      <c r="YI230" s="22"/>
      <c r="YJ230" s="22"/>
      <c r="YK230" s="22"/>
      <c r="YL230" s="22"/>
      <c r="YM230" s="22"/>
      <c r="YN230" s="22"/>
      <c r="YO230" s="22"/>
      <c r="YP230" s="22"/>
      <c r="YQ230" s="22"/>
      <c r="YR230" s="22"/>
      <c r="YS230" s="22"/>
      <c r="YT230" s="22"/>
      <c r="YU230" s="22"/>
      <c r="YV230" s="22"/>
      <c r="YW230" s="22"/>
      <c r="YX230" s="22"/>
      <c r="YY230" s="22"/>
      <c r="YZ230" s="22"/>
      <c r="ZA230" s="22"/>
      <c r="ZB230" s="22"/>
      <c r="ZC230" s="22"/>
      <c r="ZD230" s="22"/>
      <c r="ZE230" s="22"/>
      <c r="ZF230" s="22"/>
      <c r="ZG230" s="22"/>
      <c r="ZH230" s="22"/>
      <c r="ZI230" s="22"/>
      <c r="ZJ230" s="22"/>
      <c r="ZK230" s="22"/>
      <c r="ZL230" s="22"/>
      <c r="ZM230" s="22"/>
      <c r="ZN230" s="22"/>
      <c r="ZO230" s="22"/>
      <c r="ZP230" s="22"/>
      <c r="ZQ230" s="22"/>
      <c r="ZR230" s="22"/>
      <c r="ZS230" s="22"/>
      <c r="ZT230" s="22"/>
      <c r="ZU230" s="22"/>
      <c r="ZV230" s="22"/>
      <c r="ZW230" s="22"/>
      <c r="ZX230" s="22"/>
      <c r="ZY230" s="22"/>
      <c r="ZZ230" s="22"/>
      <c r="AAA230" s="22"/>
      <c r="AAB230" s="22"/>
      <c r="AAC230" s="22"/>
      <c r="AAD230" s="22"/>
      <c r="AAE230" s="22"/>
      <c r="AAF230" s="22"/>
      <c r="AAG230" s="22"/>
      <c r="AAH230" s="22"/>
      <c r="AAI230" s="22"/>
      <c r="AAJ230" s="22"/>
      <c r="AAK230" s="22"/>
      <c r="AAL230" s="22"/>
      <c r="AAM230" s="22"/>
      <c r="AAN230" s="22"/>
      <c r="AAO230" s="22"/>
      <c r="AAP230" s="22"/>
      <c r="AAQ230" s="22"/>
      <c r="AAR230" s="22"/>
      <c r="AAS230" s="22"/>
      <c r="AAT230" s="22"/>
      <c r="AAU230" s="22"/>
      <c r="AAV230" s="22"/>
      <c r="AAW230" s="22"/>
      <c r="AAX230" s="22"/>
      <c r="AAY230" s="22"/>
      <c r="AAZ230" s="22"/>
      <c r="ABA230" s="22"/>
      <c r="ABB230" s="22"/>
      <c r="ABC230" s="22"/>
      <c r="ABD230" s="22"/>
      <c r="ABE230" s="22"/>
      <c r="ABF230" s="22"/>
      <c r="ABG230" s="22"/>
      <c r="ABH230" s="22"/>
      <c r="ABI230" s="22"/>
      <c r="ABJ230" s="22"/>
      <c r="ABK230" s="22"/>
      <c r="ABL230" s="22"/>
      <c r="ABM230" s="22"/>
      <c r="ABN230" s="22"/>
      <c r="ABO230" s="22"/>
      <c r="ABP230" s="22"/>
      <c r="ABQ230" s="22"/>
      <c r="ABR230" s="22"/>
      <c r="ABS230" s="22"/>
      <c r="ABT230" s="22"/>
      <c r="ABU230" s="22"/>
      <c r="ABV230" s="22"/>
      <c r="ABW230" s="22"/>
      <c r="ABX230" s="22"/>
      <c r="ABY230" s="22"/>
      <c r="ABZ230" s="22"/>
      <c r="ACA230" s="22"/>
      <c r="ACB230" s="22"/>
      <c r="ACC230" s="22"/>
      <c r="ACD230" s="22"/>
      <c r="ACE230" s="22"/>
      <c r="ACF230" s="22"/>
      <c r="ACG230" s="22"/>
      <c r="ACH230" s="22"/>
      <c r="ACI230" s="22"/>
      <c r="ACJ230" s="22"/>
      <c r="ACK230" s="22"/>
      <c r="ACL230" s="22"/>
      <c r="ACM230" s="22"/>
      <c r="ACN230" s="22"/>
      <c r="ACO230" s="22"/>
      <c r="ACP230" s="22"/>
      <c r="ACQ230" s="22"/>
      <c r="ACR230" s="22"/>
      <c r="ACS230" s="22"/>
      <c r="ACT230" s="22"/>
      <c r="ACU230" s="22"/>
      <c r="ACV230" s="22"/>
      <c r="ACW230" s="22"/>
      <c r="ACX230" s="22"/>
      <c r="ACY230" s="22"/>
      <c r="ACZ230" s="22"/>
      <c r="ADA230" s="22"/>
    </row>
    <row r="231" spans="1:781" s="124" customFormat="1" ht="15.6" x14ac:dyDescent="0.3">
      <c r="A231" s="81">
        <v>3</v>
      </c>
      <c r="B231" s="87" t="s">
        <v>689</v>
      </c>
      <c r="C231" s="64" t="s">
        <v>191</v>
      </c>
      <c r="D231" s="65" t="s">
        <v>349</v>
      </c>
      <c r="E231" s="65" t="s">
        <v>278</v>
      </c>
      <c r="F231" s="65"/>
      <c r="G231" s="122">
        <v>24700000</v>
      </c>
      <c r="H231" s="65">
        <v>2</v>
      </c>
      <c r="I231" s="65" t="s">
        <v>49</v>
      </c>
      <c r="J231" s="65" t="s">
        <v>50</v>
      </c>
      <c r="K231" s="67">
        <v>1981</v>
      </c>
      <c r="L231" s="135">
        <v>1981</v>
      </c>
      <c r="M231" s="69"/>
      <c r="N231" s="70"/>
      <c r="O231" s="70"/>
      <c r="P231" s="71" t="s">
        <v>511</v>
      </c>
      <c r="Q231" s="72"/>
      <c r="R231" s="146" t="s">
        <v>347</v>
      </c>
      <c r="S231" s="74" t="str">
        <f t="shared" si="53"/>
        <v>P</v>
      </c>
      <c r="T231" s="147"/>
      <c r="U231" s="147"/>
      <c r="V231" s="147"/>
      <c r="W231" s="147"/>
      <c r="X231" s="147"/>
      <c r="Y231" s="147"/>
      <c r="Z231" s="147"/>
      <c r="AA231" s="148"/>
      <c r="AB231" s="76">
        <f t="shared" si="52"/>
        <v>0</v>
      </c>
      <c r="AC231" s="76">
        <f t="shared" si="54"/>
        <v>0</v>
      </c>
      <c r="AD231" s="76">
        <f t="shared" si="55"/>
        <v>0</v>
      </c>
      <c r="AE231" s="76">
        <f t="shared" si="60"/>
        <v>0</v>
      </c>
      <c r="AF231" s="77"/>
      <c r="AG231" s="77">
        <f t="shared" si="57"/>
        <v>0</v>
      </c>
      <c r="AH231" s="77">
        <f t="shared" si="58"/>
        <v>0</v>
      </c>
      <c r="AI231" s="77">
        <f t="shared" si="59"/>
        <v>0</v>
      </c>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c r="BM231" s="149"/>
      <c r="BN231" s="149"/>
      <c r="BO231" s="149"/>
      <c r="BP231" s="149"/>
      <c r="BQ231" s="149"/>
      <c r="BR231" s="149"/>
      <c r="BS231" s="149"/>
      <c r="BT231" s="149"/>
      <c r="BU231" s="149"/>
      <c r="BV231" s="149"/>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c r="CR231" s="149"/>
      <c r="CS231" s="149"/>
      <c r="CT231" s="149"/>
      <c r="CU231" s="149"/>
      <c r="CV231" s="149"/>
      <c r="CW231" s="149"/>
      <c r="CX231" s="149"/>
      <c r="CY231" s="149"/>
      <c r="CZ231" s="149"/>
      <c r="DA231" s="149"/>
      <c r="DB231" s="149"/>
      <c r="DC231" s="149"/>
      <c r="DD231" s="149"/>
      <c r="DE231" s="149"/>
      <c r="DF231" s="149"/>
      <c r="DG231" s="149"/>
      <c r="DH231" s="149"/>
      <c r="DI231" s="149"/>
      <c r="DJ231" s="149"/>
      <c r="DK231" s="149"/>
      <c r="DL231" s="149"/>
      <c r="DM231" s="149"/>
      <c r="DN231" s="149"/>
      <c r="DO231" s="149"/>
      <c r="DP231" s="149"/>
      <c r="DQ231" s="149"/>
      <c r="DR231" s="149"/>
      <c r="DS231" s="149"/>
      <c r="DT231" s="149"/>
      <c r="DU231" s="149"/>
      <c r="DV231" s="149"/>
      <c r="DW231" s="149"/>
      <c r="DX231" s="149"/>
      <c r="DY231" s="149"/>
      <c r="DZ231" s="149"/>
      <c r="EA231" s="149"/>
      <c r="EB231" s="149"/>
      <c r="EC231" s="149"/>
      <c r="ED231" s="149"/>
      <c r="EE231" s="149"/>
      <c r="EF231" s="149"/>
      <c r="EG231" s="149"/>
      <c r="EH231" s="149"/>
      <c r="EI231" s="149"/>
      <c r="EJ231" s="149"/>
      <c r="EK231" s="149"/>
      <c r="EL231" s="149"/>
      <c r="EM231" s="149"/>
      <c r="EN231" s="149"/>
      <c r="EO231" s="149"/>
      <c r="EP231" s="149"/>
      <c r="EQ231" s="149"/>
      <c r="ER231" s="149"/>
      <c r="ES231" s="149"/>
      <c r="ET231" s="149"/>
      <c r="EU231" s="149"/>
      <c r="EV231" s="149"/>
      <c r="EW231" s="149"/>
      <c r="EX231" s="149"/>
      <c r="EY231" s="149"/>
      <c r="EZ231" s="149"/>
      <c r="FA231" s="149"/>
      <c r="FB231" s="149"/>
      <c r="FC231" s="149"/>
      <c r="FD231" s="149"/>
      <c r="FE231" s="149"/>
      <c r="FF231" s="149"/>
      <c r="FG231" s="149"/>
      <c r="FH231" s="149"/>
      <c r="FI231" s="149"/>
      <c r="FJ231" s="149"/>
      <c r="FK231" s="149"/>
      <c r="FL231" s="149"/>
      <c r="FM231" s="149"/>
      <c r="FN231" s="149"/>
      <c r="FO231" s="149"/>
      <c r="FP231" s="149"/>
      <c r="FQ231" s="149"/>
      <c r="FR231" s="149"/>
      <c r="FS231" s="149"/>
      <c r="FT231" s="149"/>
      <c r="FU231" s="149"/>
      <c r="FV231" s="149"/>
      <c r="FW231" s="149"/>
      <c r="FX231" s="149"/>
      <c r="FY231" s="149"/>
      <c r="FZ231" s="149"/>
      <c r="GA231" s="149"/>
      <c r="GB231" s="149"/>
      <c r="GC231" s="149"/>
      <c r="GD231" s="149"/>
      <c r="GE231" s="149"/>
      <c r="GF231" s="149"/>
      <c r="GG231" s="149"/>
      <c r="GH231" s="149"/>
      <c r="GI231" s="149"/>
      <c r="GJ231" s="149"/>
      <c r="GK231" s="149"/>
      <c r="GL231" s="149"/>
      <c r="GM231" s="149"/>
      <c r="GN231" s="149"/>
      <c r="GO231" s="149"/>
      <c r="GP231" s="149"/>
      <c r="GQ231" s="149"/>
      <c r="GR231" s="149"/>
      <c r="GS231" s="149"/>
      <c r="GT231" s="149"/>
      <c r="GU231" s="149"/>
      <c r="GV231" s="149"/>
      <c r="GW231" s="149"/>
      <c r="GX231" s="149"/>
      <c r="GY231" s="149"/>
      <c r="GZ231" s="149"/>
      <c r="HA231" s="149"/>
      <c r="HB231" s="149"/>
      <c r="HC231" s="149"/>
      <c r="HD231" s="149"/>
      <c r="HE231" s="149"/>
      <c r="HF231" s="149"/>
      <c r="HG231" s="149"/>
      <c r="HH231" s="149"/>
      <c r="HI231" s="149"/>
      <c r="HJ231" s="149"/>
      <c r="HK231" s="149"/>
      <c r="HL231" s="149"/>
      <c r="HM231" s="149"/>
      <c r="HN231" s="149"/>
      <c r="HO231" s="149"/>
      <c r="HP231" s="149"/>
      <c r="HQ231" s="149"/>
      <c r="HR231" s="149"/>
      <c r="HS231" s="149"/>
      <c r="HT231" s="149"/>
      <c r="HU231" s="149"/>
      <c r="HV231" s="149"/>
      <c r="HW231" s="149"/>
      <c r="HX231" s="149"/>
      <c r="HY231" s="149"/>
      <c r="HZ231" s="149"/>
      <c r="IA231" s="149"/>
      <c r="IB231" s="149"/>
      <c r="IC231" s="149"/>
      <c r="ID231" s="149"/>
      <c r="IE231" s="149"/>
      <c r="IF231" s="149"/>
      <c r="IG231" s="149"/>
      <c r="IH231" s="149"/>
      <c r="II231" s="149"/>
      <c r="IJ231" s="149"/>
      <c r="IK231" s="149"/>
      <c r="IL231" s="149"/>
      <c r="IM231" s="149"/>
      <c r="IN231" s="149"/>
      <c r="IO231" s="149"/>
      <c r="IP231" s="149"/>
      <c r="IQ231" s="149"/>
      <c r="IR231" s="149"/>
      <c r="IS231" s="149"/>
      <c r="IT231" s="149"/>
      <c r="IU231" s="149"/>
      <c r="IV231" s="149"/>
      <c r="IW231" s="149"/>
      <c r="IX231" s="149"/>
      <c r="IY231" s="149"/>
      <c r="IZ231" s="149"/>
      <c r="JA231" s="149"/>
      <c r="JB231" s="149"/>
      <c r="JC231" s="149"/>
      <c r="JD231" s="149"/>
      <c r="JE231" s="149"/>
      <c r="JF231" s="149"/>
      <c r="JG231" s="149"/>
      <c r="JH231" s="149"/>
      <c r="JI231" s="149"/>
      <c r="JJ231" s="149"/>
      <c r="JK231" s="149"/>
      <c r="JL231" s="149"/>
      <c r="JM231" s="149"/>
      <c r="JN231" s="149"/>
      <c r="JO231" s="149"/>
      <c r="JP231" s="149"/>
      <c r="JQ231" s="149"/>
      <c r="JR231" s="149"/>
      <c r="JS231" s="149"/>
      <c r="JT231" s="149"/>
      <c r="JU231" s="149"/>
      <c r="JV231" s="149"/>
      <c r="JW231" s="149"/>
      <c r="JX231" s="149"/>
      <c r="JY231" s="149"/>
      <c r="JZ231" s="149"/>
      <c r="KA231" s="149"/>
      <c r="KB231" s="149"/>
      <c r="KC231" s="149"/>
      <c r="KD231" s="149"/>
      <c r="KE231" s="149"/>
      <c r="KF231" s="149"/>
      <c r="KG231" s="149"/>
      <c r="KH231" s="149"/>
      <c r="KI231" s="149"/>
      <c r="KJ231" s="149"/>
      <c r="KK231" s="149"/>
      <c r="KL231" s="149"/>
      <c r="KM231" s="149"/>
      <c r="KN231" s="149"/>
      <c r="KO231" s="149"/>
      <c r="KP231" s="149"/>
      <c r="KQ231" s="149"/>
      <c r="KR231" s="149"/>
      <c r="KS231" s="149"/>
      <c r="KT231" s="149"/>
      <c r="KU231" s="149"/>
      <c r="KV231" s="149"/>
      <c r="KW231" s="149"/>
      <c r="KX231" s="149"/>
      <c r="KY231" s="149"/>
      <c r="KZ231" s="149"/>
      <c r="LA231" s="149"/>
      <c r="LB231" s="149"/>
      <c r="LC231" s="149"/>
      <c r="LD231" s="149"/>
      <c r="LE231" s="149"/>
      <c r="LF231" s="149"/>
      <c r="LG231" s="149"/>
      <c r="LH231" s="149"/>
      <c r="LI231" s="149"/>
      <c r="LJ231" s="149"/>
      <c r="LK231" s="149"/>
      <c r="LL231" s="149"/>
      <c r="LM231" s="149"/>
      <c r="LN231" s="149"/>
      <c r="LO231" s="149"/>
      <c r="LP231" s="149"/>
      <c r="LQ231" s="149"/>
      <c r="LR231" s="149"/>
      <c r="LS231" s="149"/>
      <c r="LT231" s="149"/>
      <c r="LU231" s="149"/>
      <c r="LV231" s="149"/>
      <c r="LW231" s="149"/>
      <c r="LX231" s="149"/>
      <c r="LY231" s="149"/>
      <c r="LZ231" s="149"/>
      <c r="MA231" s="149"/>
      <c r="MB231" s="149"/>
      <c r="MC231" s="149"/>
      <c r="MD231" s="149"/>
      <c r="ME231" s="149"/>
      <c r="MF231" s="149"/>
      <c r="MG231" s="149"/>
      <c r="MH231" s="149"/>
      <c r="MI231" s="149"/>
      <c r="MJ231" s="149"/>
      <c r="MK231" s="149"/>
      <c r="ML231" s="149"/>
      <c r="MM231" s="149"/>
      <c r="MN231" s="149"/>
      <c r="MO231" s="149"/>
      <c r="MP231" s="149"/>
      <c r="MQ231" s="149"/>
      <c r="MR231" s="149"/>
      <c r="MS231" s="149"/>
      <c r="MT231" s="149"/>
      <c r="MU231" s="149"/>
      <c r="MV231" s="149"/>
      <c r="MW231" s="149"/>
      <c r="MX231" s="149"/>
      <c r="MY231" s="149"/>
      <c r="MZ231" s="149"/>
      <c r="NA231" s="149"/>
      <c r="NB231" s="149"/>
      <c r="NC231" s="149"/>
      <c r="ND231" s="149"/>
      <c r="NE231" s="149"/>
      <c r="NF231" s="149"/>
      <c r="NG231" s="149"/>
      <c r="NH231" s="149"/>
      <c r="NI231" s="149"/>
      <c r="NJ231" s="149"/>
      <c r="NK231" s="149"/>
      <c r="NL231" s="149"/>
      <c r="NM231" s="149"/>
      <c r="NN231" s="149"/>
      <c r="NO231" s="149"/>
      <c r="NP231" s="149"/>
      <c r="NQ231" s="149"/>
      <c r="NR231" s="149"/>
      <c r="NS231" s="149"/>
      <c r="NT231" s="149"/>
      <c r="NU231" s="149"/>
      <c r="NV231" s="149"/>
      <c r="NW231" s="149"/>
      <c r="NX231" s="149"/>
      <c r="NY231" s="149"/>
      <c r="NZ231" s="149"/>
      <c r="OA231" s="149"/>
      <c r="OB231" s="149"/>
      <c r="OC231" s="149"/>
      <c r="OD231" s="149"/>
      <c r="OE231" s="149"/>
      <c r="OF231" s="149"/>
      <c r="OG231" s="149"/>
      <c r="OH231" s="149"/>
      <c r="OI231" s="149"/>
      <c r="OJ231" s="149"/>
      <c r="OK231" s="149"/>
      <c r="OL231" s="149"/>
      <c r="OM231" s="149"/>
      <c r="ON231" s="149"/>
      <c r="OO231" s="149"/>
      <c r="OP231" s="149"/>
      <c r="OQ231" s="149"/>
      <c r="OR231" s="149"/>
      <c r="OS231" s="149"/>
      <c r="OT231" s="149"/>
      <c r="OU231" s="149"/>
      <c r="OV231" s="149"/>
      <c r="OW231" s="149"/>
      <c r="OX231" s="149"/>
      <c r="OY231" s="149"/>
      <c r="OZ231" s="149"/>
      <c r="PA231" s="149"/>
      <c r="PB231" s="149"/>
      <c r="PC231" s="149"/>
      <c r="PD231" s="149"/>
      <c r="PE231" s="149"/>
      <c r="PF231" s="149"/>
      <c r="PG231" s="149"/>
      <c r="PH231" s="149"/>
      <c r="PI231" s="149"/>
      <c r="PJ231" s="149"/>
      <c r="PK231" s="149"/>
      <c r="PL231" s="149"/>
      <c r="PM231" s="149"/>
      <c r="PN231" s="149"/>
      <c r="PO231" s="149"/>
      <c r="PP231" s="149"/>
      <c r="PQ231" s="149"/>
      <c r="PR231" s="149"/>
      <c r="PS231" s="149"/>
      <c r="PT231" s="149"/>
      <c r="PU231" s="149"/>
      <c r="PV231" s="149"/>
      <c r="PW231" s="149"/>
      <c r="PX231" s="149"/>
      <c r="PY231" s="149"/>
      <c r="PZ231" s="149"/>
      <c r="QA231" s="149"/>
      <c r="QB231" s="149"/>
      <c r="QC231" s="149"/>
      <c r="QD231" s="149"/>
      <c r="QE231" s="149"/>
      <c r="QF231" s="149"/>
      <c r="QG231" s="149"/>
      <c r="QH231" s="149"/>
      <c r="QI231" s="149"/>
      <c r="QJ231" s="149"/>
      <c r="QK231" s="149"/>
      <c r="QL231" s="149"/>
      <c r="QM231" s="149"/>
      <c r="QN231" s="149"/>
      <c r="QO231" s="149"/>
      <c r="QP231" s="149"/>
      <c r="QQ231" s="149"/>
      <c r="QR231" s="149"/>
      <c r="QS231" s="149"/>
      <c r="QT231" s="149"/>
      <c r="QU231" s="149"/>
      <c r="QV231" s="149"/>
      <c r="QW231" s="149"/>
      <c r="QX231" s="149"/>
      <c r="QY231" s="149"/>
      <c r="QZ231" s="149"/>
      <c r="RA231" s="149"/>
      <c r="RB231" s="149"/>
      <c r="RC231" s="149"/>
      <c r="RD231" s="149"/>
      <c r="RE231" s="149"/>
      <c r="RF231" s="149"/>
      <c r="RG231" s="149"/>
      <c r="RH231" s="149"/>
      <c r="RI231" s="149"/>
      <c r="RJ231" s="149"/>
      <c r="RK231" s="149"/>
      <c r="RL231" s="149"/>
      <c r="RM231" s="149"/>
      <c r="RN231" s="149"/>
      <c r="RO231" s="149"/>
      <c r="RP231" s="149"/>
      <c r="RQ231" s="149"/>
      <c r="RR231" s="149"/>
      <c r="RS231" s="149"/>
      <c r="RT231" s="149"/>
      <c r="RU231" s="149"/>
      <c r="RV231" s="149"/>
      <c r="RW231" s="149"/>
      <c r="RX231" s="149"/>
      <c r="RY231" s="149"/>
      <c r="RZ231" s="149"/>
      <c r="SA231" s="149"/>
      <c r="SB231" s="149"/>
      <c r="SC231" s="149"/>
      <c r="SD231" s="149"/>
      <c r="SE231" s="149"/>
      <c r="SF231" s="149"/>
      <c r="SG231" s="149"/>
      <c r="SH231" s="149"/>
      <c r="SI231" s="149"/>
      <c r="SJ231" s="149"/>
      <c r="SK231" s="149"/>
      <c r="SL231" s="149"/>
      <c r="SM231" s="149"/>
      <c r="SN231" s="149"/>
      <c r="SO231" s="149"/>
      <c r="SP231" s="149"/>
      <c r="SQ231" s="149"/>
      <c r="SR231" s="149"/>
      <c r="SS231" s="149"/>
      <c r="ST231" s="149"/>
      <c r="SU231" s="149"/>
      <c r="SV231" s="149"/>
      <c r="SW231" s="149"/>
      <c r="SX231" s="149"/>
      <c r="SY231" s="149"/>
      <c r="SZ231" s="149"/>
      <c r="TA231" s="149"/>
      <c r="TB231" s="149"/>
      <c r="TC231" s="149"/>
      <c r="TD231" s="149"/>
      <c r="TE231" s="149"/>
      <c r="TF231" s="149"/>
      <c r="TG231" s="149"/>
      <c r="TH231" s="149"/>
      <c r="TI231" s="149"/>
      <c r="TJ231" s="149"/>
      <c r="TK231" s="149"/>
      <c r="TL231" s="149"/>
      <c r="TM231" s="149"/>
      <c r="TN231" s="149"/>
      <c r="TO231" s="149"/>
      <c r="TP231" s="149"/>
      <c r="TQ231" s="149"/>
      <c r="TR231" s="149"/>
      <c r="TS231" s="149"/>
      <c r="TT231" s="149"/>
      <c r="TU231" s="149"/>
      <c r="TV231" s="149"/>
      <c r="TW231" s="149"/>
      <c r="TX231" s="149"/>
      <c r="TY231" s="149"/>
      <c r="TZ231" s="149"/>
      <c r="UA231" s="149"/>
      <c r="UB231" s="149"/>
      <c r="UC231" s="149"/>
      <c r="UD231" s="149"/>
      <c r="UE231" s="149"/>
      <c r="UF231" s="149"/>
      <c r="UG231" s="149"/>
      <c r="UH231" s="149"/>
      <c r="UI231" s="149"/>
      <c r="UJ231" s="149"/>
      <c r="UK231" s="149"/>
      <c r="UL231" s="149"/>
      <c r="UM231" s="149"/>
      <c r="UN231" s="149"/>
      <c r="UO231" s="149"/>
      <c r="UP231" s="149"/>
      <c r="UQ231" s="149"/>
      <c r="UR231" s="149"/>
      <c r="US231" s="149"/>
      <c r="UT231" s="149"/>
      <c r="UU231" s="149"/>
      <c r="UV231" s="149"/>
      <c r="UW231" s="149"/>
      <c r="UX231" s="149"/>
      <c r="UY231" s="149"/>
      <c r="UZ231" s="149"/>
      <c r="VA231" s="149"/>
      <c r="VB231" s="149"/>
      <c r="VC231" s="149"/>
      <c r="VD231" s="149"/>
      <c r="VE231" s="149"/>
      <c r="VF231" s="149"/>
      <c r="VG231" s="149"/>
      <c r="VH231" s="149"/>
      <c r="VI231" s="149"/>
      <c r="VJ231" s="149"/>
      <c r="VK231" s="149"/>
      <c r="VL231" s="149"/>
      <c r="VM231" s="149"/>
      <c r="VN231" s="149"/>
      <c r="VO231" s="149"/>
      <c r="VP231" s="149"/>
      <c r="VQ231" s="149"/>
      <c r="VR231" s="149"/>
      <c r="VS231" s="149"/>
      <c r="VT231" s="149"/>
      <c r="VU231" s="149"/>
      <c r="VV231" s="149"/>
      <c r="VW231" s="149"/>
      <c r="VX231" s="149"/>
      <c r="VY231" s="149"/>
      <c r="VZ231" s="149"/>
      <c r="WA231" s="149"/>
      <c r="WB231" s="149"/>
      <c r="WC231" s="149"/>
      <c r="WD231" s="149"/>
      <c r="WE231" s="149"/>
      <c r="WF231" s="149"/>
      <c r="WG231" s="149"/>
      <c r="WH231" s="149"/>
      <c r="WI231" s="149"/>
      <c r="WJ231" s="149"/>
      <c r="WK231" s="149"/>
      <c r="WL231" s="149"/>
      <c r="WM231" s="149"/>
      <c r="WN231" s="149"/>
      <c r="WO231" s="149"/>
      <c r="WP231" s="149"/>
      <c r="WQ231" s="149"/>
      <c r="WR231" s="149"/>
      <c r="WS231" s="149"/>
      <c r="WT231" s="149"/>
      <c r="WU231" s="149"/>
      <c r="WV231" s="149"/>
      <c r="WW231" s="149"/>
      <c r="WX231" s="149"/>
      <c r="WY231" s="149"/>
      <c r="WZ231" s="149"/>
      <c r="XA231" s="149"/>
      <c r="XB231" s="149"/>
      <c r="XC231" s="149"/>
      <c r="XD231" s="149"/>
      <c r="XE231" s="149"/>
      <c r="XF231" s="149"/>
      <c r="XG231" s="149"/>
      <c r="XH231" s="149"/>
      <c r="XI231" s="149"/>
      <c r="XJ231" s="149"/>
      <c r="XK231" s="149"/>
      <c r="XL231" s="149"/>
      <c r="XM231" s="149"/>
      <c r="XN231" s="149"/>
      <c r="XO231" s="149"/>
      <c r="XP231" s="149"/>
      <c r="XQ231" s="149"/>
      <c r="XR231" s="149"/>
      <c r="XS231" s="149"/>
      <c r="XT231" s="149"/>
      <c r="XU231" s="149"/>
      <c r="XV231" s="149"/>
      <c r="XW231" s="149"/>
      <c r="XX231" s="149"/>
      <c r="XY231" s="149"/>
      <c r="XZ231" s="149"/>
      <c r="YA231" s="149"/>
      <c r="YB231" s="149"/>
      <c r="YC231" s="149"/>
      <c r="YD231" s="149"/>
      <c r="YE231" s="149"/>
      <c r="YF231" s="149"/>
      <c r="YG231" s="149"/>
      <c r="YH231" s="149"/>
      <c r="YI231" s="149"/>
      <c r="YJ231" s="149"/>
      <c r="YK231" s="149"/>
      <c r="YL231" s="149"/>
      <c r="YM231" s="149"/>
      <c r="YN231" s="149"/>
      <c r="YO231" s="149"/>
      <c r="YP231" s="149"/>
      <c r="YQ231" s="149"/>
      <c r="YR231" s="149"/>
      <c r="YS231" s="149"/>
      <c r="YT231" s="149"/>
      <c r="YU231" s="149"/>
      <c r="YV231" s="149"/>
      <c r="YW231" s="149"/>
      <c r="YX231" s="149"/>
      <c r="YY231" s="149"/>
      <c r="YZ231" s="149"/>
      <c r="ZA231" s="149"/>
      <c r="ZB231" s="149"/>
      <c r="ZC231" s="149"/>
      <c r="ZD231" s="149"/>
      <c r="ZE231" s="149"/>
      <c r="ZF231" s="149"/>
      <c r="ZG231" s="149"/>
      <c r="ZH231" s="149"/>
      <c r="ZI231" s="149"/>
      <c r="ZJ231" s="149"/>
      <c r="ZK231" s="149"/>
      <c r="ZL231" s="149"/>
      <c r="ZM231" s="149"/>
      <c r="ZN231" s="149"/>
      <c r="ZO231" s="149"/>
      <c r="ZP231" s="149"/>
      <c r="ZQ231" s="149"/>
      <c r="ZR231" s="149"/>
      <c r="ZS231" s="149"/>
      <c r="ZT231" s="149"/>
      <c r="ZU231" s="149"/>
      <c r="ZV231" s="149"/>
      <c r="ZW231" s="149"/>
      <c r="ZX231" s="149"/>
      <c r="ZY231" s="149"/>
      <c r="ZZ231" s="149"/>
      <c r="AAA231" s="149"/>
      <c r="AAB231" s="149"/>
      <c r="AAC231" s="149"/>
      <c r="AAD231" s="149"/>
      <c r="AAE231" s="149"/>
      <c r="AAF231" s="149"/>
      <c r="AAG231" s="149"/>
      <c r="AAH231" s="149"/>
      <c r="AAI231" s="149"/>
      <c r="AAJ231" s="149"/>
      <c r="AAK231" s="149"/>
      <c r="AAL231" s="149"/>
      <c r="AAM231" s="149"/>
      <c r="AAN231" s="149"/>
      <c r="AAO231" s="149"/>
      <c r="AAP231" s="149"/>
      <c r="AAQ231" s="149"/>
      <c r="AAR231" s="149"/>
      <c r="AAS231" s="149"/>
      <c r="AAT231" s="149"/>
      <c r="AAU231" s="149"/>
      <c r="AAV231" s="149"/>
      <c r="AAW231" s="149"/>
      <c r="AAX231" s="149"/>
      <c r="AAY231" s="149"/>
      <c r="AAZ231" s="149"/>
      <c r="ABA231" s="149"/>
      <c r="ABB231" s="149"/>
      <c r="ABC231" s="149"/>
      <c r="ABD231" s="149"/>
      <c r="ABE231" s="149"/>
      <c r="ABF231" s="149"/>
      <c r="ABG231" s="149"/>
      <c r="ABH231" s="149"/>
      <c r="ABI231" s="149"/>
      <c r="ABJ231" s="149"/>
      <c r="ABK231" s="149"/>
      <c r="ABL231" s="149"/>
      <c r="ABM231" s="149"/>
      <c r="ABN231" s="149"/>
      <c r="ABO231" s="149"/>
      <c r="ABP231" s="149"/>
      <c r="ABQ231" s="149"/>
      <c r="ABR231" s="149"/>
      <c r="ABS231" s="149"/>
      <c r="ABT231" s="149"/>
      <c r="ABU231" s="149"/>
      <c r="ABV231" s="149"/>
      <c r="ABW231" s="149"/>
      <c r="ABX231" s="149"/>
      <c r="ABY231" s="149"/>
      <c r="ABZ231" s="149"/>
      <c r="ACA231" s="149"/>
      <c r="ACB231" s="149"/>
      <c r="ACC231" s="149"/>
      <c r="ACD231" s="149"/>
      <c r="ACE231" s="149"/>
      <c r="ACF231" s="149"/>
      <c r="ACG231" s="149"/>
      <c r="ACH231" s="149"/>
      <c r="ACI231" s="149"/>
      <c r="ACJ231" s="149"/>
      <c r="ACK231" s="149"/>
      <c r="ACL231" s="149"/>
      <c r="ACM231" s="149"/>
      <c r="ACN231" s="149"/>
      <c r="ACO231" s="149"/>
      <c r="ACP231" s="149"/>
      <c r="ACQ231" s="149"/>
      <c r="ACR231" s="149"/>
      <c r="ACS231" s="149"/>
      <c r="ACT231" s="149"/>
      <c r="ACU231" s="149"/>
      <c r="ACV231" s="149"/>
      <c r="ACW231" s="149"/>
      <c r="ACX231" s="149"/>
      <c r="ACY231" s="149"/>
      <c r="ACZ231" s="149"/>
      <c r="ADA231" s="149"/>
    </row>
    <row r="232" spans="1:781" s="124" customFormat="1" ht="15.6" x14ac:dyDescent="0.3">
      <c r="A232" s="81">
        <v>3</v>
      </c>
      <c r="B232" s="87" t="s">
        <v>690</v>
      </c>
      <c r="C232" s="64" t="s">
        <v>111</v>
      </c>
      <c r="D232" s="65"/>
      <c r="E232" s="65"/>
      <c r="F232" s="65"/>
      <c r="G232" s="122"/>
      <c r="H232" s="65">
        <v>1</v>
      </c>
      <c r="I232" s="65" t="s">
        <v>49</v>
      </c>
      <c r="J232" s="65" t="s">
        <v>309</v>
      </c>
      <c r="K232" s="67">
        <v>1981</v>
      </c>
      <c r="L232" s="135">
        <v>1981</v>
      </c>
      <c r="M232" s="69"/>
      <c r="N232" s="70"/>
      <c r="O232" s="70"/>
      <c r="P232" s="71" t="s">
        <v>511</v>
      </c>
      <c r="Q232" s="72"/>
      <c r="R232" s="146"/>
      <c r="S232" s="74" t="str">
        <f t="shared" si="53"/>
        <v>Cu</v>
      </c>
      <c r="T232" s="147"/>
      <c r="U232" s="147"/>
      <c r="V232" s="147"/>
      <c r="W232" s="147"/>
      <c r="X232" s="147"/>
      <c r="Y232" s="147"/>
      <c r="Z232" s="147"/>
      <c r="AA232" s="148"/>
      <c r="AB232" s="76">
        <f t="shared" si="52"/>
        <v>0</v>
      </c>
      <c r="AC232" s="76">
        <f t="shared" si="54"/>
        <v>0</v>
      </c>
      <c r="AD232" s="76">
        <f t="shared" si="55"/>
        <v>0</v>
      </c>
      <c r="AE232" s="76">
        <f t="shared" si="60"/>
        <v>0</v>
      </c>
      <c r="AF232" s="77"/>
      <c r="AG232" s="77">
        <f t="shared" si="57"/>
        <v>0</v>
      </c>
      <c r="AH232" s="77">
        <f t="shared" si="58"/>
        <v>0</v>
      </c>
      <c r="AI232" s="77">
        <f t="shared" si="59"/>
        <v>0</v>
      </c>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c r="BI232" s="149"/>
      <c r="BJ232" s="149"/>
      <c r="BK232" s="149"/>
      <c r="BL232" s="149"/>
      <c r="BM232" s="149"/>
      <c r="BN232" s="149"/>
      <c r="BO232" s="149"/>
      <c r="BP232" s="149"/>
      <c r="BQ232" s="149"/>
      <c r="BR232" s="149"/>
      <c r="BS232" s="149"/>
      <c r="BT232" s="149"/>
      <c r="BU232" s="149"/>
      <c r="BV232" s="149"/>
      <c r="BW232" s="149"/>
      <c r="BX232" s="149"/>
      <c r="BY232" s="149"/>
      <c r="BZ232" s="149"/>
      <c r="CA232" s="149"/>
      <c r="CB232" s="149"/>
      <c r="CC232" s="149"/>
      <c r="CD232" s="149"/>
      <c r="CE232" s="149"/>
      <c r="CF232" s="149"/>
      <c r="CG232" s="149"/>
      <c r="CH232" s="149"/>
      <c r="CI232" s="149"/>
      <c r="CJ232" s="149"/>
      <c r="CK232" s="149"/>
      <c r="CL232" s="149"/>
      <c r="CM232" s="149"/>
      <c r="CN232" s="149"/>
      <c r="CO232" s="149"/>
      <c r="CP232" s="149"/>
      <c r="CQ232" s="149"/>
      <c r="CR232" s="149"/>
      <c r="CS232" s="149"/>
      <c r="CT232" s="149"/>
      <c r="CU232" s="149"/>
      <c r="CV232" s="149"/>
      <c r="CW232" s="149"/>
      <c r="CX232" s="149"/>
      <c r="CY232" s="149"/>
      <c r="CZ232" s="149"/>
      <c r="DA232" s="149"/>
      <c r="DB232" s="149"/>
      <c r="DC232" s="149"/>
      <c r="DD232" s="149"/>
      <c r="DE232" s="149"/>
      <c r="DF232" s="149"/>
      <c r="DG232" s="149"/>
      <c r="DH232" s="149"/>
      <c r="DI232" s="149"/>
      <c r="DJ232" s="149"/>
      <c r="DK232" s="149"/>
      <c r="DL232" s="149"/>
      <c r="DM232" s="149"/>
      <c r="DN232" s="149"/>
      <c r="DO232" s="149"/>
      <c r="DP232" s="149"/>
      <c r="DQ232" s="149"/>
      <c r="DR232" s="149"/>
      <c r="DS232" s="149"/>
      <c r="DT232" s="149"/>
      <c r="DU232" s="149"/>
      <c r="DV232" s="149"/>
      <c r="DW232" s="149"/>
      <c r="DX232" s="149"/>
      <c r="DY232" s="149"/>
      <c r="DZ232" s="149"/>
      <c r="EA232" s="149"/>
      <c r="EB232" s="149"/>
      <c r="EC232" s="149"/>
      <c r="ED232" s="149"/>
      <c r="EE232" s="149"/>
      <c r="EF232" s="149"/>
      <c r="EG232" s="149"/>
      <c r="EH232" s="149"/>
      <c r="EI232" s="149"/>
      <c r="EJ232" s="149"/>
      <c r="EK232" s="149"/>
      <c r="EL232" s="149"/>
      <c r="EM232" s="149"/>
      <c r="EN232" s="149"/>
      <c r="EO232" s="149"/>
      <c r="EP232" s="149"/>
      <c r="EQ232" s="149"/>
      <c r="ER232" s="149"/>
      <c r="ES232" s="149"/>
      <c r="ET232" s="149"/>
      <c r="EU232" s="149"/>
      <c r="EV232" s="149"/>
      <c r="EW232" s="149"/>
      <c r="EX232" s="149"/>
      <c r="EY232" s="149"/>
      <c r="EZ232" s="149"/>
      <c r="FA232" s="149"/>
      <c r="FB232" s="149"/>
      <c r="FC232" s="149"/>
      <c r="FD232" s="149"/>
      <c r="FE232" s="149"/>
      <c r="FF232" s="149"/>
      <c r="FG232" s="149"/>
      <c r="FH232" s="149"/>
      <c r="FI232" s="149"/>
      <c r="FJ232" s="149"/>
      <c r="FK232" s="149"/>
      <c r="FL232" s="149"/>
      <c r="FM232" s="149"/>
      <c r="FN232" s="149"/>
      <c r="FO232" s="149"/>
      <c r="FP232" s="149"/>
      <c r="FQ232" s="149"/>
      <c r="FR232" s="149"/>
      <c r="FS232" s="149"/>
      <c r="FT232" s="149"/>
      <c r="FU232" s="149"/>
      <c r="FV232" s="149"/>
      <c r="FW232" s="149"/>
      <c r="FX232" s="149"/>
      <c r="FY232" s="149"/>
      <c r="FZ232" s="149"/>
      <c r="GA232" s="149"/>
      <c r="GB232" s="149"/>
      <c r="GC232" s="149"/>
      <c r="GD232" s="149"/>
      <c r="GE232" s="149"/>
      <c r="GF232" s="149"/>
      <c r="GG232" s="149"/>
      <c r="GH232" s="149"/>
      <c r="GI232" s="149"/>
      <c r="GJ232" s="149"/>
      <c r="GK232" s="149"/>
      <c r="GL232" s="149"/>
      <c r="GM232" s="149"/>
      <c r="GN232" s="149"/>
      <c r="GO232" s="149"/>
      <c r="GP232" s="149"/>
      <c r="GQ232" s="149"/>
      <c r="GR232" s="149"/>
      <c r="GS232" s="149"/>
      <c r="GT232" s="149"/>
      <c r="GU232" s="149"/>
      <c r="GV232" s="149"/>
      <c r="GW232" s="149"/>
      <c r="GX232" s="149"/>
      <c r="GY232" s="149"/>
      <c r="GZ232" s="149"/>
      <c r="HA232" s="149"/>
      <c r="HB232" s="149"/>
      <c r="HC232" s="149"/>
      <c r="HD232" s="149"/>
      <c r="HE232" s="149"/>
      <c r="HF232" s="149"/>
      <c r="HG232" s="149"/>
      <c r="HH232" s="149"/>
      <c r="HI232" s="149"/>
      <c r="HJ232" s="149"/>
      <c r="HK232" s="149"/>
      <c r="HL232" s="149"/>
      <c r="HM232" s="149"/>
      <c r="HN232" s="149"/>
      <c r="HO232" s="149"/>
      <c r="HP232" s="149"/>
      <c r="HQ232" s="149"/>
      <c r="HR232" s="149"/>
      <c r="HS232" s="149"/>
      <c r="HT232" s="149"/>
      <c r="HU232" s="149"/>
      <c r="HV232" s="149"/>
      <c r="HW232" s="149"/>
      <c r="HX232" s="149"/>
      <c r="HY232" s="149"/>
      <c r="HZ232" s="149"/>
      <c r="IA232" s="149"/>
      <c r="IB232" s="149"/>
      <c r="IC232" s="149"/>
      <c r="ID232" s="149"/>
      <c r="IE232" s="149"/>
      <c r="IF232" s="149"/>
      <c r="IG232" s="149"/>
      <c r="IH232" s="149"/>
      <c r="II232" s="149"/>
      <c r="IJ232" s="149"/>
      <c r="IK232" s="149"/>
      <c r="IL232" s="149"/>
      <c r="IM232" s="149"/>
      <c r="IN232" s="149"/>
      <c r="IO232" s="149"/>
      <c r="IP232" s="149"/>
      <c r="IQ232" s="149"/>
      <c r="IR232" s="149"/>
      <c r="IS232" s="149"/>
      <c r="IT232" s="149"/>
      <c r="IU232" s="149"/>
      <c r="IV232" s="149"/>
      <c r="IW232" s="149"/>
      <c r="IX232" s="149"/>
      <c r="IY232" s="149"/>
      <c r="IZ232" s="149"/>
      <c r="JA232" s="149"/>
      <c r="JB232" s="149"/>
      <c r="JC232" s="149"/>
      <c r="JD232" s="149"/>
      <c r="JE232" s="149"/>
      <c r="JF232" s="149"/>
      <c r="JG232" s="149"/>
      <c r="JH232" s="149"/>
      <c r="JI232" s="149"/>
      <c r="JJ232" s="149"/>
      <c r="JK232" s="149"/>
      <c r="JL232" s="149"/>
      <c r="JM232" s="149"/>
      <c r="JN232" s="149"/>
      <c r="JO232" s="149"/>
      <c r="JP232" s="149"/>
      <c r="JQ232" s="149"/>
      <c r="JR232" s="149"/>
      <c r="JS232" s="149"/>
      <c r="JT232" s="149"/>
      <c r="JU232" s="149"/>
      <c r="JV232" s="149"/>
      <c r="JW232" s="149"/>
      <c r="JX232" s="149"/>
      <c r="JY232" s="149"/>
      <c r="JZ232" s="149"/>
      <c r="KA232" s="149"/>
      <c r="KB232" s="149"/>
      <c r="KC232" s="149"/>
      <c r="KD232" s="149"/>
      <c r="KE232" s="149"/>
      <c r="KF232" s="149"/>
      <c r="KG232" s="149"/>
      <c r="KH232" s="149"/>
      <c r="KI232" s="149"/>
      <c r="KJ232" s="149"/>
      <c r="KK232" s="149"/>
      <c r="KL232" s="149"/>
      <c r="KM232" s="149"/>
      <c r="KN232" s="149"/>
      <c r="KO232" s="149"/>
      <c r="KP232" s="149"/>
      <c r="KQ232" s="149"/>
      <c r="KR232" s="149"/>
      <c r="KS232" s="149"/>
      <c r="KT232" s="149"/>
      <c r="KU232" s="149"/>
      <c r="KV232" s="149"/>
      <c r="KW232" s="149"/>
      <c r="KX232" s="149"/>
      <c r="KY232" s="149"/>
      <c r="KZ232" s="149"/>
      <c r="LA232" s="149"/>
      <c r="LB232" s="149"/>
      <c r="LC232" s="149"/>
      <c r="LD232" s="149"/>
      <c r="LE232" s="149"/>
      <c r="LF232" s="149"/>
      <c r="LG232" s="149"/>
      <c r="LH232" s="149"/>
      <c r="LI232" s="149"/>
      <c r="LJ232" s="149"/>
      <c r="LK232" s="149"/>
      <c r="LL232" s="149"/>
      <c r="LM232" s="149"/>
      <c r="LN232" s="149"/>
      <c r="LO232" s="149"/>
      <c r="LP232" s="149"/>
      <c r="LQ232" s="149"/>
      <c r="LR232" s="149"/>
      <c r="LS232" s="149"/>
      <c r="LT232" s="149"/>
      <c r="LU232" s="149"/>
      <c r="LV232" s="149"/>
      <c r="LW232" s="149"/>
      <c r="LX232" s="149"/>
      <c r="LY232" s="149"/>
      <c r="LZ232" s="149"/>
      <c r="MA232" s="149"/>
      <c r="MB232" s="149"/>
      <c r="MC232" s="149"/>
      <c r="MD232" s="149"/>
      <c r="ME232" s="149"/>
      <c r="MF232" s="149"/>
      <c r="MG232" s="149"/>
      <c r="MH232" s="149"/>
      <c r="MI232" s="149"/>
      <c r="MJ232" s="149"/>
      <c r="MK232" s="149"/>
      <c r="ML232" s="149"/>
      <c r="MM232" s="149"/>
      <c r="MN232" s="149"/>
      <c r="MO232" s="149"/>
      <c r="MP232" s="149"/>
      <c r="MQ232" s="149"/>
      <c r="MR232" s="149"/>
      <c r="MS232" s="149"/>
      <c r="MT232" s="149"/>
      <c r="MU232" s="149"/>
      <c r="MV232" s="149"/>
      <c r="MW232" s="149"/>
      <c r="MX232" s="149"/>
      <c r="MY232" s="149"/>
      <c r="MZ232" s="149"/>
      <c r="NA232" s="149"/>
      <c r="NB232" s="149"/>
      <c r="NC232" s="149"/>
      <c r="ND232" s="149"/>
      <c r="NE232" s="149"/>
      <c r="NF232" s="149"/>
      <c r="NG232" s="149"/>
      <c r="NH232" s="149"/>
      <c r="NI232" s="149"/>
      <c r="NJ232" s="149"/>
      <c r="NK232" s="149"/>
      <c r="NL232" s="149"/>
      <c r="NM232" s="149"/>
      <c r="NN232" s="149"/>
      <c r="NO232" s="149"/>
      <c r="NP232" s="149"/>
      <c r="NQ232" s="149"/>
      <c r="NR232" s="149"/>
      <c r="NS232" s="149"/>
      <c r="NT232" s="149"/>
      <c r="NU232" s="149"/>
      <c r="NV232" s="149"/>
      <c r="NW232" s="149"/>
      <c r="NX232" s="149"/>
      <c r="NY232" s="149"/>
      <c r="NZ232" s="149"/>
      <c r="OA232" s="149"/>
      <c r="OB232" s="149"/>
      <c r="OC232" s="149"/>
      <c r="OD232" s="149"/>
      <c r="OE232" s="149"/>
      <c r="OF232" s="149"/>
      <c r="OG232" s="149"/>
      <c r="OH232" s="149"/>
      <c r="OI232" s="149"/>
      <c r="OJ232" s="149"/>
      <c r="OK232" s="149"/>
      <c r="OL232" s="149"/>
      <c r="OM232" s="149"/>
      <c r="ON232" s="149"/>
      <c r="OO232" s="149"/>
      <c r="OP232" s="149"/>
      <c r="OQ232" s="149"/>
      <c r="OR232" s="149"/>
      <c r="OS232" s="149"/>
      <c r="OT232" s="149"/>
      <c r="OU232" s="149"/>
      <c r="OV232" s="149"/>
      <c r="OW232" s="149"/>
      <c r="OX232" s="149"/>
      <c r="OY232" s="149"/>
      <c r="OZ232" s="149"/>
      <c r="PA232" s="149"/>
      <c r="PB232" s="149"/>
      <c r="PC232" s="149"/>
      <c r="PD232" s="149"/>
      <c r="PE232" s="149"/>
      <c r="PF232" s="149"/>
      <c r="PG232" s="149"/>
      <c r="PH232" s="149"/>
      <c r="PI232" s="149"/>
      <c r="PJ232" s="149"/>
      <c r="PK232" s="149"/>
      <c r="PL232" s="149"/>
      <c r="PM232" s="149"/>
      <c r="PN232" s="149"/>
      <c r="PO232" s="149"/>
      <c r="PP232" s="149"/>
      <c r="PQ232" s="149"/>
      <c r="PR232" s="149"/>
      <c r="PS232" s="149"/>
      <c r="PT232" s="149"/>
      <c r="PU232" s="149"/>
      <c r="PV232" s="149"/>
      <c r="PW232" s="149"/>
      <c r="PX232" s="149"/>
      <c r="PY232" s="149"/>
      <c r="PZ232" s="149"/>
      <c r="QA232" s="149"/>
      <c r="QB232" s="149"/>
      <c r="QC232" s="149"/>
      <c r="QD232" s="149"/>
      <c r="QE232" s="149"/>
      <c r="QF232" s="149"/>
      <c r="QG232" s="149"/>
      <c r="QH232" s="149"/>
      <c r="QI232" s="149"/>
      <c r="QJ232" s="149"/>
      <c r="QK232" s="149"/>
      <c r="QL232" s="149"/>
      <c r="QM232" s="149"/>
      <c r="QN232" s="149"/>
      <c r="QO232" s="149"/>
      <c r="QP232" s="149"/>
      <c r="QQ232" s="149"/>
      <c r="QR232" s="149"/>
      <c r="QS232" s="149"/>
      <c r="QT232" s="149"/>
      <c r="QU232" s="149"/>
      <c r="QV232" s="149"/>
      <c r="QW232" s="149"/>
      <c r="QX232" s="149"/>
      <c r="QY232" s="149"/>
      <c r="QZ232" s="149"/>
      <c r="RA232" s="149"/>
      <c r="RB232" s="149"/>
      <c r="RC232" s="149"/>
      <c r="RD232" s="149"/>
      <c r="RE232" s="149"/>
      <c r="RF232" s="149"/>
      <c r="RG232" s="149"/>
      <c r="RH232" s="149"/>
      <c r="RI232" s="149"/>
      <c r="RJ232" s="149"/>
      <c r="RK232" s="149"/>
      <c r="RL232" s="149"/>
      <c r="RM232" s="149"/>
      <c r="RN232" s="149"/>
      <c r="RO232" s="149"/>
      <c r="RP232" s="149"/>
      <c r="RQ232" s="149"/>
      <c r="RR232" s="149"/>
      <c r="RS232" s="149"/>
      <c r="RT232" s="149"/>
      <c r="RU232" s="149"/>
      <c r="RV232" s="149"/>
      <c r="RW232" s="149"/>
      <c r="RX232" s="149"/>
      <c r="RY232" s="149"/>
      <c r="RZ232" s="149"/>
      <c r="SA232" s="149"/>
      <c r="SB232" s="149"/>
      <c r="SC232" s="149"/>
      <c r="SD232" s="149"/>
      <c r="SE232" s="149"/>
      <c r="SF232" s="149"/>
      <c r="SG232" s="149"/>
      <c r="SH232" s="149"/>
      <c r="SI232" s="149"/>
      <c r="SJ232" s="149"/>
      <c r="SK232" s="149"/>
      <c r="SL232" s="149"/>
      <c r="SM232" s="149"/>
      <c r="SN232" s="149"/>
      <c r="SO232" s="149"/>
      <c r="SP232" s="149"/>
      <c r="SQ232" s="149"/>
      <c r="SR232" s="149"/>
      <c r="SS232" s="149"/>
      <c r="ST232" s="149"/>
      <c r="SU232" s="149"/>
      <c r="SV232" s="149"/>
      <c r="SW232" s="149"/>
      <c r="SX232" s="149"/>
      <c r="SY232" s="149"/>
      <c r="SZ232" s="149"/>
      <c r="TA232" s="149"/>
      <c r="TB232" s="149"/>
      <c r="TC232" s="149"/>
      <c r="TD232" s="149"/>
      <c r="TE232" s="149"/>
      <c r="TF232" s="149"/>
      <c r="TG232" s="149"/>
      <c r="TH232" s="149"/>
      <c r="TI232" s="149"/>
      <c r="TJ232" s="149"/>
      <c r="TK232" s="149"/>
      <c r="TL232" s="149"/>
      <c r="TM232" s="149"/>
      <c r="TN232" s="149"/>
      <c r="TO232" s="149"/>
      <c r="TP232" s="149"/>
      <c r="TQ232" s="149"/>
      <c r="TR232" s="149"/>
      <c r="TS232" s="149"/>
      <c r="TT232" s="149"/>
      <c r="TU232" s="149"/>
      <c r="TV232" s="149"/>
      <c r="TW232" s="149"/>
      <c r="TX232" s="149"/>
      <c r="TY232" s="149"/>
      <c r="TZ232" s="149"/>
      <c r="UA232" s="149"/>
      <c r="UB232" s="149"/>
      <c r="UC232" s="149"/>
      <c r="UD232" s="149"/>
      <c r="UE232" s="149"/>
      <c r="UF232" s="149"/>
      <c r="UG232" s="149"/>
      <c r="UH232" s="149"/>
      <c r="UI232" s="149"/>
      <c r="UJ232" s="149"/>
      <c r="UK232" s="149"/>
      <c r="UL232" s="149"/>
      <c r="UM232" s="149"/>
      <c r="UN232" s="149"/>
      <c r="UO232" s="149"/>
      <c r="UP232" s="149"/>
      <c r="UQ232" s="149"/>
      <c r="UR232" s="149"/>
      <c r="US232" s="149"/>
      <c r="UT232" s="149"/>
      <c r="UU232" s="149"/>
      <c r="UV232" s="149"/>
      <c r="UW232" s="149"/>
      <c r="UX232" s="149"/>
      <c r="UY232" s="149"/>
      <c r="UZ232" s="149"/>
      <c r="VA232" s="149"/>
      <c r="VB232" s="149"/>
      <c r="VC232" s="149"/>
      <c r="VD232" s="149"/>
      <c r="VE232" s="149"/>
      <c r="VF232" s="149"/>
      <c r="VG232" s="149"/>
      <c r="VH232" s="149"/>
      <c r="VI232" s="149"/>
      <c r="VJ232" s="149"/>
      <c r="VK232" s="149"/>
      <c r="VL232" s="149"/>
      <c r="VM232" s="149"/>
      <c r="VN232" s="149"/>
      <c r="VO232" s="149"/>
      <c r="VP232" s="149"/>
      <c r="VQ232" s="149"/>
      <c r="VR232" s="149"/>
      <c r="VS232" s="149"/>
      <c r="VT232" s="149"/>
      <c r="VU232" s="149"/>
      <c r="VV232" s="149"/>
      <c r="VW232" s="149"/>
      <c r="VX232" s="149"/>
      <c r="VY232" s="149"/>
      <c r="VZ232" s="149"/>
      <c r="WA232" s="149"/>
      <c r="WB232" s="149"/>
      <c r="WC232" s="149"/>
      <c r="WD232" s="149"/>
      <c r="WE232" s="149"/>
      <c r="WF232" s="149"/>
      <c r="WG232" s="149"/>
      <c r="WH232" s="149"/>
      <c r="WI232" s="149"/>
      <c r="WJ232" s="149"/>
      <c r="WK232" s="149"/>
      <c r="WL232" s="149"/>
      <c r="WM232" s="149"/>
      <c r="WN232" s="149"/>
      <c r="WO232" s="149"/>
      <c r="WP232" s="149"/>
      <c r="WQ232" s="149"/>
      <c r="WR232" s="149"/>
      <c r="WS232" s="149"/>
      <c r="WT232" s="149"/>
      <c r="WU232" s="149"/>
      <c r="WV232" s="149"/>
      <c r="WW232" s="149"/>
      <c r="WX232" s="149"/>
      <c r="WY232" s="149"/>
      <c r="WZ232" s="149"/>
      <c r="XA232" s="149"/>
      <c r="XB232" s="149"/>
      <c r="XC232" s="149"/>
      <c r="XD232" s="149"/>
      <c r="XE232" s="149"/>
      <c r="XF232" s="149"/>
      <c r="XG232" s="149"/>
      <c r="XH232" s="149"/>
      <c r="XI232" s="149"/>
      <c r="XJ232" s="149"/>
      <c r="XK232" s="149"/>
      <c r="XL232" s="149"/>
      <c r="XM232" s="149"/>
      <c r="XN232" s="149"/>
      <c r="XO232" s="149"/>
      <c r="XP232" s="149"/>
      <c r="XQ232" s="149"/>
      <c r="XR232" s="149"/>
      <c r="XS232" s="149"/>
      <c r="XT232" s="149"/>
      <c r="XU232" s="149"/>
      <c r="XV232" s="149"/>
      <c r="XW232" s="149"/>
      <c r="XX232" s="149"/>
      <c r="XY232" s="149"/>
      <c r="XZ232" s="149"/>
      <c r="YA232" s="149"/>
      <c r="YB232" s="149"/>
      <c r="YC232" s="149"/>
      <c r="YD232" s="149"/>
      <c r="YE232" s="149"/>
      <c r="YF232" s="149"/>
      <c r="YG232" s="149"/>
      <c r="YH232" s="149"/>
      <c r="YI232" s="149"/>
      <c r="YJ232" s="149"/>
      <c r="YK232" s="149"/>
      <c r="YL232" s="149"/>
      <c r="YM232" s="149"/>
      <c r="YN232" s="149"/>
      <c r="YO232" s="149"/>
      <c r="YP232" s="149"/>
      <c r="YQ232" s="149"/>
      <c r="YR232" s="149"/>
      <c r="YS232" s="149"/>
      <c r="YT232" s="149"/>
      <c r="YU232" s="149"/>
      <c r="YV232" s="149"/>
      <c r="YW232" s="149"/>
      <c r="YX232" s="149"/>
      <c r="YY232" s="149"/>
      <c r="YZ232" s="149"/>
      <c r="ZA232" s="149"/>
      <c r="ZB232" s="149"/>
      <c r="ZC232" s="149"/>
      <c r="ZD232" s="149"/>
      <c r="ZE232" s="149"/>
      <c r="ZF232" s="149"/>
      <c r="ZG232" s="149"/>
      <c r="ZH232" s="149"/>
      <c r="ZI232" s="149"/>
      <c r="ZJ232" s="149"/>
      <c r="ZK232" s="149"/>
      <c r="ZL232" s="149"/>
      <c r="ZM232" s="149"/>
      <c r="ZN232" s="149"/>
      <c r="ZO232" s="149"/>
      <c r="ZP232" s="149"/>
      <c r="ZQ232" s="149"/>
      <c r="ZR232" s="149"/>
      <c r="ZS232" s="149"/>
      <c r="ZT232" s="149"/>
      <c r="ZU232" s="149"/>
      <c r="ZV232" s="149"/>
      <c r="ZW232" s="149"/>
      <c r="ZX232" s="149"/>
      <c r="ZY232" s="149"/>
      <c r="ZZ232" s="149"/>
      <c r="AAA232" s="149"/>
      <c r="AAB232" s="149"/>
      <c r="AAC232" s="149"/>
      <c r="AAD232" s="149"/>
      <c r="AAE232" s="149"/>
      <c r="AAF232" s="149"/>
      <c r="AAG232" s="149"/>
      <c r="AAH232" s="149"/>
      <c r="AAI232" s="149"/>
      <c r="AAJ232" s="149"/>
      <c r="AAK232" s="149"/>
      <c r="AAL232" s="149"/>
      <c r="AAM232" s="149"/>
      <c r="AAN232" s="149"/>
      <c r="AAO232" s="149"/>
      <c r="AAP232" s="149"/>
      <c r="AAQ232" s="149"/>
      <c r="AAR232" s="149"/>
      <c r="AAS232" s="149"/>
      <c r="AAT232" s="149"/>
      <c r="AAU232" s="149"/>
      <c r="AAV232" s="149"/>
      <c r="AAW232" s="149"/>
      <c r="AAX232" s="149"/>
      <c r="AAY232" s="149"/>
      <c r="AAZ232" s="149"/>
      <c r="ABA232" s="149"/>
      <c r="ABB232" s="149"/>
      <c r="ABC232" s="149"/>
      <c r="ABD232" s="149"/>
      <c r="ABE232" s="149"/>
      <c r="ABF232" s="149"/>
      <c r="ABG232" s="149"/>
      <c r="ABH232" s="149"/>
      <c r="ABI232" s="149"/>
      <c r="ABJ232" s="149"/>
      <c r="ABK232" s="149"/>
      <c r="ABL232" s="149"/>
      <c r="ABM232" s="149"/>
      <c r="ABN232" s="149"/>
      <c r="ABO232" s="149"/>
      <c r="ABP232" s="149"/>
      <c r="ABQ232" s="149"/>
      <c r="ABR232" s="149"/>
      <c r="ABS232" s="149"/>
      <c r="ABT232" s="149"/>
      <c r="ABU232" s="149"/>
      <c r="ABV232" s="149"/>
      <c r="ABW232" s="149"/>
      <c r="ABX232" s="149"/>
      <c r="ABY232" s="149"/>
      <c r="ABZ232" s="149"/>
      <c r="ACA232" s="149"/>
      <c r="ACB232" s="149"/>
      <c r="ACC232" s="149"/>
      <c r="ACD232" s="149"/>
      <c r="ACE232" s="149"/>
      <c r="ACF232" s="149"/>
      <c r="ACG232" s="149"/>
      <c r="ACH232" s="149"/>
      <c r="ACI232" s="149"/>
      <c r="ACJ232" s="149"/>
      <c r="ACK232" s="149"/>
      <c r="ACL232" s="149"/>
      <c r="ACM232" s="149"/>
      <c r="ACN232" s="149"/>
      <c r="ACO232" s="149"/>
      <c r="ACP232" s="149"/>
      <c r="ACQ232" s="149"/>
      <c r="ACR232" s="149"/>
      <c r="ACS232" s="149"/>
      <c r="ACT232" s="149"/>
      <c r="ACU232" s="149"/>
      <c r="ACV232" s="149"/>
      <c r="ACW232" s="149"/>
      <c r="ACX232" s="149"/>
      <c r="ACY232" s="149"/>
      <c r="ACZ232" s="149"/>
      <c r="ADA232" s="149"/>
    </row>
    <row r="233" spans="1:781" s="124" customFormat="1" ht="15.6" x14ac:dyDescent="0.3">
      <c r="A233" s="81">
        <v>3</v>
      </c>
      <c r="B233" s="87" t="s">
        <v>691</v>
      </c>
      <c r="C233" s="64" t="s">
        <v>111</v>
      </c>
      <c r="D233" s="65"/>
      <c r="E233" s="65"/>
      <c r="F233" s="65"/>
      <c r="G233" s="122"/>
      <c r="H233" s="65">
        <v>1</v>
      </c>
      <c r="I233" s="65" t="s">
        <v>49</v>
      </c>
      <c r="J233" s="65" t="s">
        <v>309</v>
      </c>
      <c r="K233" s="67">
        <v>1981</v>
      </c>
      <c r="L233" s="135">
        <v>1981</v>
      </c>
      <c r="M233" s="69"/>
      <c r="N233" s="70"/>
      <c r="O233" s="70"/>
      <c r="P233" s="71" t="s">
        <v>511</v>
      </c>
      <c r="Q233" s="72"/>
      <c r="R233" s="146"/>
      <c r="S233" s="74" t="str">
        <f t="shared" si="53"/>
        <v>Cu</v>
      </c>
      <c r="T233" s="147"/>
      <c r="U233" s="147"/>
      <c r="V233" s="147"/>
      <c r="W233" s="147"/>
      <c r="X233" s="147"/>
      <c r="Y233" s="147"/>
      <c r="Z233" s="147"/>
      <c r="AA233" s="148"/>
      <c r="AB233" s="76">
        <f t="shared" si="52"/>
        <v>0</v>
      </c>
      <c r="AC233" s="76">
        <f t="shared" si="54"/>
        <v>0</v>
      </c>
      <c r="AD233" s="76">
        <f t="shared" si="55"/>
        <v>0</v>
      </c>
      <c r="AE233" s="76">
        <f t="shared" si="60"/>
        <v>0</v>
      </c>
      <c r="AF233" s="77"/>
      <c r="AG233" s="77">
        <f t="shared" si="57"/>
        <v>0</v>
      </c>
      <c r="AH233" s="77">
        <f t="shared" si="58"/>
        <v>0</v>
      </c>
      <c r="AI233" s="77">
        <f t="shared" si="59"/>
        <v>0</v>
      </c>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c r="BI233" s="149"/>
      <c r="BJ233" s="149"/>
      <c r="BK233" s="149"/>
      <c r="BL233" s="149"/>
      <c r="BM233" s="149"/>
      <c r="BN233" s="149"/>
      <c r="BO233" s="149"/>
      <c r="BP233" s="149"/>
      <c r="BQ233" s="149"/>
      <c r="BR233" s="149"/>
      <c r="BS233" s="149"/>
      <c r="BT233" s="149"/>
      <c r="BU233" s="149"/>
      <c r="BV233" s="149"/>
      <c r="BW233" s="149"/>
      <c r="BX233" s="149"/>
      <c r="BY233" s="149"/>
      <c r="BZ233" s="149"/>
      <c r="CA233" s="149"/>
      <c r="CB233" s="149"/>
      <c r="CC233" s="149"/>
      <c r="CD233" s="149"/>
      <c r="CE233" s="149"/>
      <c r="CF233" s="149"/>
      <c r="CG233" s="149"/>
      <c r="CH233" s="149"/>
      <c r="CI233" s="149"/>
      <c r="CJ233" s="149"/>
      <c r="CK233" s="149"/>
      <c r="CL233" s="149"/>
      <c r="CM233" s="149"/>
      <c r="CN233" s="149"/>
      <c r="CO233" s="149"/>
      <c r="CP233" s="149"/>
      <c r="CQ233" s="149"/>
      <c r="CR233" s="149"/>
      <c r="CS233" s="149"/>
      <c r="CT233" s="149"/>
      <c r="CU233" s="149"/>
      <c r="CV233" s="149"/>
      <c r="CW233" s="149"/>
      <c r="CX233" s="149"/>
      <c r="CY233" s="149"/>
      <c r="CZ233" s="149"/>
      <c r="DA233" s="149"/>
      <c r="DB233" s="149"/>
      <c r="DC233" s="149"/>
      <c r="DD233" s="149"/>
      <c r="DE233" s="149"/>
      <c r="DF233" s="149"/>
      <c r="DG233" s="149"/>
      <c r="DH233" s="149"/>
      <c r="DI233" s="149"/>
      <c r="DJ233" s="149"/>
      <c r="DK233" s="149"/>
      <c r="DL233" s="149"/>
      <c r="DM233" s="149"/>
      <c r="DN233" s="149"/>
      <c r="DO233" s="149"/>
      <c r="DP233" s="149"/>
      <c r="DQ233" s="149"/>
      <c r="DR233" s="149"/>
      <c r="DS233" s="149"/>
      <c r="DT233" s="149"/>
      <c r="DU233" s="149"/>
      <c r="DV233" s="149"/>
      <c r="DW233" s="149"/>
      <c r="DX233" s="149"/>
      <c r="DY233" s="149"/>
      <c r="DZ233" s="149"/>
      <c r="EA233" s="149"/>
      <c r="EB233" s="149"/>
      <c r="EC233" s="149"/>
      <c r="ED233" s="149"/>
      <c r="EE233" s="149"/>
      <c r="EF233" s="149"/>
      <c r="EG233" s="149"/>
      <c r="EH233" s="149"/>
      <c r="EI233" s="149"/>
      <c r="EJ233" s="149"/>
      <c r="EK233" s="149"/>
      <c r="EL233" s="149"/>
      <c r="EM233" s="149"/>
      <c r="EN233" s="149"/>
      <c r="EO233" s="149"/>
      <c r="EP233" s="149"/>
      <c r="EQ233" s="149"/>
      <c r="ER233" s="149"/>
      <c r="ES233" s="149"/>
      <c r="ET233" s="149"/>
      <c r="EU233" s="149"/>
      <c r="EV233" s="149"/>
      <c r="EW233" s="149"/>
      <c r="EX233" s="149"/>
      <c r="EY233" s="149"/>
      <c r="EZ233" s="149"/>
      <c r="FA233" s="149"/>
      <c r="FB233" s="149"/>
      <c r="FC233" s="149"/>
      <c r="FD233" s="149"/>
      <c r="FE233" s="149"/>
      <c r="FF233" s="149"/>
      <c r="FG233" s="149"/>
      <c r="FH233" s="149"/>
      <c r="FI233" s="149"/>
      <c r="FJ233" s="149"/>
      <c r="FK233" s="149"/>
      <c r="FL233" s="149"/>
      <c r="FM233" s="149"/>
      <c r="FN233" s="149"/>
      <c r="FO233" s="149"/>
      <c r="FP233" s="149"/>
      <c r="FQ233" s="149"/>
      <c r="FR233" s="149"/>
      <c r="FS233" s="149"/>
      <c r="FT233" s="149"/>
      <c r="FU233" s="149"/>
      <c r="FV233" s="149"/>
      <c r="FW233" s="149"/>
      <c r="FX233" s="149"/>
      <c r="FY233" s="149"/>
      <c r="FZ233" s="149"/>
      <c r="GA233" s="149"/>
      <c r="GB233" s="149"/>
      <c r="GC233" s="149"/>
      <c r="GD233" s="149"/>
      <c r="GE233" s="149"/>
      <c r="GF233" s="149"/>
      <c r="GG233" s="149"/>
      <c r="GH233" s="149"/>
      <c r="GI233" s="149"/>
      <c r="GJ233" s="149"/>
      <c r="GK233" s="149"/>
      <c r="GL233" s="149"/>
      <c r="GM233" s="149"/>
      <c r="GN233" s="149"/>
      <c r="GO233" s="149"/>
      <c r="GP233" s="149"/>
      <c r="GQ233" s="149"/>
      <c r="GR233" s="149"/>
      <c r="GS233" s="149"/>
      <c r="GT233" s="149"/>
      <c r="GU233" s="149"/>
      <c r="GV233" s="149"/>
      <c r="GW233" s="149"/>
      <c r="GX233" s="149"/>
      <c r="GY233" s="149"/>
      <c r="GZ233" s="149"/>
      <c r="HA233" s="149"/>
      <c r="HB233" s="149"/>
      <c r="HC233" s="149"/>
      <c r="HD233" s="149"/>
      <c r="HE233" s="149"/>
      <c r="HF233" s="149"/>
      <c r="HG233" s="149"/>
      <c r="HH233" s="149"/>
      <c r="HI233" s="149"/>
      <c r="HJ233" s="149"/>
      <c r="HK233" s="149"/>
      <c r="HL233" s="149"/>
      <c r="HM233" s="149"/>
      <c r="HN233" s="149"/>
      <c r="HO233" s="149"/>
      <c r="HP233" s="149"/>
      <c r="HQ233" s="149"/>
      <c r="HR233" s="149"/>
      <c r="HS233" s="149"/>
      <c r="HT233" s="149"/>
      <c r="HU233" s="149"/>
      <c r="HV233" s="149"/>
      <c r="HW233" s="149"/>
      <c r="HX233" s="149"/>
      <c r="HY233" s="149"/>
      <c r="HZ233" s="149"/>
      <c r="IA233" s="149"/>
      <c r="IB233" s="149"/>
      <c r="IC233" s="149"/>
      <c r="ID233" s="149"/>
      <c r="IE233" s="149"/>
      <c r="IF233" s="149"/>
      <c r="IG233" s="149"/>
      <c r="IH233" s="149"/>
      <c r="II233" s="149"/>
      <c r="IJ233" s="149"/>
      <c r="IK233" s="149"/>
      <c r="IL233" s="149"/>
      <c r="IM233" s="149"/>
      <c r="IN233" s="149"/>
      <c r="IO233" s="149"/>
      <c r="IP233" s="149"/>
      <c r="IQ233" s="149"/>
      <c r="IR233" s="149"/>
      <c r="IS233" s="149"/>
      <c r="IT233" s="149"/>
      <c r="IU233" s="149"/>
      <c r="IV233" s="149"/>
      <c r="IW233" s="149"/>
      <c r="IX233" s="149"/>
      <c r="IY233" s="149"/>
      <c r="IZ233" s="149"/>
      <c r="JA233" s="149"/>
      <c r="JB233" s="149"/>
      <c r="JC233" s="149"/>
      <c r="JD233" s="149"/>
      <c r="JE233" s="149"/>
      <c r="JF233" s="149"/>
      <c r="JG233" s="149"/>
      <c r="JH233" s="149"/>
      <c r="JI233" s="149"/>
      <c r="JJ233" s="149"/>
      <c r="JK233" s="149"/>
      <c r="JL233" s="149"/>
      <c r="JM233" s="149"/>
      <c r="JN233" s="149"/>
      <c r="JO233" s="149"/>
      <c r="JP233" s="149"/>
      <c r="JQ233" s="149"/>
      <c r="JR233" s="149"/>
      <c r="JS233" s="149"/>
      <c r="JT233" s="149"/>
      <c r="JU233" s="149"/>
      <c r="JV233" s="149"/>
      <c r="JW233" s="149"/>
      <c r="JX233" s="149"/>
      <c r="JY233" s="149"/>
      <c r="JZ233" s="149"/>
      <c r="KA233" s="149"/>
      <c r="KB233" s="149"/>
      <c r="KC233" s="149"/>
      <c r="KD233" s="149"/>
      <c r="KE233" s="149"/>
      <c r="KF233" s="149"/>
      <c r="KG233" s="149"/>
      <c r="KH233" s="149"/>
      <c r="KI233" s="149"/>
      <c r="KJ233" s="149"/>
      <c r="KK233" s="149"/>
      <c r="KL233" s="149"/>
      <c r="KM233" s="149"/>
      <c r="KN233" s="149"/>
      <c r="KO233" s="149"/>
      <c r="KP233" s="149"/>
      <c r="KQ233" s="149"/>
      <c r="KR233" s="149"/>
      <c r="KS233" s="149"/>
      <c r="KT233" s="149"/>
      <c r="KU233" s="149"/>
      <c r="KV233" s="149"/>
      <c r="KW233" s="149"/>
      <c r="KX233" s="149"/>
      <c r="KY233" s="149"/>
      <c r="KZ233" s="149"/>
      <c r="LA233" s="149"/>
      <c r="LB233" s="149"/>
      <c r="LC233" s="149"/>
      <c r="LD233" s="149"/>
      <c r="LE233" s="149"/>
      <c r="LF233" s="149"/>
      <c r="LG233" s="149"/>
      <c r="LH233" s="149"/>
      <c r="LI233" s="149"/>
      <c r="LJ233" s="149"/>
      <c r="LK233" s="149"/>
      <c r="LL233" s="149"/>
      <c r="LM233" s="149"/>
      <c r="LN233" s="149"/>
      <c r="LO233" s="149"/>
      <c r="LP233" s="149"/>
      <c r="LQ233" s="149"/>
      <c r="LR233" s="149"/>
      <c r="LS233" s="149"/>
      <c r="LT233" s="149"/>
      <c r="LU233" s="149"/>
      <c r="LV233" s="149"/>
      <c r="LW233" s="149"/>
      <c r="LX233" s="149"/>
      <c r="LY233" s="149"/>
      <c r="LZ233" s="149"/>
      <c r="MA233" s="149"/>
      <c r="MB233" s="149"/>
      <c r="MC233" s="149"/>
      <c r="MD233" s="149"/>
      <c r="ME233" s="149"/>
      <c r="MF233" s="149"/>
      <c r="MG233" s="149"/>
      <c r="MH233" s="149"/>
      <c r="MI233" s="149"/>
      <c r="MJ233" s="149"/>
      <c r="MK233" s="149"/>
      <c r="ML233" s="149"/>
      <c r="MM233" s="149"/>
      <c r="MN233" s="149"/>
      <c r="MO233" s="149"/>
      <c r="MP233" s="149"/>
      <c r="MQ233" s="149"/>
      <c r="MR233" s="149"/>
      <c r="MS233" s="149"/>
      <c r="MT233" s="149"/>
      <c r="MU233" s="149"/>
      <c r="MV233" s="149"/>
      <c r="MW233" s="149"/>
      <c r="MX233" s="149"/>
      <c r="MY233" s="149"/>
      <c r="MZ233" s="149"/>
      <c r="NA233" s="149"/>
      <c r="NB233" s="149"/>
      <c r="NC233" s="149"/>
      <c r="ND233" s="149"/>
      <c r="NE233" s="149"/>
      <c r="NF233" s="149"/>
      <c r="NG233" s="149"/>
      <c r="NH233" s="149"/>
      <c r="NI233" s="149"/>
      <c r="NJ233" s="149"/>
      <c r="NK233" s="149"/>
      <c r="NL233" s="149"/>
      <c r="NM233" s="149"/>
      <c r="NN233" s="149"/>
      <c r="NO233" s="149"/>
      <c r="NP233" s="149"/>
      <c r="NQ233" s="149"/>
      <c r="NR233" s="149"/>
      <c r="NS233" s="149"/>
      <c r="NT233" s="149"/>
      <c r="NU233" s="149"/>
      <c r="NV233" s="149"/>
      <c r="NW233" s="149"/>
      <c r="NX233" s="149"/>
      <c r="NY233" s="149"/>
      <c r="NZ233" s="149"/>
      <c r="OA233" s="149"/>
      <c r="OB233" s="149"/>
      <c r="OC233" s="149"/>
      <c r="OD233" s="149"/>
      <c r="OE233" s="149"/>
      <c r="OF233" s="149"/>
      <c r="OG233" s="149"/>
      <c r="OH233" s="149"/>
      <c r="OI233" s="149"/>
      <c r="OJ233" s="149"/>
      <c r="OK233" s="149"/>
      <c r="OL233" s="149"/>
      <c r="OM233" s="149"/>
      <c r="ON233" s="149"/>
      <c r="OO233" s="149"/>
      <c r="OP233" s="149"/>
      <c r="OQ233" s="149"/>
      <c r="OR233" s="149"/>
      <c r="OS233" s="149"/>
      <c r="OT233" s="149"/>
      <c r="OU233" s="149"/>
      <c r="OV233" s="149"/>
      <c r="OW233" s="149"/>
      <c r="OX233" s="149"/>
      <c r="OY233" s="149"/>
      <c r="OZ233" s="149"/>
      <c r="PA233" s="149"/>
      <c r="PB233" s="149"/>
      <c r="PC233" s="149"/>
      <c r="PD233" s="149"/>
      <c r="PE233" s="149"/>
      <c r="PF233" s="149"/>
      <c r="PG233" s="149"/>
      <c r="PH233" s="149"/>
      <c r="PI233" s="149"/>
      <c r="PJ233" s="149"/>
      <c r="PK233" s="149"/>
      <c r="PL233" s="149"/>
      <c r="PM233" s="149"/>
      <c r="PN233" s="149"/>
      <c r="PO233" s="149"/>
      <c r="PP233" s="149"/>
      <c r="PQ233" s="149"/>
      <c r="PR233" s="149"/>
      <c r="PS233" s="149"/>
      <c r="PT233" s="149"/>
      <c r="PU233" s="149"/>
      <c r="PV233" s="149"/>
      <c r="PW233" s="149"/>
      <c r="PX233" s="149"/>
      <c r="PY233" s="149"/>
      <c r="PZ233" s="149"/>
      <c r="QA233" s="149"/>
      <c r="QB233" s="149"/>
      <c r="QC233" s="149"/>
      <c r="QD233" s="149"/>
      <c r="QE233" s="149"/>
      <c r="QF233" s="149"/>
      <c r="QG233" s="149"/>
      <c r="QH233" s="149"/>
      <c r="QI233" s="149"/>
      <c r="QJ233" s="149"/>
      <c r="QK233" s="149"/>
      <c r="QL233" s="149"/>
      <c r="QM233" s="149"/>
      <c r="QN233" s="149"/>
      <c r="QO233" s="149"/>
      <c r="QP233" s="149"/>
      <c r="QQ233" s="149"/>
      <c r="QR233" s="149"/>
      <c r="QS233" s="149"/>
      <c r="QT233" s="149"/>
      <c r="QU233" s="149"/>
      <c r="QV233" s="149"/>
      <c r="QW233" s="149"/>
      <c r="QX233" s="149"/>
      <c r="QY233" s="149"/>
      <c r="QZ233" s="149"/>
      <c r="RA233" s="149"/>
      <c r="RB233" s="149"/>
      <c r="RC233" s="149"/>
      <c r="RD233" s="149"/>
      <c r="RE233" s="149"/>
      <c r="RF233" s="149"/>
      <c r="RG233" s="149"/>
      <c r="RH233" s="149"/>
      <c r="RI233" s="149"/>
      <c r="RJ233" s="149"/>
      <c r="RK233" s="149"/>
      <c r="RL233" s="149"/>
      <c r="RM233" s="149"/>
      <c r="RN233" s="149"/>
      <c r="RO233" s="149"/>
      <c r="RP233" s="149"/>
      <c r="RQ233" s="149"/>
      <c r="RR233" s="149"/>
      <c r="RS233" s="149"/>
      <c r="RT233" s="149"/>
      <c r="RU233" s="149"/>
      <c r="RV233" s="149"/>
      <c r="RW233" s="149"/>
      <c r="RX233" s="149"/>
      <c r="RY233" s="149"/>
      <c r="RZ233" s="149"/>
      <c r="SA233" s="149"/>
      <c r="SB233" s="149"/>
      <c r="SC233" s="149"/>
      <c r="SD233" s="149"/>
      <c r="SE233" s="149"/>
      <c r="SF233" s="149"/>
      <c r="SG233" s="149"/>
      <c r="SH233" s="149"/>
      <c r="SI233" s="149"/>
      <c r="SJ233" s="149"/>
      <c r="SK233" s="149"/>
      <c r="SL233" s="149"/>
      <c r="SM233" s="149"/>
      <c r="SN233" s="149"/>
      <c r="SO233" s="149"/>
      <c r="SP233" s="149"/>
      <c r="SQ233" s="149"/>
      <c r="SR233" s="149"/>
      <c r="SS233" s="149"/>
      <c r="ST233" s="149"/>
      <c r="SU233" s="149"/>
      <c r="SV233" s="149"/>
      <c r="SW233" s="149"/>
      <c r="SX233" s="149"/>
      <c r="SY233" s="149"/>
      <c r="SZ233" s="149"/>
      <c r="TA233" s="149"/>
      <c r="TB233" s="149"/>
      <c r="TC233" s="149"/>
      <c r="TD233" s="149"/>
      <c r="TE233" s="149"/>
      <c r="TF233" s="149"/>
      <c r="TG233" s="149"/>
      <c r="TH233" s="149"/>
      <c r="TI233" s="149"/>
      <c r="TJ233" s="149"/>
      <c r="TK233" s="149"/>
      <c r="TL233" s="149"/>
      <c r="TM233" s="149"/>
      <c r="TN233" s="149"/>
      <c r="TO233" s="149"/>
      <c r="TP233" s="149"/>
      <c r="TQ233" s="149"/>
      <c r="TR233" s="149"/>
      <c r="TS233" s="149"/>
      <c r="TT233" s="149"/>
      <c r="TU233" s="149"/>
      <c r="TV233" s="149"/>
      <c r="TW233" s="149"/>
      <c r="TX233" s="149"/>
      <c r="TY233" s="149"/>
      <c r="TZ233" s="149"/>
      <c r="UA233" s="149"/>
      <c r="UB233" s="149"/>
      <c r="UC233" s="149"/>
      <c r="UD233" s="149"/>
      <c r="UE233" s="149"/>
      <c r="UF233" s="149"/>
      <c r="UG233" s="149"/>
      <c r="UH233" s="149"/>
      <c r="UI233" s="149"/>
      <c r="UJ233" s="149"/>
      <c r="UK233" s="149"/>
      <c r="UL233" s="149"/>
      <c r="UM233" s="149"/>
      <c r="UN233" s="149"/>
      <c r="UO233" s="149"/>
      <c r="UP233" s="149"/>
      <c r="UQ233" s="149"/>
      <c r="UR233" s="149"/>
      <c r="US233" s="149"/>
      <c r="UT233" s="149"/>
      <c r="UU233" s="149"/>
      <c r="UV233" s="149"/>
      <c r="UW233" s="149"/>
      <c r="UX233" s="149"/>
      <c r="UY233" s="149"/>
      <c r="UZ233" s="149"/>
      <c r="VA233" s="149"/>
      <c r="VB233" s="149"/>
      <c r="VC233" s="149"/>
      <c r="VD233" s="149"/>
      <c r="VE233" s="149"/>
      <c r="VF233" s="149"/>
      <c r="VG233" s="149"/>
      <c r="VH233" s="149"/>
      <c r="VI233" s="149"/>
      <c r="VJ233" s="149"/>
      <c r="VK233" s="149"/>
      <c r="VL233" s="149"/>
      <c r="VM233" s="149"/>
      <c r="VN233" s="149"/>
      <c r="VO233" s="149"/>
      <c r="VP233" s="149"/>
      <c r="VQ233" s="149"/>
      <c r="VR233" s="149"/>
      <c r="VS233" s="149"/>
      <c r="VT233" s="149"/>
      <c r="VU233" s="149"/>
      <c r="VV233" s="149"/>
      <c r="VW233" s="149"/>
      <c r="VX233" s="149"/>
      <c r="VY233" s="149"/>
      <c r="VZ233" s="149"/>
      <c r="WA233" s="149"/>
      <c r="WB233" s="149"/>
      <c r="WC233" s="149"/>
      <c r="WD233" s="149"/>
      <c r="WE233" s="149"/>
      <c r="WF233" s="149"/>
      <c r="WG233" s="149"/>
      <c r="WH233" s="149"/>
      <c r="WI233" s="149"/>
      <c r="WJ233" s="149"/>
      <c r="WK233" s="149"/>
      <c r="WL233" s="149"/>
      <c r="WM233" s="149"/>
      <c r="WN233" s="149"/>
      <c r="WO233" s="149"/>
      <c r="WP233" s="149"/>
      <c r="WQ233" s="149"/>
      <c r="WR233" s="149"/>
      <c r="WS233" s="149"/>
      <c r="WT233" s="149"/>
      <c r="WU233" s="149"/>
      <c r="WV233" s="149"/>
      <c r="WW233" s="149"/>
      <c r="WX233" s="149"/>
      <c r="WY233" s="149"/>
      <c r="WZ233" s="149"/>
      <c r="XA233" s="149"/>
      <c r="XB233" s="149"/>
      <c r="XC233" s="149"/>
      <c r="XD233" s="149"/>
      <c r="XE233" s="149"/>
      <c r="XF233" s="149"/>
      <c r="XG233" s="149"/>
      <c r="XH233" s="149"/>
      <c r="XI233" s="149"/>
      <c r="XJ233" s="149"/>
      <c r="XK233" s="149"/>
      <c r="XL233" s="149"/>
      <c r="XM233" s="149"/>
      <c r="XN233" s="149"/>
      <c r="XO233" s="149"/>
      <c r="XP233" s="149"/>
      <c r="XQ233" s="149"/>
      <c r="XR233" s="149"/>
      <c r="XS233" s="149"/>
      <c r="XT233" s="149"/>
      <c r="XU233" s="149"/>
      <c r="XV233" s="149"/>
      <c r="XW233" s="149"/>
      <c r="XX233" s="149"/>
      <c r="XY233" s="149"/>
      <c r="XZ233" s="149"/>
      <c r="YA233" s="149"/>
      <c r="YB233" s="149"/>
      <c r="YC233" s="149"/>
      <c r="YD233" s="149"/>
      <c r="YE233" s="149"/>
      <c r="YF233" s="149"/>
      <c r="YG233" s="149"/>
      <c r="YH233" s="149"/>
      <c r="YI233" s="149"/>
      <c r="YJ233" s="149"/>
      <c r="YK233" s="149"/>
      <c r="YL233" s="149"/>
      <c r="YM233" s="149"/>
      <c r="YN233" s="149"/>
      <c r="YO233" s="149"/>
      <c r="YP233" s="149"/>
      <c r="YQ233" s="149"/>
      <c r="YR233" s="149"/>
      <c r="YS233" s="149"/>
      <c r="YT233" s="149"/>
      <c r="YU233" s="149"/>
      <c r="YV233" s="149"/>
      <c r="YW233" s="149"/>
      <c r="YX233" s="149"/>
      <c r="YY233" s="149"/>
      <c r="YZ233" s="149"/>
      <c r="ZA233" s="149"/>
      <c r="ZB233" s="149"/>
      <c r="ZC233" s="149"/>
      <c r="ZD233" s="149"/>
      <c r="ZE233" s="149"/>
      <c r="ZF233" s="149"/>
      <c r="ZG233" s="149"/>
      <c r="ZH233" s="149"/>
      <c r="ZI233" s="149"/>
      <c r="ZJ233" s="149"/>
      <c r="ZK233" s="149"/>
      <c r="ZL233" s="149"/>
      <c r="ZM233" s="149"/>
      <c r="ZN233" s="149"/>
      <c r="ZO233" s="149"/>
      <c r="ZP233" s="149"/>
      <c r="ZQ233" s="149"/>
      <c r="ZR233" s="149"/>
      <c r="ZS233" s="149"/>
      <c r="ZT233" s="149"/>
      <c r="ZU233" s="149"/>
      <c r="ZV233" s="149"/>
      <c r="ZW233" s="149"/>
      <c r="ZX233" s="149"/>
      <c r="ZY233" s="149"/>
      <c r="ZZ233" s="149"/>
      <c r="AAA233" s="149"/>
      <c r="AAB233" s="149"/>
      <c r="AAC233" s="149"/>
      <c r="AAD233" s="149"/>
      <c r="AAE233" s="149"/>
      <c r="AAF233" s="149"/>
      <c r="AAG233" s="149"/>
      <c r="AAH233" s="149"/>
      <c r="AAI233" s="149"/>
      <c r="AAJ233" s="149"/>
      <c r="AAK233" s="149"/>
      <c r="AAL233" s="149"/>
      <c r="AAM233" s="149"/>
      <c r="AAN233" s="149"/>
      <c r="AAO233" s="149"/>
      <c r="AAP233" s="149"/>
      <c r="AAQ233" s="149"/>
      <c r="AAR233" s="149"/>
      <c r="AAS233" s="149"/>
      <c r="AAT233" s="149"/>
      <c r="AAU233" s="149"/>
      <c r="AAV233" s="149"/>
      <c r="AAW233" s="149"/>
      <c r="AAX233" s="149"/>
      <c r="AAY233" s="149"/>
      <c r="AAZ233" s="149"/>
      <c r="ABA233" s="149"/>
      <c r="ABB233" s="149"/>
      <c r="ABC233" s="149"/>
      <c r="ABD233" s="149"/>
      <c r="ABE233" s="149"/>
      <c r="ABF233" s="149"/>
      <c r="ABG233" s="149"/>
      <c r="ABH233" s="149"/>
      <c r="ABI233" s="149"/>
      <c r="ABJ233" s="149"/>
      <c r="ABK233" s="149"/>
      <c r="ABL233" s="149"/>
      <c r="ABM233" s="149"/>
      <c r="ABN233" s="149"/>
      <c r="ABO233" s="149"/>
      <c r="ABP233" s="149"/>
      <c r="ABQ233" s="149"/>
      <c r="ABR233" s="149"/>
      <c r="ABS233" s="149"/>
      <c r="ABT233" s="149"/>
      <c r="ABU233" s="149"/>
      <c r="ABV233" s="149"/>
      <c r="ABW233" s="149"/>
      <c r="ABX233" s="149"/>
      <c r="ABY233" s="149"/>
      <c r="ABZ233" s="149"/>
      <c r="ACA233" s="149"/>
      <c r="ACB233" s="149"/>
      <c r="ACC233" s="149"/>
      <c r="ACD233" s="149"/>
      <c r="ACE233" s="149"/>
      <c r="ACF233" s="149"/>
      <c r="ACG233" s="149"/>
      <c r="ACH233" s="149"/>
      <c r="ACI233" s="149"/>
      <c r="ACJ233" s="149"/>
      <c r="ACK233" s="149"/>
      <c r="ACL233" s="149"/>
      <c r="ACM233" s="149"/>
      <c r="ACN233" s="149"/>
      <c r="ACO233" s="149"/>
      <c r="ACP233" s="149"/>
      <c r="ACQ233" s="149"/>
      <c r="ACR233" s="149"/>
      <c r="ACS233" s="149"/>
      <c r="ACT233" s="149"/>
      <c r="ACU233" s="149"/>
      <c r="ACV233" s="149"/>
      <c r="ACW233" s="149"/>
      <c r="ACX233" s="149"/>
      <c r="ACY233" s="149"/>
      <c r="ACZ233" s="149"/>
      <c r="ADA233" s="149"/>
    </row>
    <row r="234" spans="1:781" s="124" customFormat="1" ht="28.8" customHeight="1" x14ac:dyDescent="0.3">
      <c r="A234" s="99">
        <v>1</v>
      </c>
      <c r="B234" s="87" t="s">
        <v>692</v>
      </c>
      <c r="C234" s="64" t="s">
        <v>111</v>
      </c>
      <c r="D234" s="65" t="s">
        <v>129</v>
      </c>
      <c r="E234" s="65" t="s">
        <v>326</v>
      </c>
      <c r="F234" s="65">
        <v>66</v>
      </c>
      <c r="G234" s="122">
        <v>2500000</v>
      </c>
      <c r="H234" s="65">
        <v>1</v>
      </c>
      <c r="I234" s="65" t="s">
        <v>49</v>
      </c>
      <c r="J234" s="65" t="s">
        <v>282</v>
      </c>
      <c r="K234" s="67">
        <v>1980</v>
      </c>
      <c r="L234" s="68">
        <v>29507</v>
      </c>
      <c r="M234" s="69">
        <v>2000000</v>
      </c>
      <c r="N234" s="70">
        <v>8</v>
      </c>
      <c r="O234" s="70"/>
      <c r="P234" s="71" t="s">
        <v>448</v>
      </c>
      <c r="Q234" s="72" t="s">
        <v>693</v>
      </c>
      <c r="R234" s="73" t="s">
        <v>243</v>
      </c>
      <c r="S234" s="74" t="str">
        <f t="shared" si="53"/>
        <v>Cu</v>
      </c>
      <c r="T234" s="75">
        <v>1300</v>
      </c>
      <c r="U234" s="75">
        <v>0.53</v>
      </c>
      <c r="V234" s="75"/>
      <c r="W234" s="75">
        <v>0.53</v>
      </c>
      <c r="X234" s="75">
        <v>1967</v>
      </c>
      <c r="Y234" s="75">
        <v>100</v>
      </c>
      <c r="Z234" s="75" t="s">
        <v>244</v>
      </c>
      <c r="AA234" s="22"/>
      <c r="AB234" s="76">
        <f t="shared" si="52"/>
        <v>1.0544891448251208</v>
      </c>
      <c r="AC234" s="76">
        <f t="shared" si="54"/>
        <v>0.20512820512820512</v>
      </c>
      <c r="AD234" s="76">
        <f t="shared" si="55"/>
        <v>0</v>
      </c>
      <c r="AE234" s="76">
        <f t="shared" si="60"/>
        <v>1.2596173499533259</v>
      </c>
      <c r="AF234" s="77"/>
      <c r="AG234" s="77">
        <f t="shared" si="57"/>
        <v>1.2596173499533259</v>
      </c>
      <c r="AH234" s="77">
        <f t="shared" si="58"/>
        <v>0</v>
      </c>
      <c r="AI234" s="77">
        <f t="shared" si="59"/>
        <v>0</v>
      </c>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2"/>
      <c r="DH234" s="22"/>
      <c r="DI234" s="22"/>
      <c r="DJ234" s="22"/>
      <c r="DK234" s="22"/>
      <c r="DL234" s="22"/>
      <c r="DM234" s="22"/>
      <c r="DN234" s="22"/>
      <c r="DO234" s="22"/>
      <c r="DP234" s="22"/>
      <c r="DQ234" s="22"/>
      <c r="DR234" s="22"/>
      <c r="DS234" s="22"/>
      <c r="DT234" s="22"/>
      <c r="DU234" s="22"/>
      <c r="DV234" s="22"/>
      <c r="DW234" s="22"/>
      <c r="DX234" s="22"/>
      <c r="DY234" s="22"/>
      <c r="DZ234" s="22"/>
      <c r="EA234" s="22"/>
      <c r="EB234" s="22"/>
      <c r="EC234" s="22"/>
      <c r="ED234" s="22"/>
      <c r="EE234" s="22"/>
      <c r="EF234" s="22"/>
      <c r="EG234" s="22"/>
      <c r="EH234" s="22"/>
      <c r="EI234" s="22"/>
      <c r="EJ234" s="22"/>
      <c r="EK234" s="22"/>
      <c r="EL234" s="22"/>
      <c r="EM234" s="22"/>
      <c r="EN234" s="22"/>
      <c r="EO234" s="22"/>
      <c r="EP234" s="22"/>
      <c r="EQ234" s="22"/>
      <c r="ER234" s="22"/>
      <c r="ES234" s="22"/>
      <c r="ET234" s="22"/>
      <c r="EU234" s="22"/>
      <c r="EV234" s="22"/>
      <c r="EW234" s="22"/>
      <c r="EX234" s="22"/>
      <c r="EY234" s="22"/>
      <c r="EZ234" s="22"/>
      <c r="FA234" s="22"/>
      <c r="FB234" s="22"/>
      <c r="FC234" s="22"/>
      <c r="FD234" s="22"/>
      <c r="FE234" s="22"/>
      <c r="FF234" s="22"/>
      <c r="FG234" s="22"/>
      <c r="FH234" s="22"/>
      <c r="FI234" s="22"/>
      <c r="FJ234" s="22"/>
      <c r="FK234" s="22"/>
      <c r="FL234" s="22"/>
      <c r="FM234" s="22"/>
      <c r="FN234" s="22"/>
      <c r="FO234" s="22"/>
      <c r="FP234" s="22"/>
      <c r="FQ234" s="22"/>
      <c r="FR234" s="22"/>
      <c r="FS234" s="22"/>
      <c r="FT234" s="22"/>
      <c r="FU234" s="22"/>
      <c r="FV234" s="22"/>
      <c r="FW234" s="22"/>
      <c r="FX234" s="22"/>
      <c r="FY234" s="22"/>
      <c r="FZ234" s="22"/>
      <c r="GA234" s="22"/>
      <c r="GB234" s="22"/>
      <c r="GC234" s="22"/>
      <c r="GD234" s="22"/>
      <c r="GE234" s="22"/>
      <c r="GF234" s="22"/>
      <c r="GG234" s="22"/>
      <c r="GH234" s="22"/>
      <c r="GI234" s="22"/>
      <c r="GJ234" s="22"/>
      <c r="GK234" s="22"/>
      <c r="GL234" s="22"/>
      <c r="GM234" s="22"/>
      <c r="GN234" s="22"/>
      <c r="GO234" s="22"/>
      <c r="GP234" s="22"/>
      <c r="GQ234" s="22"/>
      <c r="GR234" s="22"/>
      <c r="GS234" s="22"/>
      <c r="GT234" s="22"/>
      <c r="GU234" s="22"/>
      <c r="GV234" s="22"/>
      <c r="GW234" s="22"/>
      <c r="GX234" s="22"/>
      <c r="GY234" s="22"/>
      <c r="GZ234" s="22"/>
      <c r="HA234" s="22"/>
      <c r="HB234" s="22"/>
      <c r="HC234" s="22"/>
      <c r="HD234" s="22"/>
      <c r="HE234" s="22"/>
      <c r="HF234" s="22"/>
      <c r="HG234" s="22"/>
      <c r="HH234" s="22"/>
      <c r="HI234" s="22"/>
      <c r="HJ234" s="22"/>
      <c r="HK234" s="22"/>
      <c r="HL234" s="22"/>
      <c r="HM234" s="22"/>
      <c r="HN234" s="22"/>
      <c r="HO234" s="22"/>
      <c r="HP234" s="22"/>
      <c r="HQ234" s="22"/>
      <c r="HR234" s="22"/>
      <c r="HS234" s="22"/>
      <c r="HT234" s="22"/>
      <c r="HU234" s="22"/>
      <c r="HV234" s="22"/>
      <c r="HW234" s="22"/>
      <c r="HX234" s="22"/>
      <c r="HY234" s="22"/>
      <c r="HZ234" s="22"/>
      <c r="IA234" s="22"/>
      <c r="IB234" s="22"/>
      <c r="IC234" s="22"/>
      <c r="ID234" s="22"/>
      <c r="IE234" s="22"/>
      <c r="IF234" s="22"/>
      <c r="IG234" s="22"/>
      <c r="IH234" s="22"/>
      <c r="II234" s="22"/>
      <c r="IJ234" s="22"/>
      <c r="IK234" s="22"/>
      <c r="IL234" s="22"/>
      <c r="IM234" s="22"/>
      <c r="IN234" s="22"/>
      <c r="IO234" s="22"/>
      <c r="IP234" s="22"/>
      <c r="IQ234" s="22"/>
      <c r="IR234" s="22"/>
      <c r="IS234" s="22"/>
      <c r="IT234" s="22"/>
      <c r="IU234" s="22"/>
      <c r="IV234" s="22"/>
      <c r="IW234" s="22"/>
      <c r="IX234" s="22"/>
      <c r="IY234" s="22"/>
      <c r="IZ234" s="22"/>
      <c r="JA234" s="22"/>
      <c r="JB234" s="22"/>
      <c r="JC234" s="22"/>
      <c r="JD234" s="22"/>
      <c r="JE234" s="22"/>
      <c r="JF234" s="22"/>
      <c r="JG234" s="22"/>
      <c r="JH234" s="22"/>
      <c r="JI234" s="22"/>
      <c r="JJ234" s="22"/>
      <c r="JK234" s="22"/>
      <c r="JL234" s="22"/>
      <c r="JM234" s="22"/>
      <c r="JN234" s="22"/>
      <c r="JO234" s="22"/>
      <c r="JP234" s="22"/>
      <c r="JQ234" s="22"/>
      <c r="JR234" s="22"/>
      <c r="JS234" s="22"/>
      <c r="JT234" s="22"/>
      <c r="JU234" s="22"/>
      <c r="JV234" s="22"/>
      <c r="JW234" s="22"/>
      <c r="JX234" s="22"/>
      <c r="JY234" s="22"/>
      <c r="JZ234" s="22"/>
      <c r="KA234" s="22"/>
      <c r="KB234" s="22"/>
      <c r="KC234" s="22"/>
      <c r="KD234" s="22"/>
      <c r="KE234" s="22"/>
      <c r="KF234" s="22"/>
      <c r="KG234" s="22"/>
      <c r="KH234" s="22"/>
      <c r="KI234" s="22"/>
      <c r="KJ234" s="22"/>
      <c r="KK234" s="22"/>
      <c r="KL234" s="22"/>
      <c r="KM234" s="22"/>
      <c r="KN234" s="22"/>
      <c r="KO234" s="22"/>
      <c r="KP234" s="22"/>
      <c r="KQ234" s="22"/>
      <c r="KR234" s="22"/>
      <c r="KS234" s="22"/>
      <c r="KT234" s="22"/>
      <c r="KU234" s="22"/>
      <c r="KV234" s="22"/>
      <c r="KW234" s="22"/>
      <c r="KX234" s="22"/>
      <c r="KY234" s="22"/>
      <c r="KZ234" s="22"/>
      <c r="LA234" s="22"/>
      <c r="LB234" s="22"/>
      <c r="LC234" s="22"/>
      <c r="LD234" s="22"/>
      <c r="LE234" s="22"/>
      <c r="LF234" s="22"/>
      <c r="LG234" s="22"/>
      <c r="LH234" s="22"/>
      <c r="LI234" s="22"/>
      <c r="LJ234" s="22"/>
      <c r="LK234" s="22"/>
      <c r="LL234" s="22"/>
      <c r="LM234" s="22"/>
      <c r="LN234" s="22"/>
      <c r="LO234" s="22"/>
      <c r="LP234" s="22"/>
      <c r="LQ234" s="22"/>
      <c r="LR234" s="22"/>
      <c r="LS234" s="22"/>
      <c r="LT234" s="22"/>
      <c r="LU234" s="22"/>
      <c r="LV234" s="22"/>
      <c r="LW234" s="22"/>
      <c r="LX234" s="22"/>
      <c r="LY234" s="22"/>
      <c r="LZ234" s="22"/>
      <c r="MA234" s="22"/>
      <c r="MB234" s="22"/>
      <c r="MC234" s="22"/>
      <c r="MD234" s="22"/>
      <c r="ME234" s="22"/>
      <c r="MF234" s="22"/>
      <c r="MG234" s="22"/>
      <c r="MH234" s="22"/>
      <c r="MI234" s="22"/>
      <c r="MJ234" s="22"/>
      <c r="MK234" s="22"/>
      <c r="ML234" s="22"/>
      <c r="MM234" s="22"/>
      <c r="MN234" s="22"/>
      <c r="MO234" s="22"/>
      <c r="MP234" s="22"/>
      <c r="MQ234" s="22"/>
      <c r="MR234" s="22"/>
      <c r="MS234" s="22"/>
      <c r="MT234" s="22"/>
      <c r="MU234" s="22"/>
      <c r="MV234" s="22"/>
      <c r="MW234" s="22"/>
      <c r="MX234" s="22"/>
      <c r="MY234" s="22"/>
      <c r="MZ234" s="22"/>
      <c r="NA234" s="22"/>
      <c r="NB234" s="22"/>
      <c r="NC234" s="22"/>
      <c r="ND234" s="22"/>
      <c r="NE234" s="22"/>
      <c r="NF234" s="22"/>
      <c r="NG234" s="22"/>
      <c r="NH234" s="22"/>
      <c r="NI234" s="22"/>
      <c r="NJ234" s="22"/>
      <c r="NK234" s="22"/>
      <c r="NL234" s="22"/>
      <c r="NM234" s="22"/>
      <c r="NN234" s="22"/>
      <c r="NO234" s="22"/>
      <c r="NP234" s="22"/>
      <c r="NQ234" s="22"/>
      <c r="NR234" s="22"/>
      <c r="NS234" s="22"/>
      <c r="NT234" s="22"/>
      <c r="NU234" s="22"/>
      <c r="NV234" s="22"/>
      <c r="NW234" s="22"/>
      <c r="NX234" s="22"/>
      <c r="NY234" s="22"/>
      <c r="NZ234" s="22"/>
      <c r="OA234" s="22"/>
      <c r="OB234" s="22"/>
      <c r="OC234" s="22"/>
      <c r="OD234" s="22"/>
      <c r="OE234" s="22"/>
      <c r="OF234" s="22"/>
      <c r="OG234" s="22"/>
      <c r="OH234" s="22"/>
      <c r="OI234" s="22"/>
      <c r="OJ234" s="22"/>
      <c r="OK234" s="22"/>
      <c r="OL234" s="22"/>
      <c r="OM234" s="22"/>
      <c r="ON234" s="22"/>
      <c r="OO234" s="22"/>
      <c r="OP234" s="22"/>
      <c r="OQ234" s="22"/>
      <c r="OR234" s="22"/>
      <c r="OS234" s="22"/>
      <c r="OT234" s="22"/>
      <c r="OU234" s="22"/>
      <c r="OV234" s="22"/>
      <c r="OW234" s="22"/>
      <c r="OX234" s="22"/>
      <c r="OY234" s="22"/>
      <c r="OZ234" s="22"/>
      <c r="PA234" s="22"/>
      <c r="PB234" s="22"/>
      <c r="PC234" s="22"/>
      <c r="PD234" s="22"/>
      <c r="PE234" s="22"/>
      <c r="PF234" s="22"/>
      <c r="PG234" s="22"/>
      <c r="PH234" s="22"/>
      <c r="PI234" s="22"/>
      <c r="PJ234" s="22"/>
      <c r="PK234" s="22"/>
      <c r="PL234" s="22"/>
      <c r="PM234" s="22"/>
      <c r="PN234" s="22"/>
      <c r="PO234" s="22"/>
      <c r="PP234" s="22"/>
      <c r="PQ234" s="22"/>
      <c r="PR234" s="22"/>
      <c r="PS234" s="22"/>
      <c r="PT234" s="22"/>
      <c r="PU234" s="22"/>
      <c r="PV234" s="22"/>
      <c r="PW234" s="22"/>
      <c r="PX234" s="22"/>
      <c r="PY234" s="22"/>
      <c r="PZ234" s="22"/>
      <c r="QA234" s="22"/>
      <c r="QB234" s="22"/>
      <c r="QC234" s="22"/>
      <c r="QD234" s="22"/>
      <c r="QE234" s="22"/>
      <c r="QF234" s="22"/>
      <c r="QG234" s="22"/>
      <c r="QH234" s="22"/>
      <c r="QI234" s="22"/>
      <c r="QJ234" s="22"/>
      <c r="QK234" s="22"/>
      <c r="QL234" s="22"/>
      <c r="QM234" s="22"/>
      <c r="QN234" s="22"/>
      <c r="QO234" s="22"/>
      <c r="QP234" s="22"/>
      <c r="QQ234" s="22"/>
      <c r="QR234" s="22"/>
      <c r="QS234" s="22"/>
      <c r="QT234" s="22"/>
      <c r="QU234" s="22"/>
      <c r="QV234" s="22"/>
      <c r="QW234" s="22"/>
      <c r="QX234" s="22"/>
      <c r="QY234" s="22"/>
      <c r="QZ234" s="22"/>
      <c r="RA234" s="22"/>
      <c r="RB234" s="22"/>
      <c r="RC234" s="22"/>
      <c r="RD234" s="22"/>
      <c r="RE234" s="22"/>
      <c r="RF234" s="22"/>
      <c r="RG234" s="22"/>
      <c r="RH234" s="22"/>
      <c r="RI234" s="22"/>
      <c r="RJ234" s="22"/>
      <c r="RK234" s="22"/>
      <c r="RL234" s="22"/>
      <c r="RM234" s="22"/>
      <c r="RN234" s="22"/>
      <c r="RO234" s="22"/>
      <c r="RP234" s="22"/>
      <c r="RQ234" s="22"/>
      <c r="RR234" s="22"/>
      <c r="RS234" s="22"/>
      <c r="RT234" s="22"/>
      <c r="RU234" s="22"/>
      <c r="RV234" s="22"/>
      <c r="RW234" s="22"/>
      <c r="RX234" s="22"/>
      <c r="RY234" s="22"/>
      <c r="RZ234" s="22"/>
      <c r="SA234" s="22"/>
      <c r="SB234" s="22"/>
      <c r="SC234" s="22"/>
      <c r="SD234" s="22"/>
      <c r="SE234" s="22"/>
      <c r="SF234" s="22"/>
      <c r="SG234" s="22"/>
      <c r="SH234" s="22"/>
      <c r="SI234" s="22"/>
      <c r="SJ234" s="22"/>
      <c r="SK234" s="22"/>
      <c r="SL234" s="22"/>
      <c r="SM234" s="22"/>
      <c r="SN234" s="22"/>
      <c r="SO234" s="22"/>
      <c r="SP234" s="22"/>
      <c r="SQ234" s="22"/>
      <c r="SR234" s="22"/>
      <c r="SS234" s="22"/>
      <c r="ST234" s="22"/>
      <c r="SU234" s="22"/>
      <c r="SV234" s="22"/>
      <c r="SW234" s="22"/>
      <c r="SX234" s="22"/>
      <c r="SY234" s="22"/>
      <c r="SZ234" s="22"/>
      <c r="TA234" s="22"/>
      <c r="TB234" s="22"/>
      <c r="TC234" s="22"/>
      <c r="TD234" s="22"/>
      <c r="TE234" s="22"/>
      <c r="TF234" s="22"/>
      <c r="TG234" s="22"/>
      <c r="TH234" s="22"/>
      <c r="TI234" s="22"/>
      <c r="TJ234" s="22"/>
      <c r="TK234" s="22"/>
      <c r="TL234" s="22"/>
      <c r="TM234" s="22"/>
      <c r="TN234" s="22"/>
      <c r="TO234" s="22"/>
      <c r="TP234" s="22"/>
      <c r="TQ234" s="22"/>
      <c r="TR234" s="22"/>
      <c r="TS234" s="22"/>
      <c r="TT234" s="22"/>
      <c r="TU234" s="22"/>
      <c r="TV234" s="22"/>
      <c r="TW234" s="22"/>
      <c r="TX234" s="22"/>
      <c r="TY234" s="22"/>
      <c r="TZ234" s="22"/>
      <c r="UA234" s="22"/>
      <c r="UB234" s="22"/>
      <c r="UC234" s="22"/>
      <c r="UD234" s="22"/>
      <c r="UE234" s="22"/>
      <c r="UF234" s="22"/>
      <c r="UG234" s="22"/>
      <c r="UH234" s="22"/>
      <c r="UI234" s="22"/>
      <c r="UJ234" s="22"/>
      <c r="UK234" s="22"/>
      <c r="UL234" s="22"/>
      <c r="UM234" s="22"/>
      <c r="UN234" s="22"/>
      <c r="UO234" s="22"/>
      <c r="UP234" s="22"/>
      <c r="UQ234" s="22"/>
      <c r="UR234" s="22"/>
      <c r="US234" s="22"/>
      <c r="UT234" s="22"/>
      <c r="UU234" s="22"/>
      <c r="UV234" s="22"/>
      <c r="UW234" s="22"/>
      <c r="UX234" s="22"/>
      <c r="UY234" s="22"/>
      <c r="UZ234" s="22"/>
      <c r="VA234" s="22"/>
      <c r="VB234" s="22"/>
      <c r="VC234" s="22"/>
      <c r="VD234" s="22"/>
      <c r="VE234" s="22"/>
      <c r="VF234" s="22"/>
      <c r="VG234" s="22"/>
      <c r="VH234" s="22"/>
      <c r="VI234" s="22"/>
      <c r="VJ234" s="22"/>
      <c r="VK234" s="22"/>
      <c r="VL234" s="22"/>
      <c r="VM234" s="22"/>
      <c r="VN234" s="22"/>
      <c r="VO234" s="22"/>
      <c r="VP234" s="22"/>
      <c r="VQ234" s="22"/>
      <c r="VR234" s="22"/>
      <c r="VS234" s="22"/>
      <c r="VT234" s="22"/>
      <c r="VU234" s="22"/>
      <c r="VV234" s="22"/>
      <c r="VW234" s="22"/>
      <c r="VX234" s="22"/>
      <c r="VY234" s="22"/>
      <c r="VZ234" s="22"/>
      <c r="WA234" s="22"/>
      <c r="WB234" s="22"/>
      <c r="WC234" s="22"/>
      <c r="WD234" s="22"/>
      <c r="WE234" s="22"/>
      <c r="WF234" s="22"/>
      <c r="WG234" s="22"/>
      <c r="WH234" s="22"/>
      <c r="WI234" s="22"/>
      <c r="WJ234" s="22"/>
      <c r="WK234" s="22"/>
      <c r="WL234" s="22"/>
      <c r="WM234" s="22"/>
      <c r="WN234" s="22"/>
      <c r="WO234" s="22"/>
      <c r="WP234" s="22"/>
      <c r="WQ234" s="22"/>
      <c r="WR234" s="22"/>
      <c r="WS234" s="22"/>
      <c r="WT234" s="22"/>
      <c r="WU234" s="22"/>
      <c r="WV234" s="22"/>
      <c r="WW234" s="22"/>
      <c r="WX234" s="22"/>
      <c r="WY234" s="22"/>
      <c r="WZ234" s="22"/>
      <c r="XA234" s="22"/>
      <c r="XB234" s="22"/>
      <c r="XC234" s="22"/>
      <c r="XD234" s="22"/>
      <c r="XE234" s="22"/>
      <c r="XF234" s="22"/>
      <c r="XG234" s="22"/>
      <c r="XH234" s="22"/>
      <c r="XI234" s="22"/>
      <c r="XJ234" s="22"/>
      <c r="XK234" s="22"/>
      <c r="XL234" s="22"/>
      <c r="XM234" s="22"/>
      <c r="XN234" s="22"/>
      <c r="XO234" s="22"/>
      <c r="XP234" s="22"/>
      <c r="XQ234" s="22"/>
      <c r="XR234" s="22"/>
      <c r="XS234" s="22"/>
      <c r="XT234" s="22"/>
      <c r="XU234" s="22"/>
      <c r="XV234" s="22"/>
      <c r="XW234" s="22"/>
      <c r="XX234" s="22"/>
      <c r="XY234" s="22"/>
      <c r="XZ234" s="22"/>
      <c r="YA234" s="22"/>
      <c r="YB234" s="22"/>
      <c r="YC234" s="22"/>
      <c r="YD234" s="22"/>
      <c r="YE234" s="22"/>
      <c r="YF234" s="22"/>
      <c r="YG234" s="22"/>
      <c r="YH234" s="22"/>
      <c r="YI234" s="22"/>
      <c r="YJ234" s="22"/>
      <c r="YK234" s="22"/>
      <c r="YL234" s="22"/>
      <c r="YM234" s="22"/>
      <c r="YN234" s="22"/>
      <c r="YO234" s="22"/>
      <c r="YP234" s="22"/>
      <c r="YQ234" s="22"/>
      <c r="YR234" s="22"/>
      <c r="YS234" s="22"/>
      <c r="YT234" s="22"/>
      <c r="YU234" s="22"/>
      <c r="YV234" s="22"/>
      <c r="YW234" s="22"/>
      <c r="YX234" s="22"/>
      <c r="YY234" s="22"/>
      <c r="YZ234" s="22"/>
      <c r="ZA234" s="22"/>
      <c r="ZB234" s="22"/>
      <c r="ZC234" s="22"/>
      <c r="ZD234" s="22"/>
      <c r="ZE234" s="22"/>
      <c r="ZF234" s="22"/>
      <c r="ZG234" s="22"/>
      <c r="ZH234" s="22"/>
      <c r="ZI234" s="22"/>
      <c r="ZJ234" s="22"/>
      <c r="ZK234" s="22"/>
      <c r="ZL234" s="22"/>
      <c r="ZM234" s="22"/>
      <c r="ZN234" s="22"/>
      <c r="ZO234" s="22"/>
      <c r="ZP234" s="22"/>
      <c r="ZQ234" s="22"/>
      <c r="ZR234" s="22"/>
      <c r="ZS234" s="22"/>
      <c r="ZT234" s="22"/>
      <c r="ZU234" s="22"/>
      <c r="ZV234" s="22"/>
      <c r="ZW234" s="22"/>
      <c r="ZX234" s="22"/>
      <c r="ZY234" s="22"/>
      <c r="ZZ234" s="22"/>
      <c r="AAA234" s="22"/>
      <c r="AAB234" s="22"/>
      <c r="AAC234" s="22"/>
      <c r="AAD234" s="22"/>
      <c r="AAE234" s="22"/>
      <c r="AAF234" s="22"/>
      <c r="AAG234" s="22"/>
      <c r="AAH234" s="22"/>
      <c r="AAI234" s="22"/>
      <c r="AAJ234" s="22"/>
      <c r="AAK234" s="22"/>
      <c r="AAL234" s="22"/>
      <c r="AAM234" s="22"/>
      <c r="AAN234" s="22"/>
      <c r="AAO234" s="22"/>
      <c r="AAP234" s="22"/>
      <c r="AAQ234" s="22"/>
      <c r="AAR234" s="22"/>
      <c r="AAS234" s="22"/>
      <c r="AAT234" s="22"/>
      <c r="AAU234" s="22"/>
      <c r="AAV234" s="22"/>
      <c r="AAW234" s="22"/>
      <c r="AAX234" s="22"/>
      <c r="AAY234" s="22"/>
      <c r="AAZ234" s="22"/>
      <c r="ABA234" s="22"/>
      <c r="ABB234" s="22"/>
      <c r="ABC234" s="22"/>
      <c r="ABD234" s="22"/>
      <c r="ABE234" s="22"/>
      <c r="ABF234" s="22"/>
      <c r="ABG234" s="22"/>
      <c r="ABH234" s="22"/>
      <c r="ABI234" s="22"/>
      <c r="ABJ234" s="22"/>
      <c r="ABK234" s="22"/>
      <c r="ABL234" s="22"/>
      <c r="ABM234" s="22"/>
      <c r="ABN234" s="22"/>
      <c r="ABO234" s="22"/>
      <c r="ABP234" s="22"/>
      <c r="ABQ234" s="22"/>
      <c r="ABR234" s="22"/>
      <c r="ABS234" s="22"/>
      <c r="ABT234" s="22"/>
      <c r="ABU234" s="22"/>
      <c r="ABV234" s="22"/>
      <c r="ABW234" s="22"/>
      <c r="ABX234" s="22"/>
      <c r="ABY234" s="22"/>
      <c r="ABZ234" s="22"/>
      <c r="ACA234" s="22"/>
      <c r="ACB234" s="22"/>
      <c r="ACC234" s="22"/>
      <c r="ACD234" s="22"/>
      <c r="ACE234" s="22"/>
      <c r="ACF234" s="22"/>
      <c r="ACG234" s="22"/>
      <c r="ACH234" s="22"/>
      <c r="ACI234" s="22"/>
      <c r="ACJ234" s="22"/>
      <c r="ACK234" s="22"/>
      <c r="ACL234" s="22"/>
      <c r="ACM234" s="22"/>
      <c r="ACN234" s="22"/>
      <c r="ACO234" s="22"/>
      <c r="ACP234" s="22"/>
      <c r="ACQ234" s="22"/>
      <c r="ACR234" s="22"/>
      <c r="ACS234" s="22"/>
      <c r="ACT234" s="22"/>
      <c r="ACU234" s="22"/>
      <c r="ACV234" s="22"/>
      <c r="ACW234" s="22"/>
      <c r="ACX234" s="22"/>
      <c r="ACY234" s="22"/>
      <c r="ACZ234" s="22"/>
      <c r="ADA234" s="22"/>
    </row>
    <row r="235" spans="1:781" s="124" customFormat="1" ht="15.6" x14ac:dyDescent="0.3">
      <c r="A235" s="81">
        <v>3</v>
      </c>
      <c r="B235" s="87" t="s">
        <v>694</v>
      </c>
      <c r="C235" s="64" t="s">
        <v>48</v>
      </c>
      <c r="D235" s="65"/>
      <c r="E235" s="65"/>
      <c r="F235" s="65">
        <v>7</v>
      </c>
      <c r="G235" s="122"/>
      <c r="H235" s="65">
        <v>1</v>
      </c>
      <c r="I235" s="65" t="s">
        <v>49</v>
      </c>
      <c r="J235" s="65" t="s">
        <v>282</v>
      </c>
      <c r="K235" s="67">
        <v>1980</v>
      </c>
      <c r="L235" s="131">
        <v>29342</v>
      </c>
      <c r="M235" s="69"/>
      <c r="N235" s="70"/>
      <c r="O235" s="70"/>
      <c r="P235" s="71" t="s">
        <v>511</v>
      </c>
      <c r="Q235" s="72"/>
      <c r="R235" s="146" t="s">
        <v>347</v>
      </c>
      <c r="S235" s="74" t="str">
        <f t="shared" si="53"/>
        <v>Sand</v>
      </c>
      <c r="T235" s="75"/>
      <c r="U235" s="75"/>
      <c r="V235" s="75"/>
      <c r="W235" s="75"/>
      <c r="X235" s="75"/>
      <c r="Y235" s="75"/>
      <c r="Z235" s="75"/>
      <c r="AA235" s="22"/>
      <c r="AB235" s="76">
        <f t="shared" si="52"/>
        <v>0</v>
      </c>
      <c r="AC235" s="76">
        <f t="shared" si="54"/>
        <v>0</v>
      </c>
      <c r="AD235" s="76">
        <f t="shared" si="55"/>
        <v>0</v>
      </c>
      <c r="AE235" s="76">
        <f t="shared" si="60"/>
        <v>0</v>
      </c>
      <c r="AF235" s="77"/>
      <c r="AG235" s="77">
        <f t="shared" si="57"/>
        <v>0</v>
      </c>
      <c r="AH235" s="77">
        <f t="shared" si="58"/>
        <v>0</v>
      </c>
      <c r="AI235" s="77">
        <f t="shared" si="59"/>
        <v>0</v>
      </c>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c r="DQ235" s="22"/>
      <c r="DR235" s="22"/>
      <c r="DS235" s="22"/>
      <c r="DT235" s="22"/>
      <c r="DU235" s="22"/>
      <c r="DV235" s="22"/>
      <c r="DW235" s="22"/>
      <c r="DX235" s="22"/>
      <c r="DY235" s="22"/>
      <c r="DZ235" s="22"/>
      <c r="EA235" s="22"/>
      <c r="EB235" s="22"/>
      <c r="EC235" s="22"/>
      <c r="ED235" s="22"/>
      <c r="EE235" s="22"/>
      <c r="EF235" s="22"/>
      <c r="EG235" s="22"/>
      <c r="EH235" s="22"/>
      <c r="EI235" s="22"/>
      <c r="EJ235" s="22"/>
      <c r="EK235" s="22"/>
      <c r="EL235" s="22"/>
      <c r="EM235" s="22"/>
      <c r="EN235" s="22"/>
      <c r="EO235" s="22"/>
      <c r="EP235" s="22"/>
      <c r="EQ235" s="22"/>
      <c r="ER235" s="22"/>
      <c r="ES235" s="22"/>
      <c r="ET235" s="22"/>
      <c r="EU235" s="22"/>
      <c r="EV235" s="22"/>
      <c r="EW235" s="22"/>
      <c r="EX235" s="22"/>
      <c r="EY235" s="22"/>
      <c r="EZ235" s="22"/>
      <c r="FA235" s="22"/>
      <c r="FB235" s="22"/>
      <c r="FC235" s="22"/>
      <c r="FD235" s="22"/>
      <c r="FE235" s="22"/>
      <c r="FF235" s="22"/>
      <c r="FG235" s="22"/>
      <c r="FH235" s="22"/>
      <c r="FI235" s="22"/>
      <c r="FJ235" s="22"/>
      <c r="FK235" s="22"/>
      <c r="FL235" s="22"/>
      <c r="FM235" s="22"/>
      <c r="FN235" s="22"/>
      <c r="FO235" s="22"/>
      <c r="FP235" s="22"/>
      <c r="FQ235" s="22"/>
      <c r="FR235" s="22"/>
      <c r="FS235" s="22"/>
      <c r="FT235" s="22"/>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2"/>
      <c r="GR235" s="22"/>
      <c r="GS235" s="22"/>
      <c r="GT235" s="22"/>
      <c r="GU235" s="22"/>
      <c r="GV235" s="22"/>
      <c r="GW235" s="22"/>
      <c r="GX235" s="22"/>
      <c r="GY235" s="22"/>
      <c r="GZ235" s="22"/>
      <c r="HA235" s="22"/>
      <c r="HB235" s="22"/>
      <c r="HC235" s="22"/>
      <c r="HD235" s="22"/>
      <c r="HE235" s="22"/>
      <c r="HF235" s="22"/>
      <c r="HG235" s="22"/>
      <c r="HH235" s="22"/>
      <c r="HI235" s="22"/>
      <c r="HJ235" s="22"/>
      <c r="HK235" s="22"/>
      <c r="HL235" s="22"/>
      <c r="HM235" s="22"/>
      <c r="HN235" s="22"/>
      <c r="HO235" s="22"/>
      <c r="HP235" s="22"/>
      <c r="HQ235" s="22"/>
      <c r="HR235" s="22"/>
      <c r="HS235" s="22"/>
      <c r="HT235" s="22"/>
      <c r="HU235" s="22"/>
      <c r="HV235" s="22"/>
      <c r="HW235" s="22"/>
      <c r="HX235" s="22"/>
      <c r="HY235" s="22"/>
      <c r="HZ235" s="22"/>
      <c r="IA235" s="22"/>
      <c r="IB235" s="22"/>
      <c r="IC235" s="22"/>
      <c r="ID235" s="22"/>
      <c r="IE235" s="22"/>
      <c r="IF235" s="22"/>
      <c r="IG235" s="22"/>
      <c r="IH235" s="22"/>
      <c r="II235" s="22"/>
      <c r="IJ235" s="22"/>
      <c r="IK235" s="22"/>
      <c r="IL235" s="22"/>
      <c r="IM235" s="22"/>
      <c r="IN235" s="22"/>
      <c r="IO235" s="22"/>
      <c r="IP235" s="22"/>
      <c r="IQ235" s="22"/>
      <c r="IR235" s="22"/>
      <c r="IS235" s="22"/>
      <c r="IT235" s="22"/>
      <c r="IU235" s="22"/>
      <c r="IV235" s="22"/>
      <c r="IW235" s="22"/>
      <c r="IX235" s="22"/>
      <c r="IY235" s="22"/>
      <c r="IZ235" s="22"/>
      <c r="JA235" s="22"/>
      <c r="JB235" s="22"/>
      <c r="JC235" s="22"/>
      <c r="JD235" s="22"/>
      <c r="JE235" s="22"/>
      <c r="JF235" s="22"/>
      <c r="JG235" s="22"/>
      <c r="JH235" s="22"/>
      <c r="JI235" s="22"/>
      <c r="JJ235" s="22"/>
      <c r="JK235" s="22"/>
      <c r="JL235" s="22"/>
      <c r="JM235" s="22"/>
      <c r="JN235" s="22"/>
      <c r="JO235" s="22"/>
      <c r="JP235" s="22"/>
      <c r="JQ235" s="22"/>
      <c r="JR235" s="22"/>
      <c r="JS235" s="22"/>
      <c r="JT235" s="22"/>
      <c r="JU235" s="22"/>
      <c r="JV235" s="22"/>
      <c r="JW235" s="22"/>
      <c r="JX235" s="22"/>
      <c r="JY235" s="22"/>
      <c r="JZ235" s="22"/>
      <c r="KA235" s="22"/>
      <c r="KB235" s="22"/>
      <c r="KC235" s="22"/>
      <c r="KD235" s="22"/>
      <c r="KE235" s="22"/>
      <c r="KF235" s="22"/>
      <c r="KG235" s="22"/>
      <c r="KH235" s="22"/>
      <c r="KI235" s="22"/>
      <c r="KJ235" s="22"/>
      <c r="KK235" s="22"/>
      <c r="KL235" s="22"/>
      <c r="KM235" s="22"/>
      <c r="KN235" s="22"/>
      <c r="KO235" s="22"/>
      <c r="KP235" s="22"/>
      <c r="KQ235" s="22"/>
      <c r="KR235" s="22"/>
      <c r="KS235" s="22"/>
      <c r="KT235" s="22"/>
      <c r="KU235" s="22"/>
      <c r="KV235" s="22"/>
      <c r="KW235" s="22"/>
      <c r="KX235" s="22"/>
      <c r="KY235" s="22"/>
      <c r="KZ235" s="22"/>
      <c r="LA235" s="22"/>
      <c r="LB235" s="22"/>
      <c r="LC235" s="22"/>
      <c r="LD235" s="22"/>
      <c r="LE235" s="22"/>
      <c r="LF235" s="22"/>
      <c r="LG235" s="22"/>
      <c r="LH235" s="22"/>
      <c r="LI235" s="22"/>
      <c r="LJ235" s="22"/>
      <c r="LK235" s="22"/>
      <c r="LL235" s="22"/>
      <c r="LM235" s="22"/>
      <c r="LN235" s="22"/>
      <c r="LO235" s="22"/>
      <c r="LP235" s="22"/>
      <c r="LQ235" s="22"/>
      <c r="LR235" s="22"/>
      <c r="LS235" s="22"/>
      <c r="LT235" s="22"/>
      <c r="LU235" s="22"/>
      <c r="LV235" s="22"/>
      <c r="LW235" s="22"/>
      <c r="LX235" s="22"/>
      <c r="LY235" s="22"/>
      <c r="LZ235" s="22"/>
      <c r="MA235" s="22"/>
      <c r="MB235" s="22"/>
      <c r="MC235" s="22"/>
      <c r="MD235" s="22"/>
      <c r="ME235" s="22"/>
      <c r="MF235" s="22"/>
      <c r="MG235" s="22"/>
      <c r="MH235" s="22"/>
      <c r="MI235" s="22"/>
      <c r="MJ235" s="22"/>
      <c r="MK235" s="22"/>
      <c r="ML235" s="22"/>
      <c r="MM235" s="22"/>
      <c r="MN235" s="22"/>
      <c r="MO235" s="22"/>
      <c r="MP235" s="22"/>
      <c r="MQ235" s="22"/>
      <c r="MR235" s="22"/>
      <c r="MS235" s="22"/>
      <c r="MT235" s="22"/>
      <c r="MU235" s="22"/>
      <c r="MV235" s="22"/>
      <c r="MW235" s="22"/>
      <c r="MX235" s="22"/>
      <c r="MY235" s="22"/>
      <c r="MZ235" s="22"/>
      <c r="NA235" s="22"/>
      <c r="NB235" s="22"/>
      <c r="NC235" s="22"/>
      <c r="ND235" s="22"/>
      <c r="NE235" s="22"/>
      <c r="NF235" s="22"/>
      <c r="NG235" s="22"/>
      <c r="NH235" s="22"/>
      <c r="NI235" s="22"/>
      <c r="NJ235" s="22"/>
      <c r="NK235" s="22"/>
      <c r="NL235" s="22"/>
      <c r="NM235" s="22"/>
      <c r="NN235" s="22"/>
      <c r="NO235" s="22"/>
      <c r="NP235" s="22"/>
      <c r="NQ235" s="22"/>
      <c r="NR235" s="22"/>
      <c r="NS235" s="22"/>
      <c r="NT235" s="22"/>
      <c r="NU235" s="22"/>
      <c r="NV235" s="22"/>
      <c r="NW235" s="22"/>
      <c r="NX235" s="22"/>
      <c r="NY235" s="22"/>
      <c r="NZ235" s="22"/>
      <c r="OA235" s="22"/>
      <c r="OB235" s="22"/>
      <c r="OC235" s="22"/>
      <c r="OD235" s="22"/>
      <c r="OE235" s="22"/>
      <c r="OF235" s="22"/>
      <c r="OG235" s="22"/>
      <c r="OH235" s="22"/>
      <c r="OI235" s="22"/>
      <c r="OJ235" s="22"/>
      <c r="OK235" s="22"/>
      <c r="OL235" s="22"/>
      <c r="OM235" s="22"/>
      <c r="ON235" s="22"/>
      <c r="OO235" s="22"/>
      <c r="OP235" s="22"/>
      <c r="OQ235" s="22"/>
      <c r="OR235" s="22"/>
      <c r="OS235" s="22"/>
      <c r="OT235" s="22"/>
      <c r="OU235" s="22"/>
      <c r="OV235" s="22"/>
      <c r="OW235" s="22"/>
      <c r="OX235" s="22"/>
      <c r="OY235" s="22"/>
      <c r="OZ235" s="22"/>
      <c r="PA235" s="22"/>
      <c r="PB235" s="22"/>
      <c r="PC235" s="22"/>
      <c r="PD235" s="22"/>
      <c r="PE235" s="22"/>
      <c r="PF235" s="22"/>
      <c r="PG235" s="22"/>
      <c r="PH235" s="22"/>
      <c r="PI235" s="22"/>
      <c r="PJ235" s="22"/>
      <c r="PK235" s="22"/>
      <c r="PL235" s="22"/>
      <c r="PM235" s="22"/>
      <c r="PN235" s="22"/>
      <c r="PO235" s="22"/>
      <c r="PP235" s="22"/>
      <c r="PQ235" s="22"/>
      <c r="PR235" s="22"/>
      <c r="PS235" s="22"/>
      <c r="PT235" s="22"/>
      <c r="PU235" s="22"/>
      <c r="PV235" s="22"/>
      <c r="PW235" s="22"/>
      <c r="PX235" s="22"/>
      <c r="PY235" s="22"/>
      <c r="PZ235" s="22"/>
      <c r="QA235" s="22"/>
      <c r="QB235" s="22"/>
      <c r="QC235" s="22"/>
      <c r="QD235" s="22"/>
      <c r="QE235" s="22"/>
      <c r="QF235" s="22"/>
      <c r="QG235" s="22"/>
      <c r="QH235" s="22"/>
      <c r="QI235" s="22"/>
      <c r="QJ235" s="22"/>
      <c r="QK235" s="22"/>
      <c r="QL235" s="22"/>
      <c r="QM235" s="22"/>
      <c r="QN235" s="22"/>
      <c r="QO235" s="22"/>
      <c r="QP235" s="22"/>
      <c r="QQ235" s="22"/>
      <c r="QR235" s="22"/>
      <c r="QS235" s="22"/>
      <c r="QT235" s="22"/>
      <c r="QU235" s="22"/>
      <c r="QV235" s="22"/>
      <c r="QW235" s="22"/>
      <c r="QX235" s="22"/>
      <c r="QY235" s="22"/>
      <c r="QZ235" s="22"/>
      <c r="RA235" s="22"/>
      <c r="RB235" s="22"/>
      <c r="RC235" s="22"/>
      <c r="RD235" s="22"/>
      <c r="RE235" s="22"/>
      <c r="RF235" s="22"/>
      <c r="RG235" s="22"/>
      <c r="RH235" s="22"/>
      <c r="RI235" s="22"/>
      <c r="RJ235" s="22"/>
      <c r="RK235" s="22"/>
      <c r="RL235" s="22"/>
      <c r="RM235" s="22"/>
      <c r="RN235" s="22"/>
      <c r="RO235" s="22"/>
      <c r="RP235" s="22"/>
      <c r="RQ235" s="22"/>
      <c r="RR235" s="22"/>
      <c r="RS235" s="22"/>
      <c r="RT235" s="22"/>
      <c r="RU235" s="22"/>
      <c r="RV235" s="22"/>
      <c r="RW235" s="22"/>
      <c r="RX235" s="22"/>
      <c r="RY235" s="22"/>
      <c r="RZ235" s="22"/>
      <c r="SA235" s="22"/>
      <c r="SB235" s="22"/>
      <c r="SC235" s="22"/>
      <c r="SD235" s="22"/>
      <c r="SE235" s="22"/>
      <c r="SF235" s="22"/>
      <c r="SG235" s="22"/>
      <c r="SH235" s="22"/>
      <c r="SI235" s="22"/>
      <c r="SJ235" s="22"/>
      <c r="SK235" s="22"/>
      <c r="SL235" s="22"/>
      <c r="SM235" s="22"/>
      <c r="SN235" s="22"/>
      <c r="SO235" s="22"/>
      <c r="SP235" s="22"/>
      <c r="SQ235" s="22"/>
      <c r="SR235" s="22"/>
      <c r="SS235" s="22"/>
      <c r="ST235" s="22"/>
      <c r="SU235" s="22"/>
      <c r="SV235" s="22"/>
      <c r="SW235" s="22"/>
      <c r="SX235" s="22"/>
      <c r="SY235" s="22"/>
      <c r="SZ235" s="22"/>
      <c r="TA235" s="22"/>
      <c r="TB235" s="22"/>
      <c r="TC235" s="22"/>
      <c r="TD235" s="22"/>
      <c r="TE235" s="22"/>
      <c r="TF235" s="22"/>
      <c r="TG235" s="22"/>
      <c r="TH235" s="22"/>
      <c r="TI235" s="22"/>
      <c r="TJ235" s="22"/>
      <c r="TK235" s="22"/>
      <c r="TL235" s="22"/>
      <c r="TM235" s="22"/>
      <c r="TN235" s="22"/>
      <c r="TO235" s="22"/>
      <c r="TP235" s="22"/>
      <c r="TQ235" s="22"/>
      <c r="TR235" s="22"/>
      <c r="TS235" s="22"/>
      <c r="TT235" s="22"/>
      <c r="TU235" s="22"/>
      <c r="TV235" s="22"/>
      <c r="TW235" s="22"/>
      <c r="TX235" s="22"/>
      <c r="TY235" s="22"/>
      <c r="TZ235" s="22"/>
      <c r="UA235" s="22"/>
      <c r="UB235" s="22"/>
      <c r="UC235" s="22"/>
      <c r="UD235" s="22"/>
      <c r="UE235" s="22"/>
      <c r="UF235" s="22"/>
      <c r="UG235" s="22"/>
      <c r="UH235" s="22"/>
      <c r="UI235" s="22"/>
      <c r="UJ235" s="22"/>
      <c r="UK235" s="22"/>
      <c r="UL235" s="22"/>
      <c r="UM235" s="22"/>
      <c r="UN235" s="22"/>
      <c r="UO235" s="22"/>
      <c r="UP235" s="22"/>
      <c r="UQ235" s="22"/>
      <c r="UR235" s="22"/>
      <c r="US235" s="22"/>
      <c r="UT235" s="22"/>
      <c r="UU235" s="22"/>
      <c r="UV235" s="22"/>
      <c r="UW235" s="22"/>
      <c r="UX235" s="22"/>
      <c r="UY235" s="22"/>
      <c r="UZ235" s="22"/>
      <c r="VA235" s="22"/>
      <c r="VB235" s="22"/>
      <c r="VC235" s="22"/>
      <c r="VD235" s="22"/>
      <c r="VE235" s="22"/>
      <c r="VF235" s="22"/>
      <c r="VG235" s="22"/>
      <c r="VH235" s="22"/>
      <c r="VI235" s="22"/>
      <c r="VJ235" s="22"/>
      <c r="VK235" s="22"/>
      <c r="VL235" s="22"/>
      <c r="VM235" s="22"/>
      <c r="VN235" s="22"/>
      <c r="VO235" s="22"/>
      <c r="VP235" s="22"/>
      <c r="VQ235" s="22"/>
      <c r="VR235" s="22"/>
      <c r="VS235" s="22"/>
      <c r="VT235" s="22"/>
      <c r="VU235" s="22"/>
      <c r="VV235" s="22"/>
      <c r="VW235" s="22"/>
      <c r="VX235" s="22"/>
      <c r="VY235" s="22"/>
      <c r="VZ235" s="22"/>
      <c r="WA235" s="22"/>
      <c r="WB235" s="22"/>
      <c r="WC235" s="22"/>
      <c r="WD235" s="22"/>
      <c r="WE235" s="22"/>
      <c r="WF235" s="22"/>
      <c r="WG235" s="22"/>
      <c r="WH235" s="22"/>
      <c r="WI235" s="22"/>
      <c r="WJ235" s="22"/>
      <c r="WK235" s="22"/>
      <c r="WL235" s="22"/>
      <c r="WM235" s="22"/>
      <c r="WN235" s="22"/>
      <c r="WO235" s="22"/>
      <c r="WP235" s="22"/>
      <c r="WQ235" s="22"/>
      <c r="WR235" s="22"/>
      <c r="WS235" s="22"/>
      <c r="WT235" s="22"/>
      <c r="WU235" s="22"/>
      <c r="WV235" s="22"/>
      <c r="WW235" s="22"/>
      <c r="WX235" s="22"/>
      <c r="WY235" s="22"/>
      <c r="WZ235" s="22"/>
      <c r="XA235" s="22"/>
      <c r="XB235" s="22"/>
      <c r="XC235" s="22"/>
      <c r="XD235" s="22"/>
      <c r="XE235" s="22"/>
      <c r="XF235" s="22"/>
      <c r="XG235" s="22"/>
      <c r="XH235" s="22"/>
      <c r="XI235" s="22"/>
      <c r="XJ235" s="22"/>
      <c r="XK235" s="22"/>
      <c r="XL235" s="22"/>
      <c r="XM235" s="22"/>
      <c r="XN235" s="22"/>
      <c r="XO235" s="22"/>
      <c r="XP235" s="22"/>
      <c r="XQ235" s="22"/>
      <c r="XR235" s="22"/>
      <c r="XS235" s="22"/>
      <c r="XT235" s="22"/>
      <c r="XU235" s="22"/>
      <c r="XV235" s="22"/>
      <c r="XW235" s="22"/>
      <c r="XX235" s="22"/>
      <c r="XY235" s="22"/>
      <c r="XZ235" s="22"/>
      <c r="YA235" s="22"/>
      <c r="YB235" s="22"/>
      <c r="YC235" s="22"/>
      <c r="YD235" s="22"/>
      <c r="YE235" s="22"/>
      <c r="YF235" s="22"/>
      <c r="YG235" s="22"/>
      <c r="YH235" s="22"/>
      <c r="YI235" s="22"/>
      <c r="YJ235" s="22"/>
      <c r="YK235" s="22"/>
      <c r="YL235" s="22"/>
      <c r="YM235" s="22"/>
      <c r="YN235" s="22"/>
      <c r="YO235" s="22"/>
      <c r="YP235" s="22"/>
      <c r="YQ235" s="22"/>
      <c r="YR235" s="22"/>
      <c r="YS235" s="22"/>
      <c r="YT235" s="22"/>
      <c r="YU235" s="22"/>
      <c r="YV235" s="22"/>
      <c r="YW235" s="22"/>
      <c r="YX235" s="22"/>
      <c r="YY235" s="22"/>
      <c r="YZ235" s="22"/>
      <c r="ZA235" s="22"/>
      <c r="ZB235" s="22"/>
      <c r="ZC235" s="22"/>
      <c r="ZD235" s="22"/>
      <c r="ZE235" s="22"/>
      <c r="ZF235" s="22"/>
      <c r="ZG235" s="22"/>
      <c r="ZH235" s="22"/>
      <c r="ZI235" s="22"/>
      <c r="ZJ235" s="22"/>
      <c r="ZK235" s="22"/>
      <c r="ZL235" s="22"/>
      <c r="ZM235" s="22"/>
      <c r="ZN235" s="22"/>
      <c r="ZO235" s="22"/>
      <c r="ZP235" s="22"/>
      <c r="ZQ235" s="22"/>
      <c r="ZR235" s="22"/>
      <c r="ZS235" s="22"/>
      <c r="ZT235" s="22"/>
      <c r="ZU235" s="22"/>
      <c r="ZV235" s="22"/>
      <c r="ZW235" s="22"/>
      <c r="ZX235" s="22"/>
      <c r="ZY235" s="22"/>
      <c r="ZZ235" s="22"/>
      <c r="AAA235" s="22"/>
      <c r="AAB235" s="22"/>
      <c r="AAC235" s="22"/>
      <c r="AAD235" s="22"/>
      <c r="AAE235" s="22"/>
      <c r="AAF235" s="22"/>
      <c r="AAG235" s="22"/>
      <c r="AAH235" s="22"/>
      <c r="AAI235" s="22"/>
      <c r="AAJ235" s="22"/>
      <c r="AAK235" s="22"/>
      <c r="AAL235" s="22"/>
      <c r="AAM235" s="22"/>
      <c r="AAN235" s="22"/>
      <c r="AAO235" s="22"/>
      <c r="AAP235" s="22"/>
      <c r="AAQ235" s="22"/>
      <c r="AAR235" s="22"/>
      <c r="AAS235" s="22"/>
      <c r="AAT235" s="22"/>
      <c r="AAU235" s="22"/>
      <c r="AAV235" s="22"/>
      <c r="AAW235" s="22"/>
      <c r="AAX235" s="22"/>
      <c r="AAY235" s="22"/>
      <c r="AAZ235" s="22"/>
      <c r="ABA235" s="22"/>
      <c r="ABB235" s="22"/>
      <c r="ABC235" s="22"/>
      <c r="ABD235" s="22"/>
      <c r="ABE235" s="22"/>
      <c r="ABF235" s="22"/>
      <c r="ABG235" s="22"/>
      <c r="ABH235" s="22"/>
      <c r="ABI235" s="22"/>
      <c r="ABJ235" s="22"/>
      <c r="ABK235" s="22"/>
      <c r="ABL235" s="22"/>
      <c r="ABM235" s="22"/>
      <c r="ABN235" s="22"/>
      <c r="ABO235" s="22"/>
      <c r="ABP235" s="22"/>
      <c r="ABQ235" s="22"/>
      <c r="ABR235" s="22"/>
      <c r="ABS235" s="22"/>
      <c r="ABT235" s="22"/>
      <c r="ABU235" s="22"/>
      <c r="ABV235" s="22"/>
      <c r="ABW235" s="22"/>
      <c r="ABX235" s="22"/>
      <c r="ABY235" s="22"/>
      <c r="ABZ235" s="22"/>
      <c r="ACA235" s="22"/>
      <c r="ACB235" s="22"/>
      <c r="ACC235" s="22"/>
      <c r="ACD235" s="22"/>
      <c r="ACE235" s="22"/>
      <c r="ACF235" s="22"/>
      <c r="ACG235" s="22"/>
      <c r="ACH235" s="22"/>
      <c r="ACI235" s="22"/>
      <c r="ACJ235" s="22"/>
      <c r="ACK235" s="22"/>
      <c r="ACL235" s="22"/>
      <c r="ACM235" s="22"/>
      <c r="ACN235" s="22"/>
      <c r="ACO235" s="22"/>
      <c r="ACP235" s="22"/>
      <c r="ACQ235" s="22"/>
      <c r="ACR235" s="22"/>
      <c r="ACS235" s="22"/>
      <c r="ACT235" s="22"/>
      <c r="ACU235" s="22"/>
      <c r="ACV235" s="22"/>
      <c r="ACW235" s="22"/>
      <c r="ACX235" s="22"/>
      <c r="ACY235" s="22"/>
      <c r="ACZ235" s="22"/>
      <c r="ADA235" s="22"/>
    </row>
    <row r="236" spans="1:781" s="124" customFormat="1" ht="15.6" x14ac:dyDescent="0.3">
      <c r="A236" s="81">
        <v>3</v>
      </c>
      <c r="B236" s="87" t="s">
        <v>695</v>
      </c>
      <c r="C236" s="64" t="s">
        <v>111</v>
      </c>
      <c r="D236" s="65"/>
      <c r="E236" s="65"/>
      <c r="F236" s="65"/>
      <c r="G236" s="122"/>
      <c r="H236" s="65">
        <v>1</v>
      </c>
      <c r="I236" s="65" t="s">
        <v>96</v>
      </c>
      <c r="J236" s="65" t="s">
        <v>67</v>
      </c>
      <c r="K236" s="67">
        <v>1980</v>
      </c>
      <c r="L236" s="131">
        <v>1980</v>
      </c>
      <c r="M236" s="69"/>
      <c r="N236" s="70"/>
      <c r="O236" s="70"/>
      <c r="P236" s="71" t="s">
        <v>332</v>
      </c>
      <c r="Q236" s="72" t="s">
        <v>407</v>
      </c>
      <c r="R236" s="73" t="s">
        <v>243</v>
      </c>
      <c r="S236" s="74" t="str">
        <f t="shared" si="53"/>
        <v>Cu</v>
      </c>
      <c r="T236" s="75">
        <v>12000</v>
      </c>
      <c r="U236" s="75">
        <v>1</v>
      </c>
      <c r="V236" s="75"/>
      <c r="W236" s="75">
        <v>1</v>
      </c>
      <c r="X236" s="75"/>
      <c r="Y236" s="75">
        <v>580</v>
      </c>
      <c r="Z236" s="75" t="s">
        <v>244</v>
      </c>
      <c r="AA236" s="22"/>
      <c r="AB236" s="76">
        <f t="shared" si="52"/>
        <v>0</v>
      </c>
      <c r="AC236" s="76">
        <f t="shared" si="54"/>
        <v>0</v>
      </c>
      <c r="AD236" s="76">
        <f t="shared" si="55"/>
        <v>0</v>
      </c>
      <c r="AE236" s="76">
        <f t="shared" si="60"/>
        <v>0</v>
      </c>
      <c r="AF236" s="77"/>
      <c r="AG236" s="77">
        <f t="shared" si="57"/>
        <v>0</v>
      </c>
      <c r="AH236" s="77">
        <f t="shared" si="58"/>
        <v>0</v>
      </c>
      <c r="AI236" s="77">
        <f t="shared" si="59"/>
        <v>0</v>
      </c>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c r="DQ236" s="22"/>
      <c r="DR236" s="22"/>
      <c r="DS236" s="22"/>
      <c r="DT236" s="22"/>
      <c r="DU236" s="22"/>
      <c r="DV236" s="22"/>
      <c r="DW236" s="22"/>
      <c r="DX236" s="22"/>
      <c r="DY236" s="22"/>
      <c r="DZ236" s="22"/>
      <c r="EA236" s="22"/>
      <c r="EB236" s="22"/>
      <c r="EC236" s="22"/>
      <c r="ED236" s="22"/>
      <c r="EE236" s="22"/>
      <c r="EF236" s="22"/>
      <c r="EG236" s="22"/>
      <c r="EH236" s="22"/>
      <c r="EI236" s="22"/>
      <c r="EJ236" s="22"/>
      <c r="EK236" s="22"/>
      <c r="EL236" s="22"/>
      <c r="EM236" s="22"/>
      <c r="EN236" s="22"/>
      <c r="EO236" s="22"/>
      <c r="EP236" s="22"/>
      <c r="EQ236" s="22"/>
      <c r="ER236" s="22"/>
      <c r="ES236" s="22"/>
      <c r="ET236" s="22"/>
      <c r="EU236" s="22"/>
      <c r="EV236" s="22"/>
      <c r="EW236" s="22"/>
      <c r="EX236" s="22"/>
      <c r="EY236" s="22"/>
      <c r="EZ236" s="22"/>
      <c r="FA236" s="22"/>
      <c r="FB236" s="22"/>
      <c r="FC236" s="22"/>
      <c r="FD236" s="22"/>
      <c r="FE236" s="22"/>
      <c r="FF236" s="22"/>
      <c r="FG236" s="22"/>
      <c r="FH236" s="22"/>
      <c r="FI236" s="22"/>
      <c r="FJ236" s="22"/>
      <c r="FK236" s="22"/>
      <c r="FL236" s="22"/>
      <c r="FM236" s="22"/>
      <c r="FN236" s="22"/>
      <c r="FO236" s="22"/>
      <c r="FP236" s="22"/>
      <c r="FQ236" s="22"/>
      <c r="FR236" s="22"/>
      <c r="FS236" s="22"/>
      <c r="FT236" s="22"/>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2"/>
      <c r="GR236" s="22"/>
      <c r="GS236" s="22"/>
      <c r="GT236" s="22"/>
      <c r="GU236" s="22"/>
      <c r="GV236" s="22"/>
      <c r="GW236" s="22"/>
      <c r="GX236" s="22"/>
      <c r="GY236" s="22"/>
      <c r="GZ236" s="22"/>
      <c r="HA236" s="22"/>
      <c r="HB236" s="22"/>
      <c r="HC236" s="22"/>
      <c r="HD236" s="22"/>
      <c r="HE236" s="22"/>
      <c r="HF236" s="22"/>
      <c r="HG236" s="22"/>
      <c r="HH236" s="22"/>
      <c r="HI236" s="22"/>
      <c r="HJ236" s="22"/>
      <c r="HK236" s="22"/>
      <c r="HL236" s="22"/>
      <c r="HM236" s="22"/>
      <c r="HN236" s="22"/>
      <c r="HO236" s="22"/>
      <c r="HP236" s="22"/>
      <c r="HQ236" s="22"/>
      <c r="HR236" s="22"/>
      <c r="HS236" s="22"/>
      <c r="HT236" s="22"/>
      <c r="HU236" s="22"/>
      <c r="HV236" s="22"/>
      <c r="HW236" s="22"/>
      <c r="HX236" s="22"/>
      <c r="HY236" s="22"/>
      <c r="HZ236" s="22"/>
      <c r="IA236" s="22"/>
      <c r="IB236" s="22"/>
      <c r="IC236" s="22"/>
      <c r="ID236" s="22"/>
      <c r="IE236" s="22"/>
      <c r="IF236" s="22"/>
      <c r="IG236" s="22"/>
      <c r="IH236" s="22"/>
      <c r="II236" s="22"/>
      <c r="IJ236" s="22"/>
      <c r="IK236" s="22"/>
      <c r="IL236" s="22"/>
      <c r="IM236" s="22"/>
      <c r="IN236" s="22"/>
      <c r="IO236" s="22"/>
      <c r="IP236" s="22"/>
      <c r="IQ236" s="22"/>
      <c r="IR236" s="22"/>
      <c r="IS236" s="22"/>
      <c r="IT236" s="22"/>
      <c r="IU236" s="22"/>
      <c r="IV236" s="22"/>
      <c r="IW236" s="22"/>
      <c r="IX236" s="22"/>
      <c r="IY236" s="22"/>
      <c r="IZ236" s="22"/>
      <c r="JA236" s="22"/>
      <c r="JB236" s="22"/>
      <c r="JC236" s="22"/>
      <c r="JD236" s="22"/>
      <c r="JE236" s="22"/>
      <c r="JF236" s="22"/>
      <c r="JG236" s="22"/>
      <c r="JH236" s="22"/>
      <c r="JI236" s="22"/>
      <c r="JJ236" s="22"/>
      <c r="JK236" s="22"/>
      <c r="JL236" s="22"/>
      <c r="JM236" s="22"/>
      <c r="JN236" s="22"/>
      <c r="JO236" s="22"/>
      <c r="JP236" s="22"/>
      <c r="JQ236" s="22"/>
      <c r="JR236" s="22"/>
      <c r="JS236" s="22"/>
      <c r="JT236" s="22"/>
      <c r="JU236" s="22"/>
      <c r="JV236" s="22"/>
      <c r="JW236" s="22"/>
      <c r="JX236" s="22"/>
      <c r="JY236" s="22"/>
      <c r="JZ236" s="22"/>
      <c r="KA236" s="22"/>
      <c r="KB236" s="22"/>
      <c r="KC236" s="22"/>
      <c r="KD236" s="22"/>
      <c r="KE236" s="22"/>
      <c r="KF236" s="22"/>
      <c r="KG236" s="22"/>
      <c r="KH236" s="22"/>
      <c r="KI236" s="22"/>
      <c r="KJ236" s="22"/>
      <c r="KK236" s="22"/>
      <c r="KL236" s="22"/>
      <c r="KM236" s="22"/>
      <c r="KN236" s="22"/>
      <c r="KO236" s="22"/>
      <c r="KP236" s="22"/>
      <c r="KQ236" s="22"/>
      <c r="KR236" s="22"/>
      <c r="KS236" s="22"/>
      <c r="KT236" s="22"/>
      <c r="KU236" s="22"/>
      <c r="KV236" s="22"/>
      <c r="KW236" s="22"/>
      <c r="KX236" s="22"/>
      <c r="KY236" s="22"/>
      <c r="KZ236" s="22"/>
      <c r="LA236" s="22"/>
      <c r="LB236" s="22"/>
      <c r="LC236" s="22"/>
      <c r="LD236" s="22"/>
      <c r="LE236" s="22"/>
      <c r="LF236" s="22"/>
      <c r="LG236" s="22"/>
      <c r="LH236" s="22"/>
      <c r="LI236" s="22"/>
      <c r="LJ236" s="22"/>
      <c r="LK236" s="22"/>
      <c r="LL236" s="22"/>
      <c r="LM236" s="22"/>
      <c r="LN236" s="22"/>
      <c r="LO236" s="22"/>
      <c r="LP236" s="22"/>
      <c r="LQ236" s="22"/>
      <c r="LR236" s="22"/>
      <c r="LS236" s="22"/>
      <c r="LT236" s="22"/>
      <c r="LU236" s="22"/>
      <c r="LV236" s="22"/>
      <c r="LW236" s="22"/>
      <c r="LX236" s="22"/>
      <c r="LY236" s="22"/>
      <c r="LZ236" s="22"/>
      <c r="MA236" s="22"/>
      <c r="MB236" s="22"/>
      <c r="MC236" s="22"/>
      <c r="MD236" s="22"/>
      <c r="ME236" s="22"/>
      <c r="MF236" s="22"/>
      <c r="MG236" s="22"/>
      <c r="MH236" s="22"/>
      <c r="MI236" s="22"/>
      <c r="MJ236" s="22"/>
      <c r="MK236" s="22"/>
      <c r="ML236" s="22"/>
      <c r="MM236" s="22"/>
      <c r="MN236" s="22"/>
      <c r="MO236" s="22"/>
      <c r="MP236" s="22"/>
      <c r="MQ236" s="22"/>
      <c r="MR236" s="22"/>
      <c r="MS236" s="22"/>
      <c r="MT236" s="22"/>
      <c r="MU236" s="22"/>
      <c r="MV236" s="22"/>
      <c r="MW236" s="22"/>
      <c r="MX236" s="22"/>
      <c r="MY236" s="22"/>
      <c r="MZ236" s="22"/>
      <c r="NA236" s="22"/>
      <c r="NB236" s="22"/>
      <c r="NC236" s="22"/>
      <c r="ND236" s="22"/>
      <c r="NE236" s="22"/>
      <c r="NF236" s="22"/>
      <c r="NG236" s="22"/>
      <c r="NH236" s="22"/>
      <c r="NI236" s="22"/>
      <c r="NJ236" s="22"/>
      <c r="NK236" s="22"/>
      <c r="NL236" s="22"/>
      <c r="NM236" s="22"/>
      <c r="NN236" s="22"/>
      <c r="NO236" s="22"/>
      <c r="NP236" s="22"/>
      <c r="NQ236" s="22"/>
      <c r="NR236" s="22"/>
      <c r="NS236" s="22"/>
      <c r="NT236" s="22"/>
      <c r="NU236" s="22"/>
      <c r="NV236" s="22"/>
      <c r="NW236" s="22"/>
      <c r="NX236" s="22"/>
      <c r="NY236" s="22"/>
      <c r="NZ236" s="22"/>
      <c r="OA236" s="22"/>
      <c r="OB236" s="22"/>
      <c r="OC236" s="22"/>
      <c r="OD236" s="22"/>
      <c r="OE236" s="22"/>
      <c r="OF236" s="22"/>
      <c r="OG236" s="22"/>
      <c r="OH236" s="22"/>
      <c r="OI236" s="22"/>
      <c r="OJ236" s="22"/>
      <c r="OK236" s="22"/>
      <c r="OL236" s="22"/>
      <c r="OM236" s="22"/>
      <c r="ON236" s="22"/>
      <c r="OO236" s="22"/>
      <c r="OP236" s="22"/>
      <c r="OQ236" s="22"/>
      <c r="OR236" s="22"/>
      <c r="OS236" s="22"/>
      <c r="OT236" s="22"/>
      <c r="OU236" s="22"/>
      <c r="OV236" s="22"/>
      <c r="OW236" s="22"/>
      <c r="OX236" s="22"/>
      <c r="OY236" s="22"/>
      <c r="OZ236" s="22"/>
      <c r="PA236" s="22"/>
      <c r="PB236" s="22"/>
      <c r="PC236" s="22"/>
      <c r="PD236" s="22"/>
      <c r="PE236" s="22"/>
      <c r="PF236" s="22"/>
      <c r="PG236" s="22"/>
      <c r="PH236" s="22"/>
      <c r="PI236" s="22"/>
      <c r="PJ236" s="22"/>
      <c r="PK236" s="22"/>
      <c r="PL236" s="22"/>
      <c r="PM236" s="22"/>
      <c r="PN236" s="22"/>
      <c r="PO236" s="22"/>
      <c r="PP236" s="22"/>
      <c r="PQ236" s="22"/>
      <c r="PR236" s="22"/>
      <c r="PS236" s="22"/>
      <c r="PT236" s="22"/>
      <c r="PU236" s="22"/>
      <c r="PV236" s="22"/>
      <c r="PW236" s="22"/>
      <c r="PX236" s="22"/>
      <c r="PY236" s="22"/>
      <c r="PZ236" s="22"/>
      <c r="QA236" s="22"/>
      <c r="QB236" s="22"/>
      <c r="QC236" s="22"/>
      <c r="QD236" s="22"/>
      <c r="QE236" s="22"/>
      <c r="QF236" s="22"/>
      <c r="QG236" s="22"/>
      <c r="QH236" s="22"/>
      <c r="QI236" s="22"/>
      <c r="QJ236" s="22"/>
      <c r="QK236" s="22"/>
      <c r="QL236" s="22"/>
      <c r="QM236" s="22"/>
      <c r="QN236" s="22"/>
      <c r="QO236" s="22"/>
      <c r="QP236" s="22"/>
      <c r="QQ236" s="22"/>
      <c r="QR236" s="22"/>
      <c r="QS236" s="22"/>
      <c r="QT236" s="22"/>
      <c r="QU236" s="22"/>
      <c r="QV236" s="22"/>
      <c r="QW236" s="22"/>
      <c r="QX236" s="22"/>
      <c r="QY236" s="22"/>
      <c r="QZ236" s="22"/>
      <c r="RA236" s="22"/>
      <c r="RB236" s="22"/>
      <c r="RC236" s="22"/>
      <c r="RD236" s="22"/>
      <c r="RE236" s="22"/>
      <c r="RF236" s="22"/>
      <c r="RG236" s="22"/>
      <c r="RH236" s="22"/>
      <c r="RI236" s="22"/>
      <c r="RJ236" s="22"/>
      <c r="RK236" s="22"/>
      <c r="RL236" s="22"/>
      <c r="RM236" s="22"/>
      <c r="RN236" s="22"/>
      <c r="RO236" s="22"/>
      <c r="RP236" s="22"/>
      <c r="RQ236" s="22"/>
      <c r="RR236" s="22"/>
      <c r="RS236" s="22"/>
      <c r="RT236" s="22"/>
      <c r="RU236" s="22"/>
      <c r="RV236" s="22"/>
      <c r="RW236" s="22"/>
      <c r="RX236" s="22"/>
      <c r="RY236" s="22"/>
      <c r="RZ236" s="22"/>
      <c r="SA236" s="22"/>
      <c r="SB236" s="22"/>
      <c r="SC236" s="22"/>
      <c r="SD236" s="22"/>
      <c r="SE236" s="22"/>
      <c r="SF236" s="22"/>
      <c r="SG236" s="22"/>
      <c r="SH236" s="22"/>
      <c r="SI236" s="22"/>
      <c r="SJ236" s="22"/>
      <c r="SK236" s="22"/>
      <c r="SL236" s="22"/>
      <c r="SM236" s="22"/>
      <c r="SN236" s="22"/>
      <c r="SO236" s="22"/>
      <c r="SP236" s="22"/>
      <c r="SQ236" s="22"/>
      <c r="SR236" s="22"/>
      <c r="SS236" s="22"/>
      <c r="ST236" s="22"/>
      <c r="SU236" s="22"/>
      <c r="SV236" s="22"/>
      <c r="SW236" s="22"/>
      <c r="SX236" s="22"/>
      <c r="SY236" s="22"/>
      <c r="SZ236" s="22"/>
      <c r="TA236" s="22"/>
      <c r="TB236" s="22"/>
      <c r="TC236" s="22"/>
      <c r="TD236" s="22"/>
      <c r="TE236" s="22"/>
      <c r="TF236" s="22"/>
      <c r="TG236" s="22"/>
      <c r="TH236" s="22"/>
      <c r="TI236" s="22"/>
      <c r="TJ236" s="22"/>
      <c r="TK236" s="22"/>
      <c r="TL236" s="22"/>
      <c r="TM236" s="22"/>
      <c r="TN236" s="22"/>
      <c r="TO236" s="22"/>
      <c r="TP236" s="22"/>
      <c r="TQ236" s="22"/>
      <c r="TR236" s="22"/>
      <c r="TS236" s="22"/>
      <c r="TT236" s="22"/>
      <c r="TU236" s="22"/>
      <c r="TV236" s="22"/>
      <c r="TW236" s="22"/>
      <c r="TX236" s="22"/>
      <c r="TY236" s="22"/>
      <c r="TZ236" s="22"/>
      <c r="UA236" s="22"/>
      <c r="UB236" s="22"/>
      <c r="UC236" s="22"/>
      <c r="UD236" s="22"/>
      <c r="UE236" s="22"/>
      <c r="UF236" s="22"/>
      <c r="UG236" s="22"/>
      <c r="UH236" s="22"/>
      <c r="UI236" s="22"/>
      <c r="UJ236" s="22"/>
      <c r="UK236" s="22"/>
      <c r="UL236" s="22"/>
      <c r="UM236" s="22"/>
      <c r="UN236" s="22"/>
      <c r="UO236" s="22"/>
      <c r="UP236" s="22"/>
      <c r="UQ236" s="22"/>
      <c r="UR236" s="22"/>
      <c r="US236" s="22"/>
      <c r="UT236" s="22"/>
      <c r="UU236" s="22"/>
      <c r="UV236" s="22"/>
      <c r="UW236" s="22"/>
      <c r="UX236" s="22"/>
      <c r="UY236" s="22"/>
      <c r="UZ236" s="22"/>
      <c r="VA236" s="22"/>
      <c r="VB236" s="22"/>
      <c r="VC236" s="22"/>
      <c r="VD236" s="22"/>
      <c r="VE236" s="22"/>
      <c r="VF236" s="22"/>
      <c r="VG236" s="22"/>
      <c r="VH236" s="22"/>
      <c r="VI236" s="22"/>
      <c r="VJ236" s="22"/>
      <c r="VK236" s="22"/>
      <c r="VL236" s="22"/>
      <c r="VM236" s="22"/>
      <c r="VN236" s="22"/>
      <c r="VO236" s="22"/>
      <c r="VP236" s="22"/>
      <c r="VQ236" s="22"/>
      <c r="VR236" s="22"/>
      <c r="VS236" s="22"/>
      <c r="VT236" s="22"/>
      <c r="VU236" s="22"/>
      <c r="VV236" s="22"/>
      <c r="VW236" s="22"/>
      <c r="VX236" s="22"/>
      <c r="VY236" s="22"/>
      <c r="VZ236" s="22"/>
      <c r="WA236" s="22"/>
      <c r="WB236" s="22"/>
      <c r="WC236" s="22"/>
      <c r="WD236" s="22"/>
      <c r="WE236" s="22"/>
      <c r="WF236" s="22"/>
      <c r="WG236" s="22"/>
      <c r="WH236" s="22"/>
      <c r="WI236" s="22"/>
      <c r="WJ236" s="22"/>
      <c r="WK236" s="22"/>
      <c r="WL236" s="22"/>
      <c r="WM236" s="22"/>
      <c r="WN236" s="22"/>
      <c r="WO236" s="22"/>
      <c r="WP236" s="22"/>
      <c r="WQ236" s="22"/>
      <c r="WR236" s="22"/>
      <c r="WS236" s="22"/>
      <c r="WT236" s="22"/>
      <c r="WU236" s="22"/>
      <c r="WV236" s="22"/>
      <c r="WW236" s="22"/>
      <c r="WX236" s="22"/>
      <c r="WY236" s="22"/>
      <c r="WZ236" s="22"/>
      <c r="XA236" s="22"/>
      <c r="XB236" s="22"/>
      <c r="XC236" s="22"/>
      <c r="XD236" s="22"/>
      <c r="XE236" s="22"/>
      <c r="XF236" s="22"/>
      <c r="XG236" s="22"/>
      <c r="XH236" s="22"/>
      <c r="XI236" s="22"/>
      <c r="XJ236" s="22"/>
      <c r="XK236" s="22"/>
      <c r="XL236" s="22"/>
      <c r="XM236" s="22"/>
      <c r="XN236" s="22"/>
      <c r="XO236" s="22"/>
      <c r="XP236" s="22"/>
      <c r="XQ236" s="22"/>
      <c r="XR236" s="22"/>
      <c r="XS236" s="22"/>
      <c r="XT236" s="22"/>
      <c r="XU236" s="22"/>
      <c r="XV236" s="22"/>
      <c r="XW236" s="22"/>
      <c r="XX236" s="22"/>
      <c r="XY236" s="22"/>
      <c r="XZ236" s="22"/>
      <c r="YA236" s="22"/>
      <c r="YB236" s="22"/>
      <c r="YC236" s="22"/>
      <c r="YD236" s="22"/>
      <c r="YE236" s="22"/>
      <c r="YF236" s="22"/>
      <c r="YG236" s="22"/>
      <c r="YH236" s="22"/>
      <c r="YI236" s="22"/>
      <c r="YJ236" s="22"/>
      <c r="YK236" s="22"/>
      <c r="YL236" s="22"/>
      <c r="YM236" s="22"/>
      <c r="YN236" s="22"/>
      <c r="YO236" s="22"/>
      <c r="YP236" s="22"/>
      <c r="YQ236" s="22"/>
      <c r="YR236" s="22"/>
      <c r="YS236" s="22"/>
      <c r="YT236" s="22"/>
      <c r="YU236" s="22"/>
      <c r="YV236" s="22"/>
      <c r="YW236" s="22"/>
      <c r="YX236" s="22"/>
      <c r="YY236" s="22"/>
      <c r="YZ236" s="22"/>
      <c r="ZA236" s="22"/>
      <c r="ZB236" s="22"/>
      <c r="ZC236" s="22"/>
      <c r="ZD236" s="22"/>
      <c r="ZE236" s="22"/>
      <c r="ZF236" s="22"/>
      <c r="ZG236" s="22"/>
      <c r="ZH236" s="22"/>
      <c r="ZI236" s="22"/>
      <c r="ZJ236" s="22"/>
      <c r="ZK236" s="22"/>
      <c r="ZL236" s="22"/>
      <c r="ZM236" s="22"/>
      <c r="ZN236" s="22"/>
      <c r="ZO236" s="22"/>
      <c r="ZP236" s="22"/>
      <c r="ZQ236" s="22"/>
      <c r="ZR236" s="22"/>
      <c r="ZS236" s="22"/>
      <c r="ZT236" s="22"/>
      <c r="ZU236" s="22"/>
      <c r="ZV236" s="22"/>
      <c r="ZW236" s="22"/>
      <c r="ZX236" s="22"/>
      <c r="ZY236" s="22"/>
      <c r="ZZ236" s="22"/>
      <c r="AAA236" s="22"/>
      <c r="AAB236" s="22"/>
      <c r="AAC236" s="22"/>
      <c r="AAD236" s="22"/>
      <c r="AAE236" s="22"/>
      <c r="AAF236" s="22"/>
      <c r="AAG236" s="22"/>
      <c r="AAH236" s="22"/>
      <c r="AAI236" s="22"/>
      <c r="AAJ236" s="22"/>
      <c r="AAK236" s="22"/>
      <c r="AAL236" s="22"/>
      <c r="AAM236" s="22"/>
      <c r="AAN236" s="22"/>
      <c r="AAO236" s="22"/>
      <c r="AAP236" s="22"/>
      <c r="AAQ236" s="22"/>
      <c r="AAR236" s="22"/>
      <c r="AAS236" s="22"/>
      <c r="AAT236" s="22"/>
      <c r="AAU236" s="22"/>
      <c r="AAV236" s="22"/>
      <c r="AAW236" s="22"/>
      <c r="AAX236" s="22"/>
      <c r="AAY236" s="22"/>
      <c r="AAZ236" s="22"/>
      <c r="ABA236" s="22"/>
      <c r="ABB236" s="22"/>
      <c r="ABC236" s="22"/>
      <c r="ABD236" s="22"/>
      <c r="ABE236" s="22"/>
      <c r="ABF236" s="22"/>
      <c r="ABG236" s="22"/>
      <c r="ABH236" s="22"/>
      <c r="ABI236" s="22"/>
      <c r="ABJ236" s="22"/>
      <c r="ABK236" s="22"/>
      <c r="ABL236" s="22"/>
      <c r="ABM236" s="22"/>
      <c r="ABN236" s="22"/>
      <c r="ABO236" s="22"/>
      <c r="ABP236" s="22"/>
      <c r="ABQ236" s="22"/>
      <c r="ABR236" s="22"/>
      <c r="ABS236" s="22"/>
      <c r="ABT236" s="22"/>
      <c r="ABU236" s="22"/>
      <c r="ABV236" s="22"/>
      <c r="ABW236" s="22"/>
      <c r="ABX236" s="22"/>
      <c r="ABY236" s="22"/>
      <c r="ABZ236" s="22"/>
      <c r="ACA236" s="22"/>
      <c r="ACB236" s="22"/>
      <c r="ACC236" s="22"/>
      <c r="ACD236" s="22"/>
      <c r="ACE236" s="22"/>
      <c r="ACF236" s="22"/>
      <c r="ACG236" s="22"/>
      <c r="ACH236" s="22"/>
      <c r="ACI236" s="22"/>
      <c r="ACJ236" s="22"/>
      <c r="ACK236" s="22"/>
      <c r="ACL236" s="22"/>
      <c r="ACM236" s="22"/>
      <c r="ACN236" s="22"/>
      <c r="ACO236" s="22"/>
      <c r="ACP236" s="22"/>
      <c r="ACQ236" s="22"/>
      <c r="ACR236" s="22"/>
      <c r="ACS236" s="22"/>
      <c r="ACT236" s="22"/>
      <c r="ACU236" s="22"/>
      <c r="ACV236" s="22"/>
      <c r="ACW236" s="22"/>
      <c r="ACX236" s="22"/>
      <c r="ACY236" s="22"/>
      <c r="ACZ236" s="22"/>
      <c r="ADA236" s="22"/>
    </row>
    <row r="237" spans="1:781" s="124" customFormat="1" ht="15.6" x14ac:dyDescent="0.3">
      <c r="A237" s="81">
        <v>3</v>
      </c>
      <c r="B237" s="87" t="s">
        <v>696</v>
      </c>
      <c r="C237" s="64" t="s">
        <v>111</v>
      </c>
      <c r="D237" s="65"/>
      <c r="E237" s="65"/>
      <c r="F237" s="65"/>
      <c r="G237" s="122"/>
      <c r="H237" s="65">
        <v>1</v>
      </c>
      <c r="I237" s="65" t="s">
        <v>96</v>
      </c>
      <c r="J237" s="65" t="s">
        <v>67</v>
      </c>
      <c r="K237" s="67">
        <v>1980</v>
      </c>
      <c r="L237" s="131">
        <v>1980</v>
      </c>
      <c r="M237" s="69"/>
      <c r="N237" s="70"/>
      <c r="O237" s="70"/>
      <c r="P237" s="71" t="s">
        <v>332</v>
      </c>
      <c r="Q237" s="72" t="s">
        <v>407</v>
      </c>
      <c r="R237" s="73" t="s">
        <v>243</v>
      </c>
      <c r="S237" s="74" t="str">
        <f t="shared" si="53"/>
        <v>Cu</v>
      </c>
      <c r="T237" s="75">
        <v>12000</v>
      </c>
      <c r="U237" s="75">
        <v>1</v>
      </c>
      <c r="V237" s="75"/>
      <c r="W237" s="75">
        <v>1</v>
      </c>
      <c r="X237" s="75"/>
      <c r="Y237" s="75">
        <v>580</v>
      </c>
      <c r="Z237" s="75" t="s">
        <v>244</v>
      </c>
      <c r="AA237" s="22"/>
      <c r="AB237" s="76">
        <f t="shared" si="52"/>
        <v>0</v>
      </c>
      <c r="AC237" s="76">
        <f t="shared" si="54"/>
        <v>0</v>
      </c>
      <c r="AD237" s="76">
        <f t="shared" si="55"/>
        <v>0</v>
      </c>
      <c r="AE237" s="76">
        <f t="shared" si="60"/>
        <v>0</v>
      </c>
      <c r="AF237" s="77"/>
      <c r="AG237" s="77">
        <f t="shared" si="57"/>
        <v>0</v>
      </c>
      <c r="AH237" s="77">
        <f t="shared" si="58"/>
        <v>0</v>
      </c>
      <c r="AI237" s="77">
        <f t="shared" si="59"/>
        <v>0</v>
      </c>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c r="DQ237" s="22"/>
      <c r="DR237" s="22"/>
      <c r="DS237" s="22"/>
      <c r="DT237" s="22"/>
      <c r="DU237" s="22"/>
      <c r="DV237" s="22"/>
      <c r="DW237" s="22"/>
      <c r="DX237" s="22"/>
      <c r="DY237" s="22"/>
      <c r="DZ237" s="22"/>
      <c r="EA237" s="22"/>
      <c r="EB237" s="22"/>
      <c r="EC237" s="22"/>
      <c r="ED237" s="22"/>
      <c r="EE237" s="22"/>
      <c r="EF237" s="22"/>
      <c r="EG237" s="22"/>
      <c r="EH237" s="22"/>
      <c r="EI237" s="22"/>
      <c r="EJ237" s="22"/>
      <c r="EK237" s="22"/>
      <c r="EL237" s="22"/>
      <c r="EM237" s="22"/>
      <c r="EN237" s="22"/>
      <c r="EO237" s="22"/>
      <c r="EP237" s="22"/>
      <c r="EQ237" s="22"/>
      <c r="ER237" s="22"/>
      <c r="ES237" s="22"/>
      <c r="ET237" s="22"/>
      <c r="EU237" s="22"/>
      <c r="EV237" s="22"/>
      <c r="EW237" s="22"/>
      <c r="EX237" s="22"/>
      <c r="EY237" s="22"/>
      <c r="EZ237" s="22"/>
      <c r="FA237" s="22"/>
      <c r="FB237" s="22"/>
      <c r="FC237" s="22"/>
      <c r="FD237" s="22"/>
      <c r="FE237" s="22"/>
      <c r="FF237" s="22"/>
      <c r="FG237" s="22"/>
      <c r="FH237" s="22"/>
      <c r="FI237" s="22"/>
      <c r="FJ237" s="22"/>
      <c r="FK237" s="22"/>
      <c r="FL237" s="22"/>
      <c r="FM237" s="22"/>
      <c r="FN237" s="22"/>
      <c r="FO237" s="22"/>
      <c r="FP237" s="22"/>
      <c r="FQ237" s="22"/>
      <c r="FR237" s="22"/>
      <c r="FS237" s="22"/>
      <c r="FT237" s="22"/>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2"/>
      <c r="GR237" s="22"/>
      <c r="GS237" s="22"/>
      <c r="GT237" s="22"/>
      <c r="GU237" s="22"/>
      <c r="GV237" s="22"/>
      <c r="GW237" s="22"/>
      <c r="GX237" s="22"/>
      <c r="GY237" s="22"/>
      <c r="GZ237" s="22"/>
      <c r="HA237" s="22"/>
      <c r="HB237" s="22"/>
      <c r="HC237" s="22"/>
      <c r="HD237" s="22"/>
      <c r="HE237" s="22"/>
      <c r="HF237" s="22"/>
      <c r="HG237" s="22"/>
      <c r="HH237" s="22"/>
      <c r="HI237" s="22"/>
      <c r="HJ237" s="22"/>
      <c r="HK237" s="22"/>
      <c r="HL237" s="22"/>
      <c r="HM237" s="22"/>
      <c r="HN237" s="22"/>
      <c r="HO237" s="22"/>
      <c r="HP237" s="22"/>
      <c r="HQ237" s="22"/>
      <c r="HR237" s="22"/>
      <c r="HS237" s="22"/>
      <c r="HT237" s="22"/>
      <c r="HU237" s="22"/>
      <c r="HV237" s="22"/>
      <c r="HW237" s="22"/>
      <c r="HX237" s="22"/>
      <c r="HY237" s="22"/>
      <c r="HZ237" s="22"/>
      <c r="IA237" s="22"/>
      <c r="IB237" s="22"/>
      <c r="IC237" s="22"/>
      <c r="ID237" s="22"/>
      <c r="IE237" s="22"/>
      <c r="IF237" s="22"/>
      <c r="IG237" s="22"/>
      <c r="IH237" s="22"/>
      <c r="II237" s="22"/>
      <c r="IJ237" s="22"/>
      <c r="IK237" s="22"/>
      <c r="IL237" s="22"/>
      <c r="IM237" s="22"/>
      <c r="IN237" s="22"/>
      <c r="IO237" s="22"/>
      <c r="IP237" s="22"/>
      <c r="IQ237" s="22"/>
      <c r="IR237" s="22"/>
      <c r="IS237" s="22"/>
      <c r="IT237" s="22"/>
      <c r="IU237" s="22"/>
      <c r="IV237" s="22"/>
      <c r="IW237" s="22"/>
      <c r="IX237" s="22"/>
      <c r="IY237" s="22"/>
      <c r="IZ237" s="22"/>
      <c r="JA237" s="22"/>
      <c r="JB237" s="22"/>
      <c r="JC237" s="22"/>
      <c r="JD237" s="22"/>
      <c r="JE237" s="22"/>
      <c r="JF237" s="22"/>
      <c r="JG237" s="22"/>
      <c r="JH237" s="22"/>
      <c r="JI237" s="22"/>
      <c r="JJ237" s="22"/>
      <c r="JK237" s="22"/>
      <c r="JL237" s="22"/>
      <c r="JM237" s="22"/>
      <c r="JN237" s="22"/>
      <c r="JO237" s="22"/>
      <c r="JP237" s="22"/>
      <c r="JQ237" s="22"/>
      <c r="JR237" s="22"/>
      <c r="JS237" s="22"/>
      <c r="JT237" s="22"/>
      <c r="JU237" s="22"/>
      <c r="JV237" s="22"/>
      <c r="JW237" s="22"/>
      <c r="JX237" s="22"/>
      <c r="JY237" s="22"/>
      <c r="JZ237" s="22"/>
      <c r="KA237" s="22"/>
      <c r="KB237" s="22"/>
      <c r="KC237" s="22"/>
      <c r="KD237" s="22"/>
      <c r="KE237" s="22"/>
      <c r="KF237" s="22"/>
      <c r="KG237" s="22"/>
      <c r="KH237" s="22"/>
      <c r="KI237" s="22"/>
      <c r="KJ237" s="22"/>
      <c r="KK237" s="22"/>
      <c r="KL237" s="22"/>
      <c r="KM237" s="22"/>
      <c r="KN237" s="22"/>
      <c r="KO237" s="22"/>
      <c r="KP237" s="22"/>
      <c r="KQ237" s="22"/>
      <c r="KR237" s="22"/>
      <c r="KS237" s="22"/>
      <c r="KT237" s="22"/>
      <c r="KU237" s="22"/>
      <c r="KV237" s="22"/>
      <c r="KW237" s="22"/>
      <c r="KX237" s="22"/>
      <c r="KY237" s="22"/>
      <c r="KZ237" s="22"/>
      <c r="LA237" s="22"/>
      <c r="LB237" s="22"/>
      <c r="LC237" s="22"/>
      <c r="LD237" s="22"/>
      <c r="LE237" s="22"/>
      <c r="LF237" s="22"/>
      <c r="LG237" s="22"/>
      <c r="LH237" s="22"/>
      <c r="LI237" s="22"/>
      <c r="LJ237" s="22"/>
      <c r="LK237" s="22"/>
      <c r="LL237" s="22"/>
      <c r="LM237" s="22"/>
      <c r="LN237" s="22"/>
      <c r="LO237" s="22"/>
      <c r="LP237" s="22"/>
      <c r="LQ237" s="22"/>
      <c r="LR237" s="22"/>
      <c r="LS237" s="22"/>
      <c r="LT237" s="22"/>
      <c r="LU237" s="22"/>
      <c r="LV237" s="22"/>
      <c r="LW237" s="22"/>
      <c r="LX237" s="22"/>
      <c r="LY237" s="22"/>
      <c r="LZ237" s="22"/>
      <c r="MA237" s="22"/>
      <c r="MB237" s="22"/>
      <c r="MC237" s="22"/>
      <c r="MD237" s="22"/>
      <c r="ME237" s="22"/>
      <c r="MF237" s="22"/>
      <c r="MG237" s="22"/>
      <c r="MH237" s="22"/>
      <c r="MI237" s="22"/>
      <c r="MJ237" s="22"/>
      <c r="MK237" s="22"/>
      <c r="ML237" s="22"/>
      <c r="MM237" s="22"/>
      <c r="MN237" s="22"/>
      <c r="MO237" s="22"/>
      <c r="MP237" s="22"/>
      <c r="MQ237" s="22"/>
      <c r="MR237" s="22"/>
      <c r="MS237" s="22"/>
      <c r="MT237" s="22"/>
      <c r="MU237" s="22"/>
      <c r="MV237" s="22"/>
      <c r="MW237" s="22"/>
      <c r="MX237" s="22"/>
      <c r="MY237" s="22"/>
      <c r="MZ237" s="22"/>
      <c r="NA237" s="22"/>
      <c r="NB237" s="22"/>
      <c r="NC237" s="22"/>
      <c r="ND237" s="22"/>
      <c r="NE237" s="22"/>
      <c r="NF237" s="22"/>
      <c r="NG237" s="22"/>
      <c r="NH237" s="22"/>
      <c r="NI237" s="22"/>
      <c r="NJ237" s="22"/>
      <c r="NK237" s="22"/>
      <c r="NL237" s="22"/>
      <c r="NM237" s="22"/>
      <c r="NN237" s="22"/>
      <c r="NO237" s="22"/>
      <c r="NP237" s="22"/>
      <c r="NQ237" s="22"/>
      <c r="NR237" s="22"/>
      <c r="NS237" s="22"/>
      <c r="NT237" s="22"/>
      <c r="NU237" s="22"/>
      <c r="NV237" s="22"/>
      <c r="NW237" s="22"/>
      <c r="NX237" s="22"/>
      <c r="NY237" s="22"/>
      <c r="NZ237" s="22"/>
      <c r="OA237" s="22"/>
      <c r="OB237" s="22"/>
      <c r="OC237" s="22"/>
      <c r="OD237" s="22"/>
      <c r="OE237" s="22"/>
      <c r="OF237" s="22"/>
      <c r="OG237" s="22"/>
      <c r="OH237" s="22"/>
      <c r="OI237" s="22"/>
      <c r="OJ237" s="22"/>
      <c r="OK237" s="22"/>
      <c r="OL237" s="22"/>
      <c r="OM237" s="22"/>
      <c r="ON237" s="22"/>
      <c r="OO237" s="22"/>
      <c r="OP237" s="22"/>
      <c r="OQ237" s="22"/>
      <c r="OR237" s="22"/>
      <c r="OS237" s="22"/>
      <c r="OT237" s="22"/>
      <c r="OU237" s="22"/>
      <c r="OV237" s="22"/>
      <c r="OW237" s="22"/>
      <c r="OX237" s="22"/>
      <c r="OY237" s="22"/>
      <c r="OZ237" s="22"/>
      <c r="PA237" s="22"/>
      <c r="PB237" s="22"/>
      <c r="PC237" s="22"/>
      <c r="PD237" s="22"/>
      <c r="PE237" s="22"/>
      <c r="PF237" s="22"/>
      <c r="PG237" s="22"/>
      <c r="PH237" s="22"/>
      <c r="PI237" s="22"/>
      <c r="PJ237" s="22"/>
      <c r="PK237" s="22"/>
      <c r="PL237" s="22"/>
      <c r="PM237" s="22"/>
      <c r="PN237" s="22"/>
      <c r="PO237" s="22"/>
      <c r="PP237" s="22"/>
      <c r="PQ237" s="22"/>
      <c r="PR237" s="22"/>
      <c r="PS237" s="22"/>
      <c r="PT237" s="22"/>
      <c r="PU237" s="22"/>
      <c r="PV237" s="22"/>
      <c r="PW237" s="22"/>
      <c r="PX237" s="22"/>
      <c r="PY237" s="22"/>
      <c r="PZ237" s="22"/>
      <c r="QA237" s="22"/>
      <c r="QB237" s="22"/>
      <c r="QC237" s="22"/>
      <c r="QD237" s="22"/>
      <c r="QE237" s="22"/>
      <c r="QF237" s="22"/>
      <c r="QG237" s="22"/>
      <c r="QH237" s="22"/>
      <c r="QI237" s="22"/>
      <c r="QJ237" s="22"/>
      <c r="QK237" s="22"/>
      <c r="QL237" s="22"/>
      <c r="QM237" s="22"/>
      <c r="QN237" s="22"/>
      <c r="QO237" s="22"/>
      <c r="QP237" s="22"/>
      <c r="QQ237" s="22"/>
      <c r="QR237" s="22"/>
      <c r="QS237" s="22"/>
      <c r="QT237" s="22"/>
      <c r="QU237" s="22"/>
      <c r="QV237" s="22"/>
      <c r="QW237" s="22"/>
      <c r="QX237" s="22"/>
      <c r="QY237" s="22"/>
      <c r="QZ237" s="22"/>
      <c r="RA237" s="22"/>
      <c r="RB237" s="22"/>
      <c r="RC237" s="22"/>
      <c r="RD237" s="22"/>
      <c r="RE237" s="22"/>
      <c r="RF237" s="22"/>
      <c r="RG237" s="22"/>
      <c r="RH237" s="22"/>
      <c r="RI237" s="22"/>
      <c r="RJ237" s="22"/>
      <c r="RK237" s="22"/>
      <c r="RL237" s="22"/>
      <c r="RM237" s="22"/>
      <c r="RN237" s="22"/>
      <c r="RO237" s="22"/>
      <c r="RP237" s="22"/>
      <c r="RQ237" s="22"/>
      <c r="RR237" s="22"/>
      <c r="RS237" s="22"/>
      <c r="RT237" s="22"/>
      <c r="RU237" s="22"/>
      <c r="RV237" s="22"/>
      <c r="RW237" s="22"/>
      <c r="RX237" s="22"/>
      <c r="RY237" s="22"/>
      <c r="RZ237" s="22"/>
      <c r="SA237" s="22"/>
      <c r="SB237" s="22"/>
      <c r="SC237" s="22"/>
      <c r="SD237" s="22"/>
      <c r="SE237" s="22"/>
      <c r="SF237" s="22"/>
      <c r="SG237" s="22"/>
      <c r="SH237" s="22"/>
      <c r="SI237" s="22"/>
      <c r="SJ237" s="22"/>
      <c r="SK237" s="22"/>
      <c r="SL237" s="22"/>
      <c r="SM237" s="22"/>
      <c r="SN237" s="22"/>
      <c r="SO237" s="22"/>
      <c r="SP237" s="22"/>
      <c r="SQ237" s="22"/>
      <c r="SR237" s="22"/>
      <c r="SS237" s="22"/>
      <c r="ST237" s="22"/>
      <c r="SU237" s="22"/>
      <c r="SV237" s="22"/>
      <c r="SW237" s="22"/>
      <c r="SX237" s="22"/>
      <c r="SY237" s="22"/>
      <c r="SZ237" s="22"/>
      <c r="TA237" s="22"/>
      <c r="TB237" s="22"/>
      <c r="TC237" s="22"/>
      <c r="TD237" s="22"/>
      <c r="TE237" s="22"/>
      <c r="TF237" s="22"/>
      <c r="TG237" s="22"/>
      <c r="TH237" s="22"/>
      <c r="TI237" s="22"/>
      <c r="TJ237" s="22"/>
      <c r="TK237" s="22"/>
      <c r="TL237" s="22"/>
      <c r="TM237" s="22"/>
      <c r="TN237" s="22"/>
      <c r="TO237" s="22"/>
      <c r="TP237" s="22"/>
      <c r="TQ237" s="22"/>
      <c r="TR237" s="22"/>
      <c r="TS237" s="22"/>
      <c r="TT237" s="22"/>
      <c r="TU237" s="22"/>
      <c r="TV237" s="22"/>
      <c r="TW237" s="22"/>
      <c r="TX237" s="22"/>
      <c r="TY237" s="22"/>
      <c r="TZ237" s="22"/>
      <c r="UA237" s="22"/>
      <c r="UB237" s="22"/>
      <c r="UC237" s="22"/>
      <c r="UD237" s="22"/>
      <c r="UE237" s="22"/>
      <c r="UF237" s="22"/>
      <c r="UG237" s="22"/>
      <c r="UH237" s="22"/>
      <c r="UI237" s="22"/>
      <c r="UJ237" s="22"/>
      <c r="UK237" s="22"/>
      <c r="UL237" s="22"/>
      <c r="UM237" s="22"/>
      <c r="UN237" s="22"/>
      <c r="UO237" s="22"/>
      <c r="UP237" s="22"/>
      <c r="UQ237" s="22"/>
      <c r="UR237" s="22"/>
      <c r="US237" s="22"/>
      <c r="UT237" s="22"/>
      <c r="UU237" s="22"/>
      <c r="UV237" s="22"/>
      <c r="UW237" s="22"/>
      <c r="UX237" s="22"/>
      <c r="UY237" s="22"/>
      <c r="UZ237" s="22"/>
      <c r="VA237" s="22"/>
      <c r="VB237" s="22"/>
      <c r="VC237" s="22"/>
      <c r="VD237" s="22"/>
      <c r="VE237" s="22"/>
      <c r="VF237" s="22"/>
      <c r="VG237" s="22"/>
      <c r="VH237" s="22"/>
      <c r="VI237" s="22"/>
      <c r="VJ237" s="22"/>
      <c r="VK237" s="22"/>
      <c r="VL237" s="22"/>
      <c r="VM237" s="22"/>
      <c r="VN237" s="22"/>
      <c r="VO237" s="22"/>
      <c r="VP237" s="22"/>
      <c r="VQ237" s="22"/>
      <c r="VR237" s="22"/>
      <c r="VS237" s="22"/>
      <c r="VT237" s="22"/>
      <c r="VU237" s="22"/>
      <c r="VV237" s="22"/>
      <c r="VW237" s="22"/>
      <c r="VX237" s="22"/>
      <c r="VY237" s="22"/>
      <c r="VZ237" s="22"/>
      <c r="WA237" s="22"/>
      <c r="WB237" s="22"/>
      <c r="WC237" s="22"/>
      <c r="WD237" s="22"/>
      <c r="WE237" s="22"/>
      <c r="WF237" s="22"/>
      <c r="WG237" s="22"/>
      <c r="WH237" s="22"/>
      <c r="WI237" s="22"/>
      <c r="WJ237" s="22"/>
      <c r="WK237" s="22"/>
      <c r="WL237" s="22"/>
      <c r="WM237" s="22"/>
      <c r="WN237" s="22"/>
      <c r="WO237" s="22"/>
      <c r="WP237" s="22"/>
      <c r="WQ237" s="22"/>
      <c r="WR237" s="22"/>
      <c r="WS237" s="22"/>
      <c r="WT237" s="22"/>
      <c r="WU237" s="22"/>
      <c r="WV237" s="22"/>
      <c r="WW237" s="22"/>
      <c r="WX237" s="22"/>
      <c r="WY237" s="22"/>
      <c r="WZ237" s="22"/>
      <c r="XA237" s="22"/>
      <c r="XB237" s="22"/>
      <c r="XC237" s="22"/>
      <c r="XD237" s="22"/>
      <c r="XE237" s="22"/>
      <c r="XF237" s="22"/>
      <c r="XG237" s="22"/>
      <c r="XH237" s="22"/>
      <c r="XI237" s="22"/>
      <c r="XJ237" s="22"/>
      <c r="XK237" s="22"/>
      <c r="XL237" s="22"/>
      <c r="XM237" s="22"/>
      <c r="XN237" s="22"/>
      <c r="XO237" s="22"/>
      <c r="XP237" s="22"/>
      <c r="XQ237" s="22"/>
      <c r="XR237" s="22"/>
      <c r="XS237" s="22"/>
      <c r="XT237" s="22"/>
      <c r="XU237" s="22"/>
      <c r="XV237" s="22"/>
      <c r="XW237" s="22"/>
      <c r="XX237" s="22"/>
      <c r="XY237" s="22"/>
      <c r="XZ237" s="22"/>
      <c r="YA237" s="22"/>
      <c r="YB237" s="22"/>
      <c r="YC237" s="22"/>
      <c r="YD237" s="22"/>
      <c r="YE237" s="22"/>
      <c r="YF237" s="22"/>
      <c r="YG237" s="22"/>
      <c r="YH237" s="22"/>
      <c r="YI237" s="22"/>
      <c r="YJ237" s="22"/>
      <c r="YK237" s="22"/>
      <c r="YL237" s="22"/>
      <c r="YM237" s="22"/>
      <c r="YN237" s="22"/>
      <c r="YO237" s="22"/>
      <c r="YP237" s="22"/>
      <c r="YQ237" s="22"/>
      <c r="YR237" s="22"/>
      <c r="YS237" s="22"/>
      <c r="YT237" s="22"/>
      <c r="YU237" s="22"/>
      <c r="YV237" s="22"/>
      <c r="YW237" s="22"/>
      <c r="YX237" s="22"/>
      <c r="YY237" s="22"/>
      <c r="YZ237" s="22"/>
      <c r="ZA237" s="22"/>
      <c r="ZB237" s="22"/>
      <c r="ZC237" s="22"/>
      <c r="ZD237" s="22"/>
      <c r="ZE237" s="22"/>
      <c r="ZF237" s="22"/>
      <c r="ZG237" s="22"/>
      <c r="ZH237" s="22"/>
      <c r="ZI237" s="22"/>
      <c r="ZJ237" s="22"/>
      <c r="ZK237" s="22"/>
      <c r="ZL237" s="22"/>
      <c r="ZM237" s="22"/>
      <c r="ZN237" s="22"/>
      <c r="ZO237" s="22"/>
      <c r="ZP237" s="22"/>
      <c r="ZQ237" s="22"/>
      <c r="ZR237" s="22"/>
      <c r="ZS237" s="22"/>
      <c r="ZT237" s="22"/>
      <c r="ZU237" s="22"/>
      <c r="ZV237" s="22"/>
      <c r="ZW237" s="22"/>
      <c r="ZX237" s="22"/>
      <c r="ZY237" s="22"/>
      <c r="ZZ237" s="22"/>
      <c r="AAA237" s="22"/>
      <c r="AAB237" s="22"/>
      <c r="AAC237" s="22"/>
      <c r="AAD237" s="22"/>
      <c r="AAE237" s="22"/>
      <c r="AAF237" s="22"/>
      <c r="AAG237" s="22"/>
      <c r="AAH237" s="22"/>
      <c r="AAI237" s="22"/>
      <c r="AAJ237" s="22"/>
      <c r="AAK237" s="22"/>
      <c r="AAL237" s="22"/>
      <c r="AAM237" s="22"/>
      <c r="AAN237" s="22"/>
      <c r="AAO237" s="22"/>
      <c r="AAP237" s="22"/>
      <c r="AAQ237" s="22"/>
      <c r="AAR237" s="22"/>
      <c r="AAS237" s="22"/>
      <c r="AAT237" s="22"/>
      <c r="AAU237" s="22"/>
      <c r="AAV237" s="22"/>
      <c r="AAW237" s="22"/>
      <c r="AAX237" s="22"/>
      <c r="AAY237" s="22"/>
      <c r="AAZ237" s="22"/>
      <c r="ABA237" s="22"/>
      <c r="ABB237" s="22"/>
      <c r="ABC237" s="22"/>
      <c r="ABD237" s="22"/>
      <c r="ABE237" s="22"/>
      <c r="ABF237" s="22"/>
      <c r="ABG237" s="22"/>
      <c r="ABH237" s="22"/>
      <c r="ABI237" s="22"/>
      <c r="ABJ237" s="22"/>
      <c r="ABK237" s="22"/>
      <c r="ABL237" s="22"/>
      <c r="ABM237" s="22"/>
      <c r="ABN237" s="22"/>
      <c r="ABO237" s="22"/>
      <c r="ABP237" s="22"/>
      <c r="ABQ237" s="22"/>
      <c r="ABR237" s="22"/>
      <c r="ABS237" s="22"/>
      <c r="ABT237" s="22"/>
      <c r="ABU237" s="22"/>
      <c r="ABV237" s="22"/>
      <c r="ABW237" s="22"/>
      <c r="ABX237" s="22"/>
      <c r="ABY237" s="22"/>
      <c r="ABZ237" s="22"/>
      <c r="ACA237" s="22"/>
      <c r="ACB237" s="22"/>
      <c r="ACC237" s="22"/>
      <c r="ACD237" s="22"/>
      <c r="ACE237" s="22"/>
      <c r="ACF237" s="22"/>
      <c r="ACG237" s="22"/>
      <c r="ACH237" s="22"/>
      <c r="ACI237" s="22"/>
      <c r="ACJ237" s="22"/>
      <c r="ACK237" s="22"/>
      <c r="ACL237" s="22"/>
      <c r="ACM237" s="22"/>
      <c r="ACN237" s="22"/>
      <c r="ACO237" s="22"/>
      <c r="ACP237" s="22"/>
      <c r="ACQ237" s="22"/>
      <c r="ACR237" s="22"/>
      <c r="ACS237" s="22"/>
      <c r="ACT237" s="22"/>
      <c r="ACU237" s="22"/>
      <c r="ACV237" s="22"/>
      <c r="ACW237" s="22"/>
      <c r="ACX237" s="22"/>
      <c r="ACY237" s="22"/>
      <c r="ACZ237" s="22"/>
      <c r="ADA237" s="22"/>
    </row>
    <row r="238" spans="1:781" s="124" customFormat="1" ht="15.6" x14ac:dyDescent="0.3">
      <c r="A238" s="81">
        <v>3</v>
      </c>
      <c r="B238" s="87" t="s">
        <v>697</v>
      </c>
      <c r="C238" s="64"/>
      <c r="D238" s="65"/>
      <c r="E238" s="65"/>
      <c r="F238" s="65"/>
      <c r="G238" s="122"/>
      <c r="H238" s="65">
        <v>1</v>
      </c>
      <c r="I238" s="65" t="s">
        <v>96</v>
      </c>
      <c r="J238" s="65" t="s">
        <v>54</v>
      </c>
      <c r="K238" s="67">
        <v>1980</v>
      </c>
      <c r="L238" s="135">
        <v>1980</v>
      </c>
      <c r="M238" s="69"/>
      <c r="N238" s="70"/>
      <c r="O238" s="70"/>
      <c r="P238" s="71" t="s">
        <v>490</v>
      </c>
      <c r="Q238" s="72" t="s">
        <v>698</v>
      </c>
      <c r="R238" s="73"/>
      <c r="S238" s="74"/>
      <c r="T238" s="75"/>
      <c r="U238" s="75"/>
      <c r="V238" s="75"/>
      <c r="W238" s="75"/>
      <c r="X238" s="75"/>
      <c r="Y238" s="75"/>
      <c r="Z238" s="75"/>
      <c r="AA238" s="22"/>
      <c r="AB238" s="76"/>
      <c r="AC238" s="76"/>
      <c r="AD238" s="76"/>
      <c r="AE238" s="76"/>
      <c r="AF238" s="77"/>
      <c r="AG238" s="77"/>
      <c r="AH238" s="77"/>
      <c r="AI238" s="77"/>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2"/>
      <c r="DH238" s="22"/>
      <c r="DI238" s="22"/>
      <c r="DJ238" s="22"/>
      <c r="DK238" s="22"/>
      <c r="DL238" s="22"/>
      <c r="DM238" s="22"/>
      <c r="DN238" s="22"/>
      <c r="DO238" s="22"/>
      <c r="DP238" s="22"/>
      <c r="DQ238" s="22"/>
      <c r="DR238" s="22"/>
      <c r="DS238" s="22"/>
      <c r="DT238" s="22"/>
      <c r="DU238" s="22"/>
      <c r="DV238" s="22"/>
      <c r="DW238" s="22"/>
      <c r="DX238" s="22"/>
      <c r="DY238" s="22"/>
      <c r="DZ238" s="22"/>
      <c r="EA238" s="22"/>
      <c r="EB238" s="22"/>
      <c r="EC238" s="22"/>
      <c r="ED238" s="22"/>
      <c r="EE238" s="22"/>
      <c r="EF238" s="22"/>
      <c r="EG238" s="22"/>
      <c r="EH238" s="22"/>
      <c r="EI238" s="22"/>
      <c r="EJ238" s="22"/>
      <c r="EK238" s="22"/>
      <c r="EL238" s="22"/>
      <c r="EM238" s="22"/>
      <c r="EN238" s="22"/>
      <c r="EO238" s="22"/>
      <c r="EP238" s="22"/>
      <c r="EQ238" s="22"/>
      <c r="ER238" s="22"/>
      <c r="ES238" s="22"/>
      <c r="ET238" s="22"/>
      <c r="EU238" s="22"/>
      <c r="EV238" s="22"/>
      <c r="EW238" s="22"/>
      <c r="EX238" s="22"/>
      <c r="EY238" s="22"/>
      <c r="EZ238" s="22"/>
      <c r="FA238" s="22"/>
      <c r="FB238" s="22"/>
      <c r="FC238" s="22"/>
      <c r="FD238" s="22"/>
      <c r="FE238" s="22"/>
      <c r="FF238" s="22"/>
      <c r="FG238" s="22"/>
      <c r="FH238" s="22"/>
      <c r="FI238" s="22"/>
      <c r="FJ238" s="22"/>
      <c r="FK238" s="22"/>
      <c r="FL238" s="22"/>
      <c r="FM238" s="22"/>
      <c r="FN238" s="22"/>
      <c r="FO238" s="22"/>
      <c r="FP238" s="22"/>
      <c r="FQ238" s="22"/>
      <c r="FR238" s="22"/>
      <c r="FS238" s="22"/>
      <c r="FT238" s="22"/>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2"/>
      <c r="GR238" s="22"/>
      <c r="GS238" s="22"/>
      <c r="GT238" s="22"/>
      <c r="GU238" s="22"/>
      <c r="GV238" s="22"/>
      <c r="GW238" s="22"/>
      <c r="GX238" s="22"/>
      <c r="GY238" s="22"/>
      <c r="GZ238" s="22"/>
      <c r="HA238" s="22"/>
      <c r="HB238" s="22"/>
      <c r="HC238" s="22"/>
      <c r="HD238" s="22"/>
      <c r="HE238" s="22"/>
      <c r="HF238" s="22"/>
      <c r="HG238" s="22"/>
      <c r="HH238" s="22"/>
      <c r="HI238" s="22"/>
      <c r="HJ238" s="22"/>
      <c r="HK238" s="22"/>
      <c r="HL238" s="22"/>
      <c r="HM238" s="22"/>
      <c r="HN238" s="22"/>
      <c r="HO238" s="22"/>
      <c r="HP238" s="22"/>
      <c r="HQ238" s="22"/>
      <c r="HR238" s="22"/>
      <c r="HS238" s="22"/>
      <c r="HT238" s="22"/>
      <c r="HU238" s="22"/>
      <c r="HV238" s="22"/>
      <c r="HW238" s="22"/>
      <c r="HX238" s="22"/>
      <c r="HY238" s="22"/>
      <c r="HZ238" s="22"/>
      <c r="IA238" s="22"/>
      <c r="IB238" s="22"/>
      <c r="IC238" s="22"/>
      <c r="ID238" s="22"/>
      <c r="IE238" s="22"/>
      <c r="IF238" s="22"/>
      <c r="IG238" s="22"/>
      <c r="IH238" s="22"/>
      <c r="II238" s="22"/>
      <c r="IJ238" s="22"/>
      <c r="IK238" s="22"/>
      <c r="IL238" s="22"/>
      <c r="IM238" s="22"/>
      <c r="IN238" s="22"/>
      <c r="IO238" s="22"/>
      <c r="IP238" s="22"/>
      <c r="IQ238" s="22"/>
      <c r="IR238" s="22"/>
      <c r="IS238" s="22"/>
      <c r="IT238" s="22"/>
      <c r="IU238" s="22"/>
      <c r="IV238" s="22"/>
      <c r="IW238" s="22"/>
      <c r="IX238" s="22"/>
      <c r="IY238" s="22"/>
      <c r="IZ238" s="22"/>
      <c r="JA238" s="22"/>
      <c r="JB238" s="22"/>
      <c r="JC238" s="22"/>
      <c r="JD238" s="22"/>
      <c r="JE238" s="22"/>
      <c r="JF238" s="22"/>
      <c r="JG238" s="22"/>
      <c r="JH238" s="22"/>
      <c r="JI238" s="22"/>
      <c r="JJ238" s="22"/>
      <c r="JK238" s="22"/>
      <c r="JL238" s="22"/>
      <c r="JM238" s="22"/>
      <c r="JN238" s="22"/>
      <c r="JO238" s="22"/>
      <c r="JP238" s="22"/>
      <c r="JQ238" s="22"/>
      <c r="JR238" s="22"/>
      <c r="JS238" s="22"/>
      <c r="JT238" s="22"/>
      <c r="JU238" s="22"/>
      <c r="JV238" s="22"/>
      <c r="JW238" s="22"/>
      <c r="JX238" s="22"/>
      <c r="JY238" s="22"/>
      <c r="JZ238" s="22"/>
      <c r="KA238" s="22"/>
      <c r="KB238" s="22"/>
      <c r="KC238" s="22"/>
      <c r="KD238" s="22"/>
      <c r="KE238" s="22"/>
      <c r="KF238" s="22"/>
      <c r="KG238" s="22"/>
      <c r="KH238" s="22"/>
      <c r="KI238" s="22"/>
      <c r="KJ238" s="22"/>
      <c r="KK238" s="22"/>
      <c r="KL238" s="22"/>
      <c r="KM238" s="22"/>
      <c r="KN238" s="22"/>
      <c r="KO238" s="22"/>
      <c r="KP238" s="22"/>
      <c r="KQ238" s="22"/>
      <c r="KR238" s="22"/>
      <c r="KS238" s="22"/>
      <c r="KT238" s="22"/>
      <c r="KU238" s="22"/>
      <c r="KV238" s="22"/>
      <c r="KW238" s="22"/>
      <c r="KX238" s="22"/>
      <c r="KY238" s="22"/>
      <c r="KZ238" s="22"/>
      <c r="LA238" s="22"/>
      <c r="LB238" s="22"/>
      <c r="LC238" s="22"/>
      <c r="LD238" s="22"/>
      <c r="LE238" s="22"/>
      <c r="LF238" s="22"/>
      <c r="LG238" s="22"/>
      <c r="LH238" s="22"/>
      <c r="LI238" s="22"/>
      <c r="LJ238" s="22"/>
      <c r="LK238" s="22"/>
      <c r="LL238" s="22"/>
      <c r="LM238" s="22"/>
      <c r="LN238" s="22"/>
      <c r="LO238" s="22"/>
      <c r="LP238" s="22"/>
      <c r="LQ238" s="22"/>
      <c r="LR238" s="22"/>
      <c r="LS238" s="22"/>
      <c r="LT238" s="22"/>
      <c r="LU238" s="22"/>
      <c r="LV238" s="22"/>
      <c r="LW238" s="22"/>
      <c r="LX238" s="22"/>
      <c r="LY238" s="22"/>
      <c r="LZ238" s="22"/>
      <c r="MA238" s="22"/>
      <c r="MB238" s="22"/>
      <c r="MC238" s="22"/>
      <c r="MD238" s="22"/>
      <c r="ME238" s="22"/>
      <c r="MF238" s="22"/>
      <c r="MG238" s="22"/>
      <c r="MH238" s="22"/>
      <c r="MI238" s="22"/>
      <c r="MJ238" s="22"/>
      <c r="MK238" s="22"/>
      <c r="ML238" s="22"/>
      <c r="MM238" s="22"/>
      <c r="MN238" s="22"/>
      <c r="MO238" s="22"/>
      <c r="MP238" s="22"/>
      <c r="MQ238" s="22"/>
      <c r="MR238" s="22"/>
      <c r="MS238" s="22"/>
      <c r="MT238" s="22"/>
      <c r="MU238" s="22"/>
      <c r="MV238" s="22"/>
      <c r="MW238" s="22"/>
      <c r="MX238" s="22"/>
      <c r="MY238" s="22"/>
      <c r="MZ238" s="22"/>
      <c r="NA238" s="22"/>
      <c r="NB238" s="22"/>
      <c r="NC238" s="22"/>
      <c r="ND238" s="22"/>
      <c r="NE238" s="22"/>
      <c r="NF238" s="22"/>
      <c r="NG238" s="22"/>
      <c r="NH238" s="22"/>
      <c r="NI238" s="22"/>
      <c r="NJ238" s="22"/>
      <c r="NK238" s="22"/>
      <c r="NL238" s="22"/>
      <c r="NM238" s="22"/>
      <c r="NN238" s="22"/>
      <c r="NO238" s="22"/>
      <c r="NP238" s="22"/>
      <c r="NQ238" s="22"/>
      <c r="NR238" s="22"/>
      <c r="NS238" s="22"/>
      <c r="NT238" s="22"/>
      <c r="NU238" s="22"/>
      <c r="NV238" s="22"/>
      <c r="NW238" s="22"/>
      <c r="NX238" s="22"/>
      <c r="NY238" s="22"/>
      <c r="NZ238" s="22"/>
      <c r="OA238" s="22"/>
      <c r="OB238" s="22"/>
      <c r="OC238" s="22"/>
      <c r="OD238" s="22"/>
      <c r="OE238" s="22"/>
      <c r="OF238" s="22"/>
      <c r="OG238" s="22"/>
      <c r="OH238" s="22"/>
      <c r="OI238" s="22"/>
      <c r="OJ238" s="22"/>
      <c r="OK238" s="22"/>
      <c r="OL238" s="22"/>
      <c r="OM238" s="22"/>
      <c r="ON238" s="22"/>
      <c r="OO238" s="22"/>
      <c r="OP238" s="22"/>
      <c r="OQ238" s="22"/>
      <c r="OR238" s="22"/>
      <c r="OS238" s="22"/>
      <c r="OT238" s="22"/>
      <c r="OU238" s="22"/>
      <c r="OV238" s="22"/>
      <c r="OW238" s="22"/>
      <c r="OX238" s="22"/>
      <c r="OY238" s="22"/>
      <c r="OZ238" s="22"/>
      <c r="PA238" s="22"/>
      <c r="PB238" s="22"/>
      <c r="PC238" s="22"/>
      <c r="PD238" s="22"/>
      <c r="PE238" s="22"/>
      <c r="PF238" s="22"/>
      <c r="PG238" s="22"/>
      <c r="PH238" s="22"/>
      <c r="PI238" s="22"/>
      <c r="PJ238" s="22"/>
      <c r="PK238" s="22"/>
      <c r="PL238" s="22"/>
      <c r="PM238" s="22"/>
      <c r="PN238" s="22"/>
      <c r="PO238" s="22"/>
      <c r="PP238" s="22"/>
      <c r="PQ238" s="22"/>
      <c r="PR238" s="22"/>
      <c r="PS238" s="22"/>
      <c r="PT238" s="22"/>
      <c r="PU238" s="22"/>
      <c r="PV238" s="22"/>
      <c r="PW238" s="22"/>
      <c r="PX238" s="22"/>
      <c r="PY238" s="22"/>
      <c r="PZ238" s="22"/>
      <c r="QA238" s="22"/>
      <c r="QB238" s="22"/>
      <c r="QC238" s="22"/>
      <c r="QD238" s="22"/>
      <c r="QE238" s="22"/>
      <c r="QF238" s="22"/>
      <c r="QG238" s="22"/>
      <c r="QH238" s="22"/>
      <c r="QI238" s="22"/>
      <c r="QJ238" s="22"/>
      <c r="QK238" s="22"/>
      <c r="QL238" s="22"/>
      <c r="QM238" s="22"/>
      <c r="QN238" s="22"/>
      <c r="QO238" s="22"/>
      <c r="QP238" s="22"/>
      <c r="QQ238" s="22"/>
      <c r="QR238" s="22"/>
      <c r="QS238" s="22"/>
      <c r="QT238" s="22"/>
      <c r="QU238" s="22"/>
      <c r="QV238" s="22"/>
      <c r="QW238" s="22"/>
      <c r="QX238" s="22"/>
      <c r="QY238" s="22"/>
      <c r="QZ238" s="22"/>
      <c r="RA238" s="22"/>
      <c r="RB238" s="22"/>
      <c r="RC238" s="22"/>
      <c r="RD238" s="22"/>
      <c r="RE238" s="22"/>
      <c r="RF238" s="22"/>
      <c r="RG238" s="22"/>
      <c r="RH238" s="22"/>
      <c r="RI238" s="22"/>
      <c r="RJ238" s="22"/>
      <c r="RK238" s="22"/>
      <c r="RL238" s="22"/>
      <c r="RM238" s="22"/>
      <c r="RN238" s="22"/>
      <c r="RO238" s="22"/>
      <c r="RP238" s="22"/>
      <c r="RQ238" s="22"/>
      <c r="RR238" s="22"/>
      <c r="RS238" s="22"/>
      <c r="RT238" s="22"/>
      <c r="RU238" s="22"/>
      <c r="RV238" s="22"/>
      <c r="RW238" s="22"/>
      <c r="RX238" s="22"/>
      <c r="RY238" s="22"/>
      <c r="RZ238" s="22"/>
      <c r="SA238" s="22"/>
      <c r="SB238" s="22"/>
      <c r="SC238" s="22"/>
      <c r="SD238" s="22"/>
      <c r="SE238" s="22"/>
      <c r="SF238" s="22"/>
      <c r="SG238" s="22"/>
      <c r="SH238" s="22"/>
      <c r="SI238" s="22"/>
      <c r="SJ238" s="22"/>
      <c r="SK238" s="22"/>
      <c r="SL238" s="22"/>
      <c r="SM238" s="22"/>
      <c r="SN238" s="22"/>
      <c r="SO238" s="22"/>
      <c r="SP238" s="22"/>
      <c r="SQ238" s="22"/>
      <c r="SR238" s="22"/>
      <c r="SS238" s="22"/>
      <c r="ST238" s="22"/>
      <c r="SU238" s="22"/>
      <c r="SV238" s="22"/>
      <c r="SW238" s="22"/>
      <c r="SX238" s="22"/>
      <c r="SY238" s="22"/>
      <c r="SZ238" s="22"/>
      <c r="TA238" s="22"/>
      <c r="TB238" s="22"/>
      <c r="TC238" s="22"/>
      <c r="TD238" s="22"/>
      <c r="TE238" s="22"/>
      <c r="TF238" s="22"/>
      <c r="TG238" s="22"/>
      <c r="TH238" s="22"/>
      <c r="TI238" s="22"/>
      <c r="TJ238" s="22"/>
      <c r="TK238" s="22"/>
      <c r="TL238" s="22"/>
      <c r="TM238" s="22"/>
      <c r="TN238" s="22"/>
      <c r="TO238" s="22"/>
      <c r="TP238" s="22"/>
      <c r="TQ238" s="22"/>
      <c r="TR238" s="22"/>
      <c r="TS238" s="22"/>
      <c r="TT238" s="22"/>
      <c r="TU238" s="22"/>
      <c r="TV238" s="22"/>
      <c r="TW238" s="22"/>
      <c r="TX238" s="22"/>
      <c r="TY238" s="22"/>
      <c r="TZ238" s="22"/>
      <c r="UA238" s="22"/>
      <c r="UB238" s="22"/>
      <c r="UC238" s="22"/>
      <c r="UD238" s="22"/>
      <c r="UE238" s="22"/>
      <c r="UF238" s="22"/>
      <c r="UG238" s="22"/>
      <c r="UH238" s="22"/>
      <c r="UI238" s="22"/>
      <c r="UJ238" s="22"/>
      <c r="UK238" s="22"/>
      <c r="UL238" s="22"/>
      <c r="UM238" s="22"/>
      <c r="UN238" s="22"/>
      <c r="UO238" s="22"/>
      <c r="UP238" s="22"/>
      <c r="UQ238" s="22"/>
      <c r="UR238" s="22"/>
      <c r="US238" s="22"/>
      <c r="UT238" s="22"/>
      <c r="UU238" s="22"/>
      <c r="UV238" s="22"/>
      <c r="UW238" s="22"/>
      <c r="UX238" s="22"/>
      <c r="UY238" s="22"/>
      <c r="UZ238" s="22"/>
      <c r="VA238" s="22"/>
      <c r="VB238" s="22"/>
      <c r="VC238" s="22"/>
      <c r="VD238" s="22"/>
      <c r="VE238" s="22"/>
      <c r="VF238" s="22"/>
      <c r="VG238" s="22"/>
      <c r="VH238" s="22"/>
      <c r="VI238" s="22"/>
      <c r="VJ238" s="22"/>
      <c r="VK238" s="22"/>
      <c r="VL238" s="22"/>
      <c r="VM238" s="22"/>
      <c r="VN238" s="22"/>
      <c r="VO238" s="22"/>
      <c r="VP238" s="22"/>
      <c r="VQ238" s="22"/>
      <c r="VR238" s="22"/>
      <c r="VS238" s="22"/>
      <c r="VT238" s="22"/>
      <c r="VU238" s="22"/>
      <c r="VV238" s="22"/>
      <c r="VW238" s="22"/>
      <c r="VX238" s="22"/>
      <c r="VY238" s="22"/>
      <c r="VZ238" s="22"/>
      <c r="WA238" s="22"/>
      <c r="WB238" s="22"/>
      <c r="WC238" s="22"/>
      <c r="WD238" s="22"/>
      <c r="WE238" s="22"/>
      <c r="WF238" s="22"/>
      <c r="WG238" s="22"/>
      <c r="WH238" s="22"/>
      <c r="WI238" s="22"/>
      <c r="WJ238" s="22"/>
      <c r="WK238" s="22"/>
      <c r="WL238" s="22"/>
      <c r="WM238" s="22"/>
      <c r="WN238" s="22"/>
      <c r="WO238" s="22"/>
      <c r="WP238" s="22"/>
      <c r="WQ238" s="22"/>
      <c r="WR238" s="22"/>
      <c r="WS238" s="22"/>
      <c r="WT238" s="22"/>
      <c r="WU238" s="22"/>
      <c r="WV238" s="22"/>
      <c r="WW238" s="22"/>
      <c r="WX238" s="22"/>
      <c r="WY238" s="22"/>
      <c r="WZ238" s="22"/>
      <c r="XA238" s="22"/>
      <c r="XB238" s="22"/>
      <c r="XC238" s="22"/>
      <c r="XD238" s="22"/>
      <c r="XE238" s="22"/>
      <c r="XF238" s="22"/>
      <c r="XG238" s="22"/>
      <c r="XH238" s="22"/>
      <c r="XI238" s="22"/>
      <c r="XJ238" s="22"/>
      <c r="XK238" s="22"/>
      <c r="XL238" s="22"/>
      <c r="XM238" s="22"/>
      <c r="XN238" s="22"/>
      <c r="XO238" s="22"/>
      <c r="XP238" s="22"/>
      <c r="XQ238" s="22"/>
      <c r="XR238" s="22"/>
      <c r="XS238" s="22"/>
      <c r="XT238" s="22"/>
      <c r="XU238" s="22"/>
      <c r="XV238" s="22"/>
      <c r="XW238" s="22"/>
      <c r="XX238" s="22"/>
      <c r="XY238" s="22"/>
      <c r="XZ238" s="22"/>
      <c r="YA238" s="22"/>
      <c r="YB238" s="22"/>
      <c r="YC238" s="22"/>
      <c r="YD238" s="22"/>
      <c r="YE238" s="22"/>
      <c r="YF238" s="22"/>
      <c r="YG238" s="22"/>
      <c r="YH238" s="22"/>
      <c r="YI238" s="22"/>
      <c r="YJ238" s="22"/>
      <c r="YK238" s="22"/>
      <c r="YL238" s="22"/>
      <c r="YM238" s="22"/>
      <c r="YN238" s="22"/>
      <c r="YO238" s="22"/>
      <c r="YP238" s="22"/>
      <c r="YQ238" s="22"/>
      <c r="YR238" s="22"/>
      <c r="YS238" s="22"/>
      <c r="YT238" s="22"/>
      <c r="YU238" s="22"/>
      <c r="YV238" s="22"/>
      <c r="YW238" s="22"/>
      <c r="YX238" s="22"/>
      <c r="YY238" s="22"/>
      <c r="YZ238" s="22"/>
      <c r="ZA238" s="22"/>
      <c r="ZB238" s="22"/>
      <c r="ZC238" s="22"/>
      <c r="ZD238" s="22"/>
      <c r="ZE238" s="22"/>
      <c r="ZF238" s="22"/>
      <c r="ZG238" s="22"/>
      <c r="ZH238" s="22"/>
      <c r="ZI238" s="22"/>
      <c r="ZJ238" s="22"/>
      <c r="ZK238" s="22"/>
      <c r="ZL238" s="22"/>
      <c r="ZM238" s="22"/>
      <c r="ZN238" s="22"/>
      <c r="ZO238" s="22"/>
      <c r="ZP238" s="22"/>
      <c r="ZQ238" s="22"/>
      <c r="ZR238" s="22"/>
      <c r="ZS238" s="22"/>
      <c r="ZT238" s="22"/>
      <c r="ZU238" s="22"/>
      <c r="ZV238" s="22"/>
      <c r="ZW238" s="22"/>
      <c r="ZX238" s="22"/>
      <c r="ZY238" s="22"/>
      <c r="ZZ238" s="22"/>
      <c r="AAA238" s="22"/>
      <c r="AAB238" s="22"/>
      <c r="AAC238" s="22"/>
      <c r="AAD238" s="22"/>
      <c r="AAE238" s="22"/>
      <c r="AAF238" s="22"/>
      <c r="AAG238" s="22"/>
      <c r="AAH238" s="22"/>
      <c r="AAI238" s="22"/>
      <c r="AAJ238" s="22"/>
      <c r="AAK238" s="22"/>
      <c r="AAL238" s="22"/>
      <c r="AAM238" s="22"/>
      <c r="AAN238" s="22"/>
      <c r="AAO238" s="22"/>
      <c r="AAP238" s="22"/>
      <c r="AAQ238" s="22"/>
      <c r="AAR238" s="22"/>
      <c r="AAS238" s="22"/>
      <c r="AAT238" s="22"/>
      <c r="AAU238" s="22"/>
      <c r="AAV238" s="22"/>
      <c r="AAW238" s="22"/>
      <c r="AAX238" s="22"/>
      <c r="AAY238" s="22"/>
      <c r="AAZ238" s="22"/>
      <c r="ABA238" s="22"/>
      <c r="ABB238" s="22"/>
      <c r="ABC238" s="22"/>
      <c r="ABD238" s="22"/>
      <c r="ABE238" s="22"/>
      <c r="ABF238" s="22"/>
      <c r="ABG238" s="22"/>
      <c r="ABH238" s="22"/>
      <c r="ABI238" s="22"/>
      <c r="ABJ238" s="22"/>
      <c r="ABK238" s="22"/>
      <c r="ABL238" s="22"/>
      <c r="ABM238" s="22"/>
      <c r="ABN238" s="22"/>
      <c r="ABO238" s="22"/>
      <c r="ABP238" s="22"/>
      <c r="ABQ238" s="22"/>
      <c r="ABR238" s="22"/>
      <c r="ABS238" s="22"/>
      <c r="ABT238" s="22"/>
      <c r="ABU238" s="22"/>
      <c r="ABV238" s="22"/>
      <c r="ABW238" s="22"/>
      <c r="ABX238" s="22"/>
      <c r="ABY238" s="22"/>
      <c r="ABZ238" s="22"/>
      <c r="ACA238" s="22"/>
      <c r="ACB238" s="22"/>
      <c r="ACC238" s="22"/>
      <c r="ACD238" s="22"/>
      <c r="ACE238" s="22"/>
      <c r="ACF238" s="22"/>
      <c r="ACG238" s="22"/>
      <c r="ACH238" s="22"/>
      <c r="ACI238" s="22"/>
      <c r="ACJ238" s="22"/>
      <c r="ACK238" s="22"/>
      <c r="ACL238" s="22"/>
      <c r="ACM238" s="22"/>
      <c r="ACN238" s="22"/>
      <c r="ACO238" s="22"/>
      <c r="ACP238" s="22"/>
      <c r="ACQ238" s="22"/>
      <c r="ACR238" s="22"/>
      <c r="ACS238" s="22"/>
      <c r="ACT238" s="22"/>
      <c r="ACU238" s="22"/>
      <c r="ACV238" s="22"/>
      <c r="ACW238" s="22"/>
      <c r="ACX238" s="22"/>
      <c r="ACY238" s="22"/>
      <c r="ACZ238" s="22"/>
      <c r="ADA238" s="22"/>
    </row>
    <row r="239" spans="1:781" s="124" customFormat="1" ht="15.6" x14ac:dyDescent="0.3">
      <c r="A239" s="81">
        <v>3</v>
      </c>
      <c r="B239" s="87" t="s">
        <v>699</v>
      </c>
      <c r="C239" s="64" t="s">
        <v>700</v>
      </c>
      <c r="D239" s="65"/>
      <c r="E239" s="65"/>
      <c r="F239" s="65">
        <v>11</v>
      </c>
      <c r="G239" s="122">
        <v>430000</v>
      </c>
      <c r="H239" s="65">
        <v>2</v>
      </c>
      <c r="I239" s="65" t="s">
        <v>49</v>
      </c>
      <c r="J239" s="65" t="s">
        <v>67</v>
      </c>
      <c r="K239" s="67">
        <v>1980</v>
      </c>
      <c r="L239" s="135">
        <v>1980</v>
      </c>
      <c r="M239" s="69"/>
      <c r="N239" s="70"/>
      <c r="O239" s="70"/>
      <c r="P239" s="71" t="s">
        <v>511</v>
      </c>
      <c r="Q239" s="72"/>
      <c r="R239" s="73"/>
      <c r="S239" s="74" t="str">
        <f t="shared" ref="S239:S288" si="61">C239</f>
        <v>Kyanite</v>
      </c>
      <c r="T239" s="75"/>
      <c r="U239" s="75"/>
      <c r="V239" s="75"/>
      <c r="W239" s="75"/>
      <c r="X239" s="75"/>
      <c r="Y239" s="75"/>
      <c r="Z239" s="75"/>
      <c r="AA239" s="22"/>
      <c r="AB239" s="76">
        <f t="shared" ref="AB239:AB283" si="62">M239/1896653</f>
        <v>0</v>
      </c>
      <c r="AC239" s="76">
        <f t="shared" ref="AC239:AC283" si="63">N239/39</f>
        <v>0</v>
      </c>
      <c r="AD239" s="76">
        <f t="shared" ref="AD239:AD283" si="64">O239/14</f>
        <v>0</v>
      </c>
      <c r="AE239" s="76">
        <f t="shared" ref="AE239:AE283" si="65">SUM(AB239:AD239)</f>
        <v>0</v>
      </c>
      <c r="AF239" s="77"/>
      <c r="AG239" s="77">
        <f t="shared" ref="AG239:AG283" si="66">IF(A239=1,AE239,0)</f>
        <v>0</v>
      </c>
      <c r="AH239" s="77">
        <f t="shared" ref="AH239:AH283" si="67">IF(A239=2,AE239,0)</f>
        <v>0</v>
      </c>
      <c r="AI239" s="77">
        <f t="shared" ref="AI239:AI283" si="68">IF(A239=3,AE239,0)</f>
        <v>0</v>
      </c>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c r="DM239" s="22"/>
      <c r="DN239" s="22"/>
      <c r="DO239" s="22"/>
      <c r="DP239" s="22"/>
      <c r="DQ239" s="22"/>
      <c r="DR239" s="22"/>
      <c r="DS239" s="22"/>
      <c r="DT239" s="22"/>
      <c r="DU239" s="22"/>
      <c r="DV239" s="22"/>
      <c r="DW239" s="22"/>
      <c r="DX239" s="22"/>
      <c r="DY239" s="22"/>
      <c r="DZ239" s="22"/>
      <c r="EA239" s="22"/>
      <c r="EB239" s="22"/>
      <c r="EC239" s="22"/>
      <c r="ED239" s="22"/>
      <c r="EE239" s="22"/>
      <c r="EF239" s="22"/>
      <c r="EG239" s="22"/>
      <c r="EH239" s="22"/>
      <c r="EI239" s="22"/>
      <c r="EJ239" s="22"/>
      <c r="EK239" s="22"/>
      <c r="EL239" s="22"/>
      <c r="EM239" s="22"/>
      <c r="EN239" s="22"/>
      <c r="EO239" s="22"/>
      <c r="EP239" s="22"/>
      <c r="EQ239" s="22"/>
      <c r="ER239" s="22"/>
      <c r="ES239" s="22"/>
      <c r="ET239" s="22"/>
      <c r="EU239" s="22"/>
      <c r="EV239" s="22"/>
      <c r="EW239" s="22"/>
      <c r="EX239" s="22"/>
      <c r="EY239" s="22"/>
      <c r="EZ239" s="22"/>
      <c r="FA239" s="22"/>
      <c r="FB239" s="22"/>
      <c r="FC239" s="22"/>
      <c r="FD239" s="22"/>
      <c r="FE239" s="22"/>
      <c r="FF239" s="22"/>
      <c r="FG239" s="22"/>
      <c r="FH239" s="22"/>
      <c r="FI239" s="22"/>
      <c r="FJ239" s="22"/>
      <c r="FK239" s="22"/>
      <c r="FL239" s="22"/>
      <c r="FM239" s="22"/>
      <c r="FN239" s="22"/>
      <c r="FO239" s="22"/>
      <c r="FP239" s="22"/>
      <c r="FQ239" s="22"/>
      <c r="FR239" s="22"/>
      <c r="FS239" s="22"/>
      <c r="FT239" s="22"/>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2"/>
      <c r="GR239" s="22"/>
      <c r="GS239" s="22"/>
      <c r="GT239" s="22"/>
      <c r="GU239" s="22"/>
      <c r="GV239" s="22"/>
      <c r="GW239" s="22"/>
      <c r="GX239" s="22"/>
      <c r="GY239" s="22"/>
      <c r="GZ239" s="22"/>
      <c r="HA239" s="22"/>
      <c r="HB239" s="22"/>
      <c r="HC239" s="22"/>
      <c r="HD239" s="22"/>
      <c r="HE239" s="22"/>
      <c r="HF239" s="22"/>
      <c r="HG239" s="22"/>
      <c r="HH239" s="22"/>
      <c r="HI239" s="22"/>
      <c r="HJ239" s="22"/>
      <c r="HK239" s="22"/>
      <c r="HL239" s="22"/>
      <c r="HM239" s="22"/>
      <c r="HN239" s="22"/>
      <c r="HO239" s="22"/>
      <c r="HP239" s="22"/>
      <c r="HQ239" s="22"/>
      <c r="HR239" s="22"/>
      <c r="HS239" s="22"/>
      <c r="HT239" s="22"/>
      <c r="HU239" s="22"/>
      <c r="HV239" s="22"/>
      <c r="HW239" s="22"/>
      <c r="HX239" s="22"/>
      <c r="HY239" s="22"/>
      <c r="HZ239" s="22"/>
      <c r="IA239" s="22"/>
      <c r="IB239" s="22"/>
      <c r="IC239" s="22"/>
      <c r="ID239" s="22"/>
      <c r="IE239" s="22"/>
      <c r="IF239" s="22"/>
      <c r="IG239" s="22"/>
      <c r="IH239" s="22"/>
      <c r="II239" s="22"/>
      <c r="IJ239" s="22"/>
      <c r="IK239" s="22"/>
      <c r="IL239" s="22"/>
      <c r="IM239" s="22"/>
      <c r="IN239" s="22"/>
      <c r="IO239" s="22"/>
      <c r="IP239" s="22"/>
      <c r="IQ239" s="22"/>
      <c r="IR239" s="22"/>
      <c r="IS239" s="22"/>
      <c r="IT239" s="22"/>
      <c r="IU239" s="22"/>
      <c r="IV239" s="22"/>
      <c r="IW239" s="22"/>
      <c r="IX239" s="22"/>
      <c r="IY239" s="22"/>
      <c r="IZ239" s="22"/>
      <c r="JA239" s="22"/>
      <c r="JB239" s="22"/>
      <c r="JC239" s="22"/>
      <c r="JD239" s="22"/>
      <c r="JE239" s="22"/>
      <c r="JF239" s="22"/>
      <c r="JG239" s="22"/>
      <c r="JH239" s="22"/>
      <c r="JI239" s="22"/>
      <c r="JJ239" s="22"/>
      <c r="JK239" s="22"/>
      <c r="JL239" s="22"/>
      <c r="JM239" s="22"/>
      <c r="JN239" s="22"/>
      <c r="JO239" s="22"/>
      <c r="JP239" s="22"/>
      <c r="JQ239" s="22"/>
      <c r="JR239" s="22"/>
      <c r="JS239" s="22"/>
      <c r="JT239" s="22"/>
      <c r="JU239" s="22"/>
      <c r="JV239" s="22"/>
      <c r="JW239" s="22"/>
      <c r="JX239" s="22"/>
      <c r="JY239" s="22"/>
      <c r="JZ239" s="22"/>
      <c r="KA239" s="22"/>
      <c r="KB239" s="22"/>
      <c r="KC239" s="22"/>
      <c r="KD239" s="22"/>
      <c r="KE239" s="22"/>
      <c r="KF239" s="22"/>
      <c r="KG239" s="22"/>
      <c r="KH239" s="22"/>
      <c r="KI239" s="22"/>
      <c r="KJ239" s="22"/>
      <c r="KK239" s="22"/>
      <c r="KL239" s="22"/>
      <c r="KM239" s="22"/>
      <c r="KN239" s="22"/>
      <c r="KO239" s="22"/>
      <c r="KP239" s="22"/>
      <c r="KQ239" s="22"/>
      <c r="KR239" s="22"/>
      <c r="KS239" s="22"/>
      <c r="KT239" s="22"/>
      <c r="KU239" s="22"/>
      <c r="KV239" s="22"/>
      <c r="KW239" s="22"/>
      <c r="KX239" s="22"/>
      <c r="KY239" s="22"/>
      <c r="KZ239" s="22"/>
      <c r="LA239" s="22"/>
      <c r="LB239" s="22"/>
      <c r="LC239" s="22"/>
      <c r="LD239" s="22"/>
      <c r="LE239" s="22"/>
      <c r="LF239" s="22"/>
      <c r="LG239" s="22"/>
      <c r="LH239" s="22"/>
      <c r="LI239" s="22"/>
      <c r="LJ239" s="22"/>
      <c r="LK239" s="22"/>
      <c r="LL239" s="22"/>
      <c r="LM239" s="22"/>
      <c r="LN239" s="22"/>
      <c r="LO239" s="22"/>
      <c r="LP239" s="22"/>
      <c r="LQ239" s="22"/>
      <c r="LR239" s="22"/>
      <c r="LS239" s="22"/>
      <c r="LT239" s="22"/>
      <c r="LU239" s="22"/>
      <c r="LV239" s="22"/>
      <c r="LW239" s="22"/>
      <c r="LX239" s="22"/>
      <c r="LY239" s="22"/>
      <c r="LZ239" s="22"/>
      <c r="MA239" s="22"/>
      <c r="MB239" s="22"/>
      <c r="MC239" s="22"/>
      <c r="MD239" s="22"/>
      <c r="ME239" s="22"/>
      <c r="MF239" s="22"/>
      <c r="MG239" s="22"/>
      <c r="MH239" s="22"/>
      <c r="MI239" s="22"/>
      <c r="MJ239" s="22"/>
      <c r="MK239" s="22"/>
      <c r="ML239" s="22"/>
      <c r="MM239" s="22"/>
      <c r="MN239" s="22"/>
      <c r="MO239" s="22"/>
      <c r="MP239" s="22"/>
      <c r="MQ239" s="22"/>
      <c r="MR239" s="22"/>
      <c r="MS239" s="22"/>
      <c r="MT239" s="22"/>
      <c r="MU239" s="22"/>
      <c r="MV239" s="22"/>
      <c r="MW239" s="22"/>
      <c r="MX239" s="22"/>
      <c r="MY239" s="22"/>
      <c r="MZ239" s="22"/>
      <c r="NA239" s="22"/>
      <c r="NB239" s="22"/>
      <c r="NC239" s="22"/>
      <c r="ND239" s="22"/>
      <c r="NE239" s="22"/>
      <c r="NF239" s="22"/>
      <c r="NG239" s="22"/>
      <c r="NH239" s="22"/>
      <c r="NI239" s="22"/>
      <c r="NJ239" s="22"/>
      <c r="NK239" s="22"/>
      <c r="NL239" s="22"/>
      <c r="NM239" s="22"/>
      <c r="NN239" s="22"/>
      <c r="NO239" s="22"/>
      <c r="NP239" s="22"/>
      <c r="NQ239" s="22"/>
      <c r="NR239" s="22"/>
      <c r="NS239" s="22"/>
      <c r="NT239" s="22"/>
      <c r="NU239" s="22"/>
      <c r="NV239" s="22"/>
      <c r="NW239" s="22"/>
      <c r="NX239" s="22"/>
      <c r="NY239" s="22"/>
      <c r="NZ239" s="22"/>
      <c r="OA239" s="22"/>
      <c r="OB239" s="22"/>
      <c r="OC239" s="22"/>
      <c r="OD239" s="22"/>
      <c r="OE239" s="22"/>
      <c r="OF239" s="22"/>
      <c r="OG239" s="22"/>
      <c r="OH239" s="22"/>
      <c r="OI239" s="22"/>
      <c r="OJ239" s="22"/>
      <c r="OK239" s="22"/>
      <c r="OL239" s="22"/>
      <c r="OM239" s="22"/>
      <c r="ON239" s="22"/>
      <c r="OO239" s="22"/>
      <c r="OP239" s="22"/>
      <c r="OQ239" s="22"/>
      <c r="OR239" s="22"/>
      <c r="OS239" s="22"/>
      <c r="OT239" s="22"/>
      <c r="OU239" s="22"/>
      <c r="OV239" s="22"/>
      <c r="OW239" s="22"/>
      <c r="OX239" s="22"/>
      <c r="OY239" s="22"/>
      <c r="OZ239" s="22"/>
      <c r="PA239" s="22"/>
      <c r="PB239" s="22"/>
      <c r="PC239" s="22"/>
      <c r="PD239" s="22"/>
      <c r="PE239" s="22"/>
      <c r="PF239" s="22"/>
      <c r="PG239" s="22"/>
      <c r="PH239" s="22"/>
      <c r="PI239" s="22"/>
      <c r="PJ239" s="22"/>
      <c r="PK239" s="22"/>
      <c r="PL239" s="22"/>
      <c r="PM239" s="22"/>
      <c r="PN239" s="22"/>
      <c r="PO239" s="22"/>
      <c r="PP239" s="22"/>
      <c r="PQ239" s="22"/>
      <c r="PR239" s="22"/>
      <c r="PS239" s="22"/>
      <c r="PT239" s="22"/>
      <c r="PU239" s="22"/>
      <c r="PV239" s="22"/>
      <c r="PW239" s="22"/>
      <c r="PX239" s="22"/>
      <c r="PY239" s="22"/>
      <c r="PZ239" s="22"/>
      <c r="QA239" s="22"/>
      <c r="QB239" s="22"/>
      <c r="QC239" s="22"/>
      <c r="QD239" s="22"/>
      <c r="QE239" s="22"/>
      <c r="QF239" s="22"/>
      <c r="QG239" s="22"/>
      <c r="QH239" s="22"/>
      <c r="QI239" s="22"/>
      <c r="QJ239" s="22"/>
      <c r="QK239" s="22"/>
      <c r="QL239" s="22"/>
      <c r="QM239" s="22"/>
      <c r="QN239" s="22"/>
      <c r="QO239" s="22"/>
      <c r="QP239" s="22"/>
      <c r="QQ239" s="22"/>
      <c r="QR239" s="22"/>
      <c r="QS239" s="22"/>
      <c r="QT239" s="22"/>
      <c r="QU239" s="22"/>
      <c r="QV239" s="22"/>
      <c r="QW239" s="22"/>
      <c r="QX239" s="22"/>
      <c r="QY239" s="22"/>
      <c r="QZ239" s="22"/>
      <c r="RA239" s="22"/>
      <c r="RB239" s="22"/>
      <c r="RC239" s="22"/>
      <c r="RD239" s="22"/>
      <c r="RE239" s="22"/>
      <c r="RF239" s="22"/>
      <c r="RG239" s="22"/>
      <c r="RH239" s="22"/>
      <c r="RI239" s="22"/>
      <c r="RJ239" s="22"/>
      <c r="RK239" s="22"/>
      <c r="RL239" s="22"/>
      <c r="RM239" s="22"/>
      <c r="RN239" s="22"/>
      <c r="RO239" s="22"/>
      <c r="RP239" s="22"/>
      <c r="RQ239" s="22"/>
      <c r="RR239" s="22"/>
      <c r="RS239" s="22"/>
      <c r="RT239" s="22"/>
      <c r="RU239" s="22"/>
      <c r="RV239" s="22"/>
      <c r="RW239" s="22"/>
      <c r="RX239" s="22"/>
      <c r="RY239" s="22"/>
      <c r="RZ239" s="22"/>
      <c r="SA239" s="22"/>
      <c r="SB239" s="22"/>
      <c r="SC239" s="22"/>
      <c r="SD239" s="22"/>
      <c r="SE239" s="22"/>
      <c r="SF239" s="22"/>
      <c r="SG239" s="22"/>
      <c r="SH239" s="22"/>
      <c r="SI239" s="22"/>
      <c r="SJ239" s="22"/>
      <c r="SK239" s="22"/>
      <c r="SL239" s="22"/>
      <c r="SM239" s="22"/>
      <c r="SN239" s="22"/>
      <c r="SO239" s="22"/>
      <c r="SP239" s="22"/>
      <c r="SQ239" s="22"/>
      <c r="SR239" s="22"/>
      <c r="SS239" s="22"/>
      <c r="ST239" s="22"/>
      <c r="SU239" s="22"/>
      <c r="SV239" s="22"/>
      <c r="SW239" s="22"/>
      <c r="SX239" s="22"/>
      <c r="SY239" s="22"/>
      <c r="SZ239" s="22"/>
      <c r="TA239" s="22"/>
      <c r="TB239" s="22"/>
      <c r="TC239" s="22"/>
      <c r="TD239" s="22"/>
      <c r="TE239" s="22"/>
      <c r="TF239" s="22"/>
      <c r="TG239" s="22"/>
      <c r="TH239" s="22"/>
      <c r="TI239" s="22"/>
      <c r="TJ239" s="22"/>
      <c r="TK239" s="22"/>
      <c r="TL239" s="22"/>
      <c r="TM239" s="22"/>
      <c r="TN239" s="22"/>
      <c r="TO239" s="22"/>
      <c r="TP239" s="22"/>
      <c r="TQ239" s="22"/>
      <c r="TR239" s="22"/>
      <c r="TS239" s="22"/>
      <c r="TT239" s="22"/>
      <c r="TU239" s="22"/>
      <c r="TV239" s="22"/>
      <c r="TW239" s="22"/>
      <c r="TX239" s="22"/>
      <c r="TY239" s="22"/>
      <c r="TZ239" s="22"/>
      <c r="UA239" s="22"/>
      <c r="UB239" s="22"/>
      <c r="UC239" s="22"/>
      <c r="UD239" s="22"/>
      <c r="UE239" s="22"/>
      <c r="UF239" s="22"/>
      <c r="UG239" s="22"/>
      <c r="UH239" s="22"/>
      <c r="UI239" s="22"/>
      <c r="UJ239" s="22"/>
      <c r="UK239" s="22"/>
      <c r="UL239" s="22"/>
      <c r="UM239" s="22"/>
      <c r="UN239" s="22"/>
      <c r="UO239" s="22"/>
      <c r="UP239" s="22"/>
      <c r="UQ239" s="22"/>
      <c r="UR239" s="22"/>
      <c r="US239" s="22"/>
      <c r="UT239" s="22"/>
      <c r="UU239" s="22"/>
      <c r="UV239" s="22"/>
      <c r="UW239" s="22"/>
      <c r="UX239" s="22"/>
      <c r="UY239" s="22"/>
      <c r="UZ239" s="22"/>
      <c r="VA239" s="22"/>
      <c r="VB239" s="22"/>
      <c r="VC239" s="22"/>
      <c r="VD239" s="22"/>
      <c r="VE239" s="22"/>
      <c r="VF239" s="22"/>
      <c r="VG239" s="22"/>
      <c r="VH239" s="22"/>
      <c r="VI239" s="22"/>
      <c r="VJ239" s="22"/>
      <c r="VK239" s="22"/>
      <c r="VL239" s="22"/>
      <c r="VM239" s="22"/>
      <c r="VN239" s="22"/>
      <c r="VO239" s="22"/>
      <c r="VP239" s="22"/>
      <c r="VQ239" s="22"/>
      <c r="VR239" s="22"/>
      <c r="VS239" s="22"/>
      <c r="VT239" s="22"/>
      <c r="VU239" s="22"/>
      <c r="VV239" s="22"/>
      <c r="VW239" s="22"/>
      <c r="VX239" s="22"/>
      <c r="VY239" s="22"/>
      <c r="VZ239" s="22"/>
      <c r="WA239" s="22"/>
      <c r="WB239" s="22"/>
      <c r="WC239" s="22"/>
      <c r="WD239" s="22"/>
      <c r="WE239" s="22"/>
      <c r="WF239" s="22"/>
      <c r="WG239" s="22"/>
      <c r="WH239" s="22"/>
      <c r="WI239" s="22"/>
      <c r="WJ239" s="22"/>
      <c r="WK239" s="22"/>
      <c r="WL239" s="22"/>
      <c r="WM239" s="22"/>
      <c r="WN239" s="22"/>
      <c r="WO239" s="22"/>
      <c r="WP239" s="22"/>
      <c r="WQ239" s="22"/>
      <c r="WR239" s="22"/>
      <c r="WS239" s="22"/>
      <c r="WT239" s="22"/>
      <c r="WU239" s="22"/>
      <c r="WV239" s="22"/>
      <c r="WW239" s="22"/>
      <c r="WX239" s="22"/>
      <c r="WY239" s="22"/>
      <c r="WZ239" s="22"/>
      <c r="XA239" s="22"/>
      <c r="XB239" s="22"/>
      <c r="XC239" s="22"/>
      <c r="XD239" s="22"/>
      <c r="XE239" s="22"/>
      <c r="XF239" s="22"/>
      <c r="XG239" s="22"/>
      <c r="XH239" s="22"/>
      <c r="XI239" s="22"/>
      <c r="XJ239" s="22"/>
      <c r="XK239" s="22"/>
      <c r="XL239" s="22"/>
      <c r="XM239" s="22"/>
      <c r="XN239" s="22"/>
      <c r="XO239" s="22"/>
      <c r="XP239" s="22"/>
      <c r="XQ239" s="22"/>
      <c r="XR239" s="22"/>
      <c r="XS239" s="22"/>
      <c r="XT239" s="22"/>
      <c r="XU239" s="22"/>
      <c r="XV239" s="22"/>
      <c r="XW239" s="22"/>
      <c r="XX239" s="22"/>
      <c r="XY239" s="22"/>
      <c r="XZ239" s="22"/>
      <c r="YA239" s="22"/>
      <c r="YB239" s="22"/>
      <c r="YC239" s="22"/>
      <c r="YD239" s="22"/>
      <c r="YE239" s="22"/>
      <c r="YF239" s="22"/>
      <c r="YG239" s="22"/>
      <c r="YH239" s="22"/>
      <c r="YI239" s="22"/>
      <c r="YJ239" s="22"/>
      <c r="YK239" s="22"/>
      <c r="YL239" s="22"/>
      <c r="YM239" s="22"/>
      <c r="YN239" s="22"/>
      <c r="YO239" s="22"/>
      <c r="YP239" s="22"/>
      <c r="YQ239" s="22"/>
      <c r="YR239" s="22"/>
      <c r="YS239" s="22"/>
      <c r="YT239" s="22"/>
      <c r="YU239" s="22"/>
      <c r="YV239" s="22"/>
      <c r="YW239" s="22"/>
      <c r="YX239" s="22"/>
      <c r="YY239" s="22"/>
      <c r="YZ239" s="22"/>
      <c r="ZA239" s="22"/>
      <c r="ZB239" s="22"/>
      <c r="ZC239" s="22"/>
      <c r="ZD239" s="22"/>
      <c r="ZE239" s="22"/>
      <c r="ZF239" s="22"/>
      <c r="ZG239" s="22"/>
      <c r="ZH239" s="22"/>
      <c r="ZI239" s="22"/>
      <c r="ZJ239" s="22"/>
      <c r="ZK239" s="22"/>
      <c r="ZL239" s="22"/>
      <c r="ZM239" s="22"/>
      <c r="ZN239" s="22"/>
      <c r="ZO239" s="22"/>
      <c r="ZP239" s="22"/>
      <c r="ZQ239" s="22"/>
      <c r="ZR239" s="22"/>
      <c r="ZS239" s="22"/>
      <c r="ZT239" s="22"/>
      <c r="ZU239" s="22"/>
      <c r="ZV239" s="22"/>
      <c r="ZW239" s="22"/>
      <c r="ZX239" s="22"/>
      <c r="ZY239" s="22"/>
      <c r="ZZ239" s="22"/>
      <c r="AAA239" s="22"/>
      <c r="AAB239" s="22"/>
      <c r="AAC239" s="22"/>
      <c r="AAD239" s="22"/>
      <c r="AAE239" s="22"/>
      <c r="AAF239" s="22"/>
      <c r="AAG239" s="22"/>
      <c r="AAH239" s="22"/>
      <c r="AAI239" s="22"/>
      <c r="AAJ239" s="22"/>
      <c r="AAK239" s="22"/>
      <c r="AAL239" s="22"/>
      <c r="AAM239" s="22"/>
      <c r="AAN239" s="22"/>
      <c r="AAO239" s="22"/>
      <c r="AAP239" s="22"/>
      <c r="AAQ239" s="22"/>
      <c r="AAR239" s="22"/>
      <c r="AAS239" s="22"/>
      <c r="AAT239" s="22"/>
      <c r="AAU239" s="22"/>
      <c r="AAV239" s="22"/>
      <c r="AAW239" s="22"/>
      <c r="AAX239" s="22"/>
      <c r="AAY239" s="22"/>
      <c r="AAZ239" s="22"/>
      <c r="ABA239" s="22"/>
      <c r="ABB239" s="22"/>
      <c r="ABC239" s="22"/>
      <c r="ABD239" s="22"/>
      <c r="ABE239" s="22"/>
      <c r="ABF239" s="22"/>
      <c r="ABG239" s="22"/>
      <c r="ABH239" s="22"/>
      <c r="ABI239" s="22"/>
      <c r="ABJ239" s="22"/>
      <c r="ABK239" s="22"/>
      <c r="ABL239" s="22"/>
      <c r="ABM239" s="22"/>
      <c r="ABN239" s="22"/>
      <c r="ABO239" s="22"/>
      <c r="ABP239" s="22"/>
      <c r="ABQ239" s="22"/>
      <c r="ABR239" s="22"/>
      <c r="ABS239" s="22"/>
      <c r="ABT239" s="22"/>
      <c r="ABU239" s="22"/>
      <c r="ABV239" s="22"/>
      <c r="ABW239" s="22"/>
      <c r="ABX239" s="22"/>
      <c r="ABY239" s="22"/>
      <c r="ABZ239" s="22"/>
      <c r="ACA239" s="22"/>
      <c r="ACB239" s="22"/>
      <c r="ACC239" s="22"/>
      <c r="ACD239" s="22"/>
      <c r="ACE239" s="22"/>
      <c r="ACF239" s="22"/>
      <c r="ACG239" s="22"/>
      <c r="ACH239" s="22"/>
      <c r="ACI239" s="22"/>
      <c r="ACJ239" s="22"/>
      <c r="ACK239" s="22"/>
      <c r="ACL239" s="22"/>
      <c r="ACM239" s="22"/>
      <c r="ACN239" s="22"/>
      <c r="ACO239" s="22"/>
      <c r="ACP239" s="22"/>
      <c r="ACQ239" s="22"/>
      <c r="ACR239" s="22"/>
      <c r="ACS239" s="22"/>
      <c r="ACT239" s="22"/>
      <c r="ACU239" s="22"/>
      <c r="ACV239" s="22"/>
      <c r="ACW239" s="22"/>
      <c r="ACX239" s="22"/>
      <c r="ACY239" s="22"/>
      <c r="ACZ239" s="22"/>
      <c r="ADA239" s="22"/>
    </row>
    <row r="240" spans="1:781" s="22" customFormat="1" ht="15.6" x14ac:dyDescent="0.3">
      <c r="A240" s="81">
        <v>3</v>
      </c>
      <c r="B240" s="140" t="s">
        <v>701</v>
      </c>
      <c r="C240" s="141" t="s">
        <v>111</v>
      </c>
      <c r="D240" s="142"/>
      <c r="E240" s="142"/>
      <c r="F240" s="142"/>
      <c r="G240" s="91"/>
      <c r="H240" s="142">
        <v>1</v>
      </c>
      <c r="I240" s="142" t="s">
        <v>49</v>
      </c>
      <c r="J240" s="142" t="s">
        <v>282</v>
      </c>
      <c r="K240" s="143">
        <v>1979</v>
      </c>
      <c r="L240" s="107">
        <v>29190</v>
      </c>
      <c r="M240" s="144">
        <v>37854.1</v>
      </c>
      <c r="N240" s="145"/>
      <c r="O240" s="145"/>
      <c r="P240" s="95" t="s">
        <v>457</v>
      </c>
      <c r="Q240" s="121" t="s">
        <v>702</v>
      </c>
      <c r="R240" s="73"/>
      <c r="S240" s="74" t="str">
        <f t="shared" si="61"/>
        <v>Cu</v>
      </c>
      <c r="T240" s="75"/>
      <c r="U240" s="75"/>
      <c r="V240" s="75"/>
      <c r="W240" s="75"/>
      <c r="X240" s="75"/>
      <c r="Y240" s="75"/>
      <c r="Z240" s="75"/>
      <c r="AB240" s="76">
        <f t="shared" si="62"/>
        <v>1.9958368768562305E-2</v>
      </c>
      <c r="AC240" s="76">
        <f t="shared" si="63"/>
        <v>0</v>
      </c>
      <c r="AD240" s="76">
        <f t="shared" si="64"/>
        <v>0</v>
      </c>
      <c r="AE240" s="76">
        <f t="shared" si="65"/>
        <v>1.9958368768562305E-2</v>
      </c>
      <c r="AF240" s="77"/>
      <c r="AG240" s="77">
        <f t="shared" si="66"/>
        <v>0</v>
      </c>
      <c r="AH240" s="77">
        <f t="shared" si="67"/>
        <v>0</v>
      </c>
      <c r="AI240" s="77">
        <f t="shared" si="68"/>
        <v>1.9958368768562305E-2</v>
      </c>
    </row>
    <row r="241" spans="1:786" s="22" customFormat="1" ht="24" x14ac:dyDescent="0.3">
      <c r="A241" s="83">
        <v>2</v>
      </c>
      <c r="B241" s="140" t="s">
        <v>703</v>
      </c>
      <c r="C241" s="141" t="s">
        <v>160</v>
      </c>
      <c r="D241" s="142" t="s">
        <v>295</v>
      </c>
      <c r="E241" s="142" t="s">
        <v>278</v>
      </c>
      <c r="F241" s="142">
        <v>11</v>
      </c>
      <c r="G241" s="91">
        <v>370000</v>
      </c>
      <c r="H241" s="142">
        <v>1</v>
      </c>
      <c r="I241" s="142" t="s">
        <v>49</v>
      </c>
      <c r="J241" s="142" t="s">
        <v>170</v>
      </c>
      <c r="K241" s="143">
        <v>1979</v>
      </c>
      <c r="L241" s="107">
        <v>29052</v>
      </c>
      <c r="M241" s="144">
        <v>370000</v>
      </c>
      <c r="N241" s="145">
        <v>110</v>
      </c>
      <c r="O241" s="145"/>
      <c r="P241" s="95" t="s">
        <v>704</v>
      </c>
      <c r="Q241" s="121" t="s">
        <v>705</v>
      </c>
      <c r="R241" s="73"/>
      <c r="S241" s="74" t="str">
        <f t="shared" si="61"/>
        <v>U</v>
      </c>
      <c r="T241" s="75"/>
      <c r="U241" s="75"/>
      <c r="V241" s="75"/>
      <c r="W241" s="75"/>
      <c r="X241" s="75">
        <v>1967</v>
      </c>
      <c r="Y241" s="75">
        <v>3</v>
      </c>
      <c r="Z241" s="75" t="s">
        <v>160</v>
      </c>
      <c r="AB241" s="76">
        <f t="shared" si="62"/>
        <v>0.19508049179264736</v>
      </c>
      <c r="AC241" s="76">
        <f t="shared" si="63"/>
        <v>2.8205128205128207</v>
      </c>
      <c r="AD241" s="76">
        <f t="shared" si="64"/>
        <v>0</v>
      </c>
      <c r="AE241" s="76">
        <f t="shared" si="65"/>
        <v>3.0155933123054681</v>
      </c>
      <c r="AF241" s="77"/>
      <c r="AG241" s="77">
        <f t="shared" si="66"/>
        <v>0</v>
      </c>
      <c r="AH241" s="77">
        <f t="shared" si="67"/>
        <v>3.0155933123054681</v>
      </c>
      <c r="AI241" s="77">
        <f t="shared" si="68"/>
        <v>0</v>
      </c>
    </row>
    <row r="242" spans="1:786" s="22" customFormat="1" ht="24" x14ac:dyDescent="0.3">
      <c r="A242" s="81">
        <v>3</v>
      </c>
      <c r="B242" s="140" t="s">
        <v>706</v>
      </c>
      <c r="C242" s="141" t="s">
        <v>160</v>
      </c>
      <c r="D242" s="142" t="s">
        <v>129</v>
      </c>
      <c r="E242" s="142" t="s">
        <v>146</v>
      </c>
      <c r="F242" s="142">
        <v>43</v>
      </c>
      <c r="G242" s="91"/>
      <c r="H242" s="142">
        <v>2</v>
      </c>
      <c r="I242" s="142" t="s">
        <v>49</v>
      </c>
      <c r="J242" s="142" t="s">
        <v>50</v>
      </c>
      <c r="K242" s="143">
        <v>1979</v>
      </c>
      <c r="L242" s="102">
        <v>28915</v>
      </c>
      <c r="M242" s="144"/>
      <c r="N242" s="145"/>
      <c r="O242" s="145"/>
      <c r="P242" s="95" t="s">
        <v>511</v>
      </c>
      <c r="Q242" s="121" t="s">
        <v>707</v>
      </c>
      <c r="R242" s="73"/>
      <c r="S242" s="74" t="str">
        <f t="shared" si="61"/>
        <v>U</v>
      </c>
      <c r="T242" s="75"/>
      <c r="U242" s="75"/>
      <c r="V242" s="75"/>
      <c r="W242" s="75"/>
      <c r="X242" s="75"/>
      <c r="Y242" s="75"/>
      <c r="Z242" s="75"/>
      <c r="AB242" s="76">
        <f t="shared" si="62"/>
        <v>0</v>
      </c>
      <c r="AC242" s="76">
        <f t="shared" si="63"/>
        <v>0</v>
      </c>
      <c r="AD242" s="76">
        <f t="shared" si="64"/>
        <v>0</v>
      </c>
      <c r="AE242" s="76">
        <f t="shared" si="65"/>
        <v>0</v>
      </c>
      <c r="AF242" s="77"/>
      <c r="AG242" s="77">
        <f t="shared" si="66"/>
        <v>0</v>
      </c>
      <c r="AH242" s="77">
        <f t="shared" si="67"/>
        <v>0</v>
      </c>
      <c r="AI242" s="77">
        <f t="shared" si="68"/>
        <v>0</v>
      </c>
    </row>
    <row r="243" spans="1:786" s="22" customFormat="1" ht="15.6" x14ac:dyDescent="0.3">
      <c r="A243" s="81">
        <v>3</v>
      </c>
      <c r="B243" s="140" t="s">
        <v>708</v>
      </c>
      <c r="C243" s="141" t="s">
        <v>367</v>
      </c>
      <c r="D243" s="142"/>
      <c r="E243" s="142"/>
      <c r="F243" s="142"/>
      <c r="G243" s="91"/>
      <c r="H243" s="142">
        <v>1</v>
      </c>
      <c r="I243" s="142" t="s">
        <v>49</v>
      </c>
      <c r="J243" s="142" t="s">
        <v>170</v>
      </c>
      <c r="K243" s="143">
        <v>1979</v>
      </c>
      <c r="L243" s="160">
        <v>1979</v>
      </c>
      <c r="M243" s="144">
        <v>40000</v>
      </c>
      <c r="N243" s="145"/>
      <c r="O243" s="145"/>
      <c r="P243" s="95" t="s">
        <v>59</v>
      </c>
      <c r="Q243" s="121" t="s">
        <v>709</v>
      </c>
      <c r="R243" s="73"/>
      <c r="S243" s="74" t="str">
        <f t="shared" si="61"/>
        <v>?</v>
      </c>
      <c r="T243" s="75"/>
      <c r="U243" s="75"/>
      <c r="V243" s="75"/>
      <c r="W243" s="75"/>
      <c r="X243" s="75"/>
      <c r="Y243" s="75"/>
      <c r="Z243" s="75"/>
      <c r="AB243" s="76">
        <f t="shared" si="62"/>
        <v>2.1089782896502419E-2</v>
      </c>
      <c r="AC243" s="76">
        <f t="shared" si="63"/>
        <v>0</v>
      </c>
      <c r="AD243" s="76">
        <f t="shared" si="64"/>
        <v>0</v>
      </c>
      <c r="AE243" s="76">
        <f t="shared" si="65"/>
        <v>2.1089782896502419E-2</v>
      </c>
      <c r="AF243" s="77"/>
      <c r="AG243" s="77">
        <f t="shared" si="66"/>
        <v>0</v>
      </c>
      <c r="AH243" s="77">
        <f t="shared" si="67"/>
        <v>0</v>
      </c>
      <c r="AI243" s="77">
        <f t="shared" si="68"/>
        <v>2.1089782896502419E-2</v>
      </c>
    </row>
    <row r="244" spans="1:786" s="22" customFormat="1" ht="15.6" x14ac:dyDescent="0.3">
      <c r="A244" s="81">
        <v>3</v>
      </c>
      <c r="B244" s="140" t="s">
        <v>710</v>
      </c>
      <c r="C244" s="141" t="s">
        <v>711</v>
      </c>
      <c r="D244" s="142" t="s">
        <v>349</v>
      </c>
      <c r="E244" s="142" t="s">
        <v>169</v>
      </c>
      <c r="F244" s="142">
        <v>30</v>
      </c>
      <c r="G244" s="91"/>
      <c r="H244" s="142">
        <v>2</v>
      </c>
      <c r="I244" s="142" t="s">
        <v>49</v>
      </c>
      <c r="J244" s="142" t="s">
        <v>50</v>
      </c>
      <c r="K244" s="143">
        <v>1979</v>
      </c>
      <c r="L244" s="160">
        <v>1979</v>
      </c>
      <c r="M244" s="144"/>
      <c r="N244" s="145"/>
      <c r="O244" s="145"/>
      <c r="P244" s="95" t="s">
        <v>511</v>
      </c>
      <c r="Q244" s="121" t="s">
        <v>712</v>
      </c>
      <c r="R244" s="146" t="s">
        <v>347</v>
      </c>
      <c r="S244" s="74" t="str">
        <f t="shared" si="61"/>
        <v>Oil Sands</v>
      </c>
      <c r="T244" s="75"/>
      <c r="U244" s="75"/>
      <c r="V244" s="75"/>
      <c r="W244" s="75"/>
      <c r="X244" s="75"/>
      <c r="Y244" s="75"/>
      <c r="Z244" s="75"/>
      <c r="AB244" s="76">
        <f t="shared" si="62"/>
        <v>0</v>
      </c>
      <c r="AC244" s="76">
        <f t="shared" si="63"/>
        <v>0</v>
      </c>
      <c r="AD244" s="76">
        <f t="shared" si="64"/>
        <v>0</v>
      </c>
      <c r="AE244" s="76">
        <f t="shared" si="65"/>
        <v>0</v>
      </c>
      <c r="AF244" s="77"/>
      <c r="AG244" s="77">
        <f t="shared" si="66"/>
        <v>0</v>
      </c>
      <c r="AH244" s="77">
        <f t="shared" si="67"/>
        <v>0</v>
      </c>
      <c r="AI244" s="77">
        <f t="shared" si="68"/>
        <v>0</v>
      </c>
      <c r="ED244" s="161"/>
      <c r="EE244" s="161"/>
      <c r="EF244" s="161"/>
      <c r="EG244" s="161"/>
      <c r="EH244" s="161"/>
      <c r="EI244" s="161"/>
      <c r="EJ244" s="161"/>
      <c r="EK244" s="161"/>
      <c r="EL244" s="161"/>
      <c r="EM244" s="161"/>
      <c r="EN244" s="161"/>
      <c r="EO244" s="161"/>
      <c r="EP244" s="161"/>
      <c r="EQ244" s="161"/>
      <c r="ER244" s="161"/>
      <c r="ES244" s="161"/>
      <c r="ET244" s="161"/>
      <c r="EU244" s="161"/>
      <c r="EV244" s="161"/>
      <c r="EW244" s="161"/>
      <c r="EX244" s="161"/>
      <c r="EY244" s="161"/>
      <c r="EZ244" s="161"/>
      <c r="FA244" s="161"/>
      <c r="FB244" s="161"/>
      <c r="FC244" s="161"/>
      <c r="FD244" s="161"/>
      <c r="FE244" s="161"/>
      <c r="FF244" s="161"/>
      <c r="FG244" s="161"/>
      <c r="FH244" s="161"/>
      <c r="FI244" s="161"/>
      <c r="FJ244" s="161"/>
      <c r="FK244" s="161"/>
      <c r="FL244" s="161"/>
      <c r="FM244" s="161"/>
      <c r="FN244" s="161"/>
      <c r="FO244" s="161"/>
      <c r="FP244" s="161"/>
      <c r="FQ244" s="161"/>
      <c r="FR244" s="161"/>
      <c r="FS244" s="161"/>
      <c r="FT244" s="161"/>
      <c r="FU244" s="161"/>
      <c r="FV244" s="161"/>
      <c r="FW244" s="161"/>
      <c r="FX244" s="161"/>
      <c r="FY244" s="161"/>
      <c r="FZ244" s="161"/>
      <c r="GA244" s="161"/>
      <c r="GB244" s="161"/>
      <c r="GC244" s="161"/>
      <c r="GD244" s="161"/>
      <c r="GE244" s="161"/>
      <c r="GF244" s="161"/>
      <c r="GG244" s="161"/>
      <c r="GH244" s="161"/>
      <c r="GI244" s="161"/>
      <c r="GJ244" s="161"/>
      <c r="GK244" s="161"/>
      <c r="GL244" s="161"/>
      <c r="GM244" s="161"/>
      <c r="GN244" s="161"/>
      <c r="GO244" s="161"/>
      <c r="GP244" s="161"/>
      <c r="GQ244" s="161"/>
      <c r="GR244" s="161"/>
      <c r="GS244" s="161"/>
      <c r="GT244" s="161"/>
      <c r="GU244" s="161"/>
      <c r="GV244" s="161"/>
      <c r="GW244" s="161"/>
      <c r="GX244" s="161"/>
      <c r="GY244" s="161"/>
      <c r="GZ244" s="161"/>
      <c r="HA244" s="161"/>
      <c r="HB244" s="161"/>
      <c r="HC244" s="161"/>
      <c r="HD244" s="161"/>
      <c r="HE244" s="161"/>
      <c r="HF244" s="161"/>
      <c r="HG244" s="161"/>
      <c r="HH244" s="161"/>
      <c r="HI244" s="161"/>
      <c r="HJ244" s="161"/>
      <c r="HK244" s="161"/>
      <c r="HL244" s="161"/>
      <c r="HM244" s="161"/>
      <c r="HN244" s="161"/>
      <c r="HO244" s="161"/>
      <c r="HP244" s="161"/>
      <c r="HQ244" s="161"/>
      <c r="HR244" s="161"/>
      <c r="HS244" s="161"/>
      <c r="HT244" s="161"/>
      <c r="HU244" s="161"/>
      <c r="HV244" s="161"/>
      <c r="HW244" s="161"/>
      <c r="HX244" s="161"/>
      <c r="HY244" s="161"/>
      <c r="HZ244" s="161"/>
      <c r="IA244" s="161"/>
      <c r="IB244" s="161"/>
      <c r="IC244" s="161"/>
      <c r="ID244" s="161"/>
      <c r="IE244" s="161"/>
      <c r="IF244" s="161"/>
      <c r="IG244" s="161"/>
      <c r="IH244" s="161"/>
      <c r="II244" s="161"/>
      <c r="IJ244" s="161"/>
      <c r="IK244" s="161"/>
      <c r="IL244" s="161"/>
      <c r="IM244" s="161"/>
      <c r="IN244" s="161"/>
      <c r="IO244" s="161"/>
      <c r="IP244" s="161"/>
      <c r="IQ244" s="161"/>
      <c r="IR244" s="161"/>
      <c r="IS244" s="161"/>
      <c r="IT244" s="161"/>
      <c r="IU244" s="161"/>
      <c r="IV244" s="161"/>
      <c r="IW244" s="161"/>
      <c r="IX244" s="161"/>
      <c r="IY244" s="161"/>
      <c r="IZ244" s="161"/>
      <c r="JA244" s="161"/>
      <c r="JB244" s="161"/>
      <c r="JC244" s="161"/>
      <c r="JD244" s="161"/>
      <c r="JE244" s="161"/>
      <c r="JF244" s="161"/>
      <c r="JG244" s="161"/>
      <c r="JH244" s="161"/>
      <c r="JI244" s="161"/>
      <c r="JJ244" s="161"/>
      <c r="JK244" s="161"/>
      <c r="JL244" s="161"/>
      <c r="JM244" s="161"/>
      <c r="JN244" s="161"/>
      <c r="JO244" s="161"/>
      <c r="JP244" s="161"/>
      <c r="JQ244" s="161"/>
      <c r="JR244" s="161"/>
      <c r="JS244" s="161"/>
      <c r="JT244" s="161"/>
      <c r="JU244" s="161"/>
      <c r="JV244" s="161"/>
      <c r="JW244" s="161"/>
      <c r="JX244" s="161"/>
      <c r="JY244" s="161"/>
      <c r="JZ244" s="161"/>
      <c r="KA244" s="161"/>
      <c r="KB244" s="161"/>
      <c r="KC244" s="161"/>
      <c r="KD244" s="161"/>
      <c r="KE244" s="161"/>
      <c r="KF244" s="161"/>
      <c r="KG244" s="161"/>
      <c r="KH244" s="161"/>
      <c r="KI244" s="161"/>
      <c r="KJ244" s="161"/>
      <c r="KK244" s="161"/>
      <c r="KL244" s="161"/>
      <c r="KM244" s="161"/>
      <c r="KN244" s="161"/>
      <c r="KO244" s="161"/>
      <c r="KP244" s="161"/>
      <c r="KQ244" s="161"/>
      <c r="KR244" s="161"/>
      <c r="KS244" s="161"/>
      <c r="KT244" s="161"/>
      <c r="KU244" s="161"/>
      <c r="KV244" s="161"/>
      <c r="KW244" s="161"/>
      <c r="KX244" s="161"/>
      <c r="KY244" s="161"/>
      <c r="KZ244" s="161"/>
      <c r="LA244" s="161"/>
      <c r="LB244" s="161"/>
      <c r="LC244" s="161"/>
      <c r="LD244" s="161"/>
      <c r="LE244" s="161"/>
      <c r="LF244" s="161"/>
      <c r="LG244" s="161"/>
      <c r="LH244" s="161"/>
      <c r="LI244" s="161"/>
      <c r="LJ244" s="161"/>
      <c r="LK244" s="161"/>
      <c r="LL244" s="161"/>
      <c r="LM244" s="161"/>
      <c r="LN244" s="161"/>
      <c r="LO244" s="161"/>
      <c r="LP244" s="161"/>
      <c r="LQ244" s="161"/>
      <c r="LR244" s="161"/>
      <c r="LS244" s="161"/>
      <c r="LT244" s="161"/>
      <c r="LU244" s="161"/>
      <c r="LV244" s="161"/>
      <c r="LW244" s="161"/>
      <c r="LX244" s="161"/>
      <c r="LY244" s="161"/>
      <c r="LZ244" s="161"/>
      <c r="MA244" s="161"/>
      <c r="MB244" s="161"/>
      <c r="MC244" s="161"/>
      <c r="MD244" s="161"/>
      <c r="ME244" s="161"/>
      <c r="MF244" s="161"/>
      <c r="MG244" s="161"/>
      <c r="MH244" s="161"/>
      <c r="MI244" s="161"/>
      <c r="MJ244" s="161"/>
      <c r="MK244" s="161"/>
      <c r="ML244" s="161"/>
      <c r="MM244" s="161"/>
      <c r="MN244" s="161"/>
      <c r="MO244" s="161"/>
      <c r="MP244" s="161"/>
      <c r="MQ244" s="161"/>
      <c r="MR244" s="161"/>
      <c r="MS244" s="161"/>
      <c r="MT244" s="161"/>
      <c r="MU244" s="161"/>
      <c r="MV244" s="161"/>
      <c r="MW244" s="161"/>
      <c r="MX244" s="161"/>
      <c r="MY244" s="161"/>
      <c r="MZ244" s="161"/>
      <c r="NA244" s="161"/>
      <c r="NB244" s="161"/>
      <c r="NC244" s="161"/>
      <c r="ND244" s="161"/>
      <c r="NE244" s="161"/>
      <c r="NF244" s="161"/>
      <c r="NG244" s="161"/>
      <c r="NH244" s="161"/>
      <c r="NI244" s="161"/>
      <c r="NJ244" s="161"/>
      <c r="NK244" s="161"/>
      <c r="NL244" s="161"/>
      <c r="NM244" s="161"/>
      <c r="NN244" s="161"/>
      <c r="NO244" s="161"/>
      <c r="NP244" s="161"/>
      <c r="NQ244" s="161"/>
      <c r="NR244" s="161"/>
      <c r="NS244" s="161"/>
      <c r="NT244" s="161"/>
      <c r="NU244" s="161"/>
      <c r="NV244" s="161"/>
      <c r="NW244" s="161"/>
      <c r="NX244" s="161"/>
      <c r="NY244" s="161"/>
      <c r="NZ244" s="161"/>
      <c r="OA244" s="161"/>
      <c r="OB244" s="161"/>
      <c r="OC244" s="161"/>
      <c r="OD244" s="161"/>
      <c r="OE244" s="161"/>
      <c r="OF244" s="161"/>
      <c r="OG244" s="161"/>
      <c r="OH244" s="161"/>
      <c r="OI244" s="161"/>
      <c r="OJ244" s="161"/>
      <c r="OK244" s="161"/>
      <c r="OL244" s="161"/>
      <c r="OM244" s="161"/>
      <c r="ON244" s="161"/>
      <c r="OO244" s="161"/>
      <c r="OP244" s="161"/>
      <c r="OQ244" s="161"/>
      <c r="OR244" s="161"/>
      <c r="OS244" s="161"/>
      <c r="OT244" s="161"/>
      <c r="OU244" s="161"/>
      <c r="OV244" s="161"/>
      <c r="OW244" s="161"/>
      <c r="OX244" s="161"/>
      <c r="OY244" s="161"/>
      <c r="OZ244" s="161"/>
      <c r="PA244" s="161"/>
      <c r="PB244" s="161"/>
      <c r="PC244" s="161"/>
      <c r="PD244" s="161"/>
      <c r="PE244" s="161"/>
      <c r="PF244" s="161"/>
      <c r="PG244" s="161"/>
      <c r="PH244" s="161"/>
      <c r="PI244" s="161"/>
      <c r="PJ244" s="161"/>
      <c r="PK244" s="161"/>
      <c r="PL244" s="161"/>
      <c r="PM244" s="161"/>
      <c r="PN244" s="161"/>
      <c r="PO244" s="161"/>
      <c r="PP244" s="161"/>
      <c r="PQ244" s="161"/>
      <c r="PR244" s="161"/>
      <c r="PS244" s="161"/>
      <c r="PT244" s="161"/>
      <c r="PU244" s="161"/>
      <c r="PV244" s="161"/>
      <c r="PW244" s="161"/>
      <c r="PX244" s="161"/>
      <c r="PY244" s="161"/>
      <c r="PZ244" s="161"/>
      <c r="QA244" s="161"/>
      <c r="QB244" s="161"/>
      <c r="QC244" s="161"/>
      <c r="QD244" s="161"/>
      <c r="QE244" s="161"/>
      <c r="QF244" s="161"/>
      <c r="QG244" s="161"/>
      <c r="QH244" s="161"/>
      <c r="QI244" s="161"/>
      <c r="QJ244" s="161"/>
      <c r="QK244" s="161"/>
      <c r="QL244" s="161"/>
      <c r="QM244" s="161"/>
      <c r="QN244" s="161"/>
      <c r="QO244" s="161"/>
      <c r="QP244" s="161"/>
      <c r="QQ244" s="161"/>
      <c r="QR244" s="161"/>
      <c r="QS244" s="161"/>
      <c r="QT244" s="161"/>
      <c r="QU244" s="161"/>
      <c r="QV244" s="161"/>
      <c r="QW244" s="161"/>
      <c r="QX244" s="161"/>
      <c r="QY244" s="161"/>
      <c r="QZ244" s="161"/>
      <c r="RA244" s="161"/>
      <c r="RB244" s="161"/>
      <c r="RC244" s="161"/>
      <c r="RD244" s="161"/>
      <c r="RE244" s="161"/>
      <c r="RF244" s="161"/>
      <c r="RG244" s="161"/>
      <c r="RH244" s="161"/>
      <c r="RI244" s="161"/>
      <c r="RJ244" s="161"/>
      <c r="RK244" s="161"/>
      <c r="RL244" s="161"/>
      <c r="RM244" s="161"/>
      <c r="RN244" s="161"/>
      <c r="RO244" s="161"/>
      <c r="RP244" s="161"/>
      <c r="RQ244" s="161"/>
      <c r="RR244" s="161"/>
      <c r="RS244" s="161"/>
      <c r="RT244" s="161"/>
      <c r="RU244" s="161"/>
      <c r="RV244" s="161"/>
      <c r="RW244" s="161"/>
      <c r="RX244" s="161"/>
      <c r="RY244" s="161"/>
      <c r="RZ244" s="161"/>
      <c r="SA244" s="161"/>
      <c r="SB244" s="161"/>
      <c r="SC244" s="161"/>
      <c r="SD244" s="161"/>
      <c r="SE244" s="161"/>
      <c r="SF244" s="161"/>
      <c r="SG244" s="161"/>
      <c r="SH244" s="161"/>
      <c r="SI244" s="161"/>
      <c r="SJ244" s="161"/>
      <c r="SK244" s="161"/>
      <c r="SL244" s="161"/>
      <c r="SM244" s="161"/>
      <c r="SN244" s="161"/>
      <c r="SO244" s="161"/>
      <c r="SP244" s="161"/>
      <c r="SQ244" s="161"/>
      <c r="SR244" s="161"/>
      <c r="SS244" s="161"/>
      <c r="ST244" s="161"/>
      <c r="SU244" s="161"/>
      <c r="SV244" s="161"/>
      <c r="SW244" s="161"/>
      <c r="SX244" s="161"/>
      <c r="SY244" s="161"/>
      <c r="SZ244" s="161"/>
      <c r="TA244" s="161"/>
      <c r="TB244" s="161"/>
      <c r="TC244" s="161"/>
      <c r="TD244" s="161"/>
      <c r="TE244" s="161"/>
      <c r="TF244" s="161"/>
      <c r="TG244" s="161"/>
      <c r="TH244" s="161"/>
      <c r="TI244" s="161"/>
      <c r="TJ244" s="161"/>
      <c r="TK244" s="161"/>
      <c r="TL244" s="161"/>
      <c r="TM244" s="161"/>
      <c r="TN244" s="161"/>
      <c r="TO244" s="161"/>
      <c r="TP244" s="161"/>
      <c r="TQ244" s="161"/>
      <c r="TR244" s="161"/>
      <c r="TS244" s="161"/>
      <c r="TT244" s="161"/>
      <c r="TU244" s="161"/>
      <c r="TV244" s="161"/>
      <c r="TW244" s="161"/>
      <c r="TX244" s="161"/>
      <c r="TY244" s="161"/>
      <c r="TZ244" s="161"/>
      <c r="UA244" s="161"/>
      <c r="UB244" s="161"/>
      <c r="UC244" s="161"/>
      <c r="UD244" s="161"/>
      <c r="UE244" s="161"/>
      <c r="UF244" s="161"/>
      <c r="UG244" s="161"/>
      <c r="UH244" s="161"/>
      <c r="UI244" s="161"/>
      <c r="UJ244" s="161"/>
      <c r="UK244" s="161"/>
      <c r="UL244" s="161"/>
      <c r="UM244" s="161"/>
      <c r="UN244" s="161"/>
      <c r="UO244" s="161"/>
      <c r="UP244" s="161"/>
      <c r="UQ244" s="161"/>
      <c r="UR244" s="161"/>
      <c r="US244" s="161"/>
      <c r="UT244" s="161"/>
      <c r="UU244" s="161"/>
      <c r="UV244" s="161"/>
      <c r="UW244" s="161"/>
      <c r="UX244" s="161"/>
      <c r="UY244" s="161"/>
      <c r="UZ244" s="161"/>
      <c r="VA244" s="161"/>
      <c r="VB244" s="161"/>
      <c r="VC244" s="161"/>
      <c r="VD244" s="161"/>
      <c r="VE244" s="161"/>
      <c r="VF244" s="161"/>
      <c r="VG244" s="161"/>
      <c r="VH244" s="161"/>
      <c r="VI244" s="161"/>
      <c r="VJ244" s="161"/>
      <c r="VK244" s="161"/>
      <c r="VL244" s="161"/>
      <c r="VM244" s="161"/>
      <c r="VN244" s="161"/>
      <c r="VO244" s="161"/>
      <c r="VP244" s="161"/>
      <c r="VQ244" s="161"/>
      <c r="VR244" s="161"/>
      <c r="VS244" s="161"/>
      <c r="VT244" s="161"/>
      <c r="VU244" s="161"/>
      <c r="VV244" s="161"/>
      <c r="VW244" s="161"/>
      <c r="VX244" s="161"/>
      <c r="VY244" s="161"/>
      <c r="VZ244" s="161"/>
      <c r="WA244" s="161"/>
      <c r="WB244" s="161"/>
      <c r="WC244" s="161"/>
      <c r="WD244" s="161"/>
      <c r="WE244" s="161"/>
      <c r="WF244" s="161"/>
      <c r="WG244" s="161"/>
      <c r="WH244" s="161"/>
      <c r="WI244" s="161"/>
      <c r="WJ244" s="161"/>
      <c r="WK244" s="161"/>
      <c r="WL244" s="161"/>
      <c r="WM244" s="161"/>
      <c r="WN244" s="161"/>
      <c r="WO244" s="161"/>
      <c r="WP244" s="161"/>
      <c r="WQ244" s="161"/>
      <c r="WR244" s="161"/>
      <c r="WS244" s="161"/>
      <c r="WT244" s="161"/>
      <c r="WU244" s="161"/>
      <c r="WV244" s="161"/>
      <c r="WW244" s="161"/>
      <c r="WX244" s="161"/>
      <c r="WY244" s="161"/>
      <c r="WZ244" s="161"/>
      <c r="XA244" s="161"/>
      <c r="XB244" s="161"/>
      <c r="XC244" s="161"/>
      <c r="XD244" s="161"/>
      <c r="XE244" s="161"/>
      <c r="XF244" s="161"/>
      <c r="XG244" s="161"/>
      <c r="XH244" s="161"/>
      <c r="XI244" s="161"/>
      <c r="XJ244" s="161"/>
      <c r="XK244" s="161"/>
      <c r="XL244" s="161"/>
      <c r="XM244" s="161"/>
      <c r="XN244" s="161"/>
      <c r="XO244" s="161"/>
      <c r="XP244" s="161"/>
      <c r="XQ244" s="161"/>
      <c r="XR244" s="161"/>
      <c r="XS244" s="161"/>
      <c r="XT244" s="161"/>
      <c r="XU244" s="161"/>
      <c r="XV244" s="161"/>
      <c r="XW244" s="161"/>
      <c r="XX244" s="161"/>
      <c r="XY244" s="161"/>
      <c r="XZ244" s="161"/>
      <c r="YA244" s="161"/>
      <c r="YB244" s="161"/>
      <c r="YC244" s="161"/>
      <c r="YD244" s="161"/>
      <c r="YE244" s="161"/>
      <c r="YF244" s="161"/>
      <c r="YG244" s="161"/>
      <c r="YH244" s="161"/>
      <c r="YI244" s="161"/>
      <c r="YJ244" s="161"/>
      <c r="YK244" s="161"/>
      <c r="YL244" s="161"/>
      <c r="YM244" s="161"/>
      <c r="YN244" s="161"/>
      <c r="YO244" s="161"/>
      <c r="YP244" s="161"/>
      <c r="YQ244" s="161"/>
      <c r="YR244" s="161"/>
      <c r="YS244" s="161"/>
      <c r="YT244" s="161"/>
      <c r="YU244" s="161"/>
      <c r="YV244" s="161"/>
      <c r="YW244" s="161"/>
      <c r="YX244" s="161"/>
      <c r="YY244" s="161"/>
      <c r="YZ244" s="161"/>
      <c r="ZA244" s="161"/>
      <c r="ZB244" s="161"/>
      <c r="ZC244" s="161"/>
      <c r="ZD244" s="161"/>
      <c r="ZE244" s="161"/>
      <c r="ZF244" s="161"/>
      <c r="ZG244" s="161"/>
      <c r="ZH244" s="161"/>
      <c r="ZI244" s="161"/>
      <c r="ZJ244" s="161"/>
      <c r="ZK244" s="161"/>
      <c r="ZL244" s="161"/>
      <c r="ZM244" s="161"/>
      <c r="ZN244" s="161"/>
      <c r="ZO244" s="161"/>
      <c r="ZP244" s="161"/>
      <c r="ZQ244" s="161"/>
      <c r="ZR244" s="161"/>
      <c r="ZS244" s="161"/>
      <c r="ZT244" s="161"/>
      <c r="ZU244" s="161"/>
      <c r="ZV244" s="161"/>
      <c r="ZW244" s="161"/>
      <c r="ZX244" s="161"/>
      <c r="ZY244" s="161"/>
      <c r="ZZ244" s="161"/>
      <c r="AAA244" s="161"/>
      <c r="AAB244" s="161"/>
      <c r="AAC244" s="161"/>
      <c r="AAD244" s="161"/>
      <c r="AAE244" s="161"/>
      <c r="AAF244" s="161"/>
      <c r="AAG244" s="161"/>
      <c r="AAH244" s="161"/>
      <c r="AAI244" s="161"/>
      <c r="AAJ244" s="161"/>
      <c r="AAK244" s="161"/>
      <c r="AAL244" s="161"/>
      <c r="AAM244" s="161"/>
      <c r="AAN244" s="161"/>
      <c r="AAO244" s="161"/>
      <c r="AAP244" s="161"/>
      <c r="AAQ244" s="161"/>
      <c r="AAR244" s="161"/>
      <c r="AAS244" s="161"/>
      <c r="AAT244" s="161"/>
      <c r="AAU244" s="161"/>
      <c r="AAV244" s="161"/>
      <c r="AAW244" s="161"/>
      <c r="AAX244" s="161"/>
      <c r="AAY244" s="161"/>
      <c r="AAZ244" s="161"/>
      <c r="ABA244" s="161"/>
      <c r="ABB244" s="161"/>
      <c r="ABC244" s="161"/>
      <c r="ABD244" s="161"/>
      <c r="ABE244" s="161"/>
      <c r="ABF244" s="161"/>
      <c r="ABG244" s="161"/>
      <c r="ABH244" s="161"/>
      <c r="ABI244" s="161"/>
      <c r="ABJ244" s="161"/>
      <c r="ABK244" s="161"/>
      <c r="ABL244" s="161"/>
      <c r="ABM244" s="161"/>
      <c r="ABN244" s="161"/>
      <c r="ABO244" s="161"/>
      <c r="ABP244" s="161"/>
      <c r="ABQ244" s="161"/>
      <c r="ABR244" s="161"/>
      <c r="ABS244" s="161"/>
      <c r="ABT244" s="161"/>
      <c r="ABU244" s="161"/>
      <c r="ABV244" s="161"/>
      <c r="ABW244" s="161"/>
      <c r="ABX244" s="161"/>
      <c r="ABY244" s="161"/>
      <c r="ABZ244" s="161"/>
      <c r="ACA244" s="161"/>
      <c r="ACB244" s="161"/>
      <c r="ACC244" s="161"/>
      <c r="ACD244" s="161"/>
      <c r="ACE244" s="161"/>
      <c r="ACF244" s="161"/>
      <c r="ACG244" s="161"/>
      <c r="ACH244" s="161"/>
      <c r="ACI244" s="161"/>
      <c r="ACJ244" s="161"/>
      <c r="ACK244" s="161"/>
      <c r="ACL244" s="161"/>
      <c r="ACM244" s="161"/>
      <c r="ACN244" s="161"/>
      <c r="ACO244" s="161"/>
      <c r="ACP244" s="161"/>
      <c r="ACQ244" s="161"/>
      <c r="ACR244" s="161"/>
      <c r="ACS244" s="161"/>
      <c r="ACT244" s="161"/>
      <c r="ACU244" s="161"/>
      <c r="ACV244" s="161"/>
      <c r="ACW244" s="161"/>
      <c r="ACX244" s="161"/>
      <c r="ACY244" s="161"/>
      <c r="ACZ244" s="161"/>
      <c r="ADA244" s="161"/>
    </row>
    <row r="245" spans="1:786" s="22" customFormat="1" ht="36" x14ac:dyDescent="0.3">
      <c r="A245" s="84">
        <v>4</v>
      </c>
      <c r="B245" s="140" t="s">
        <v>713</v>
      </c>
      <c r="C245" s="141" t="s">
        <v>160</v>
      </c>
      <c r="D245" s="142" t="s">
        <v>349</v>
      </c>
      <c r="E245" s="142" t="s">
        <v>278</v>
      </c>
      <c r="F245" s="142">
        <v>9</v>
      </c>
      <c r="G245" s="91"/>
      <c r="H245" s="142">
        <v>3</v>
      </c>
      <c r="I245" s="142" t="s">
        <v>160</v>
      </c>
      <c r="J245" s="142" t="s">
        <v>160</v>
      </c>
      <c r="K245" s="143">
        <v>1979</v>
      </c>
      <c r="L245" s="160">
        <v>1979</v>
      </c>
      <c r="M245" s="144"/>
      <c r="N245" s="145"/>
      <c r="O245" s="145"/>
      <c r="P245" s="95" t="s">
        <v>511</v>
      </c>
      <c r="Q245" s="121" t="s">
        <v>714</v>
      </c>
      <c r="R245" s="73"/>
      <c r="S245" s="74" t="str">
        <f t="shared" si="61"/>
        <v>U</v>
      </c>
      <c r="T245" s="75"/>
      <c r="U245" s="75"/>
      <c r="V245" s="75"/>
      <c r="W245" s="75"/>
      <c r="X245" s="75"/>
      <c r="Y245" s="75"/>
      <c r="Z245" s="75"/>
      <c r="AB245" s="76">
        <f t="shared" si="62"/>
        <v>0</v>
      </c>
      <c r="AC245" s="76">
        <f t="shared" si="63"/>
        <v>0</v>
      </c>
      <c r="AD245" s="76">
        <f t="shared" si="64"/>
        <v>0</v>
      </c>
      <c r="AE245" s="76">
        <f t="shared" si="65"/>
        <v>0</v>
      </c>
      <c r="AF245" s="77"/>
      <c r="AG245" s="77">
        <f t="shared" si="66"/>
        <v>0</v>
      </c>
      <c r="AH245" s="77">
        <f t="shared" si="67"/>
        <v>0</v>
      </c>
      <c r="AI245" s="77">
        <f t="shared" si="68"/>
        <v>0</v>
      </c>
    </row>
    <row r="246" spans="1:786" s="22" customFormat="1" ht="36" x14ac:dyDescent="0.3">
      <c r="A246" s="83">
        <v>2</v>
      </c>
      <c r="B246" s="140" t="s">
        <v>715</v>
      </c>
      <c r="C246" s="141" t="s">
        <v>86</v>
      </c>
      <c r="D246" s="142" t="s">
        <v>129</v>
      </c>
      <c r="E246" s="142" t="s">
        <v>146</v>
      </c>
      <c r="F246" s="142">
        <v>25</v>
      </c>
      <c r="G246" s="91">
        <v>680000</v>
      </c>
      <c r="H246" s="142">
        <v>1</v>
      </c>
      <c r="I246" s="142" t="s">
        <v>49</v>
      </c>
      <c r="J246" s="142" t="s">
        <v>67</v>
      </c>
      <c r="K246" s="143">
        <v>1978</v>
      </c>
      <c r="L246" s="107">
        <v>28521</v>
      </c>
      <c r="M246" s="144">
        <v>39000</v>
      </c>
      <c r="N246" s="145">
        <v>0.3</v>
      </c>
      <c r="O246" s="145">
        <v>1</v>
      </c>
      <c r="P246" s="95" t="s">
        <v>448</v>
      </c>
      <c r="Q246" s="121" t="s">
        <v>716</v>
      </c>
      <c r="R246" s="73"/>
      <c r="S246" s="74" t="str">
        <f t="shared" si="61"/>
        <v>Au</v>
      </c>
      <c r="T246" s="75"/>
      <c r="U246" s="75"/>
      <c r="V246" s="75"/>
      <c r="W246" s="75"/>
      <c r="X246" s="75"/>
      <c r="Y246" s="75"/>
      <c r="Z246" s="75" t="s">
        <v>717</v>
      </c>
      <c r="AB246" s="76">
        <f t="shared" si="62"/>
        <v>2.0562538324089857E-2</v>
      </c>
      <c r="AC246" s="76">
        <f t="shared" si="63"/>
        <v>7.6923076923076919E-3</v>
      </c>
      <c r="AD246" s="76">
        <f t="shared" si="64"/>
        <v>7.1428571428571425E-2</v>
      </c>
      <c r="AE246" s="76">
        <f t="shared" si="65"/>
        <v>9.9683417444968975E-2</v>
      </c>
      <c r="AF246" s="77"/>
      <c r="AG246" s="77">
        <f t="shared" si="66"/>
        <v>0</v>
      </c>
      <c r="AH246" s="77">
        <f t="shared" si="67"/>
        <v>9.9683417444968975E-2</v>
      </c>
      <c r="AI246" s="77">
        <f t="shared" si="68"/>
        <v>0</v>
      </c>
    </row>
    <row r="247" spans="1:786" s="22" customFormat="1" ht="15.6" x14ac:dyDescent="0.3">
      <c r="A247" s="81">
        <v>3</v>
      </c>
      <c r="B247" s="140" t="s">
        <v>718</v>
      </c>
      <c r="C247" s="141" t="s">
        <v>86</v>
      </c>
      <c r="D247" s="142" t="s">
        <v>129</v>
      </c>
      <c r="E247" s="142" t="s">
        <v>146</v>
      </c>
      <c r="F247" s="142">
        <v>19</v>
      </c>
      <c r="G247" s="91">
        <v>480000</v>
      </c>
      <c r="H247" s="142">
        <v>1</v>
      </c>
      <c r="I247" s="142" t="s">
        <v>49</v>
      </c>
      <c r="J247" s="142" t="s">
        <v>309</v>
      </c>
      <c r="K247" s="143">
        <v>1978</v>
      </c>
      <c r="L247" s="162">
        <v>28505</v>
      </c>
      <c r="M247" s="144">
        <v>3000</v>
      </c>
      <c r="N247" s="145">
        <v>0.24</v>
      </c>
      <c r="O247" s="145"/>
      <c r="P247" s="95" t="s">
        <v>719</v>
      </c>
      <c r="Q247" s="121" t="s">
        <v>720</v>
      </c>
      <c r="R247" s="73"/>
      <c r="S247" s="74" t="str">
        <f t="shared" si="61"/>
        <v>Au</v>
      </c>
      <c r="T247" s="75"/>
      <c r="U247" s="75"/>
      <c r="V247" s="75"/>
      <c r="W247" s="75"/>
      <c r="X247" s="75"/>
      <c r="Y247" s="75"/>
      <c r="Z247" s="75"/>
      <c r="AB247" s="76">
        <f>M247/1896653</f>
        <v>1.5817337172376812E-3</v>
      </c>
      <c r="AC247" s="76">
        <f>N247/39</f>
        <v>6.1538461538461538E-3</v>
      </c>
      <c r="AD247" s="76">
        <f>O247/14</f>
        <v>0</v>
      </c>
      <c r="AE247" s="76">
        <f>SUM(AB247:AD247)</f>
        <v>7.7355798710838346E-3</v>
      </c>
      <c r="AF247" s="77"/>
      <c r="AG247" s="77">
        <f t="shared" si="66"/>
        <v>0</v>
      </c>
      <c r="AH247" s="77">
        <f t="shared" si="67"/>
        <v>0</v>
      </c>
      <c r="AI247" s="77">
        <f t="shared" si="68"/>
        <v>7.7355798710838346E-3</v>
      </c>
    </row>
    <row r="248" spans="1:786" s="22" customFormat="1" ht="15.6" x14ac:dyDescent="0.3">
      <c r="A248" s="83">
        <v>2</v>
      </c>
      <c r="B248" s="140" t="s">
        <v>721</v>
      </c>
      <c r="C248" s="141" t="s">
        <v>86</v>
      </c>
      <c r="D248" s="142" t="s">
        <v>129</v>
      </c>
      <c r="E248" s="142" t="s">
        <v>146</v>
      </c>
      <c r="F248" s="142">
        <v>28</v>
      </c>
      <c r="G248" s="91">
        <v>480000</v>
      </c>
      <c r="H248" s="142">
        <v>1</v>
      </c>
      <c r="I248" s="142" t="s">
        <v>49</v>
      </c>
      <c r="J248" s="142" t="s">
        <v>309</v>
      </c>
      <c r="K248" s="143">
        <v>1978</v>
      </c>
      <c r="L248" s="107">
        <v>28504</v>
      </c>
      <c r="M248" s="144">
        <v>80000</v>
      </c>
      <c r="N248" s="145">
        <v>8</v>
      </c>
      <c r="O248" s="145">
        <v>1</v>
      </c>
      <c r="P248" s="95" t="s">
        <v>722</v>
      </c>
      <c r="Q248" s="121" t="s">
        <v>723</v>
      </c>
      <c r="R248" s="73"/>
      <c r="S248" s="74" t="str">
        <f t="shared" si="61"/>
        <v>Au</v>
      </c>
      <c r="T248" s="75"/>
      <c r="U248" s="75"/>
      <c r="V248" s="75"/>
      <c r="W248" s="75"/>
      <c r="X248" s="75"/>
      <c r="Y248" s="75"/>
      <c r="Z248" s="75"/>
      <c r="AB248" s="76">
        <f t="shared" si="62"/>
        <v>4.2179565793004838E-2</v>
      </c>
      <c r="AC248" s="76">
        <f t="shared" si="63"/>
        <v>0.20512820512820512</v>
      </c>
      <c r="AD248" s="76">
        <f t="shared" si="64"/>
        <v>7.1428571428571425E-2</v>
      </c>
      <c r="AE248" s="76">
        <f t="shared" si="65"/>
        <v>0.31873634234978138</v>
      </c>
      <c r="AF248" s="77"/>
      <c r="AG248" s="77">
        <f t="shared" si="66"/>
        <v>0</v>
      </c>
      <c r="AH248" s="77">
        <f t="shared" si="67"/>
        <v>0.31873634234978138</v>
      </c>
      <c r="AI248" s="77">
        <f t="shared" si="68"/>
        <v>0</v>
      </c>
    </row>
    <row r="249" spans="1:786" s="22" customFormat="1" ht="15.6" x14ac:dyDescent="0.3">
      <c r="A249" s="81">
        <v>3</v>
      </c>
      <c r="B249" s="140" t="s">
        <v>724</v>
      </c>
      <c r="C249" s="141" t="s">
        <v>86</v>
      </c>
      <c r="D249" s="142" t="s">
        <v>277</v>
      </c>
      <c r="E249" s="142"/>
      <c r="F249" s="142">
        <v>24</v>
      </c>
      <c r="G249" s="91">
        <v>225000</v>
      </c>
      <c r="H249" s="142">
        <v>2</v>
      </c>
      <c r="I249" s="142" t="s">
        <v>96</v>
      </c>
      <c r="J249" s="142" t="s">
        <v>309</v>
      </c>
      <c r="K249" s="143">
        <v>1978</v>
      </c>
      <c r="L249" s="107">
        <v>28505</v>
      </c>
      <c r="M249" s="144"/>
      <c r="N249" s="145"/>
      <c r="O249" s="145"/>
      <c r="P249" s="95" t="s">
        <v>725</v>
      </c>
      <c r="Q249" s="121"/>
      <c r="R249" s="73"/>
      <c r="S249" s="74" t="str">
        <f t="shared" si="61"/>
        <v>Au</v>
      </c>
      <c r="T249" s="75"/>
      <c r="U249" s="75"/>
      <c r="V249" s="75"/>
      <c r="W249" s="75"/>
      <c r="X249" s="75"/>
      <c r="Y249" s="75"/>
      <c r="Z249" s="75"/>
      <c r="AB249" s="76">
        <f t="shared" si="62"/>
        <v>0</v>
      </c>
      <c r="AC249" s="76">
        <f t="shared" si="63"/>
        <v>0</v>
      </c>
      <c r="AD249" s="76">
        <f t="shared" si="64"/>
        <v>0</v>
      </c>
      <c r="AE249" s="76">
        <f t="shared" si="65"/>
        <v>0</v>
      </c>
      <c r="AF249" s="77"/>
      <c r="AG249" s="77">
        <f t="shared" si="66"/>
        <v>0</v>
      </c>
      <c r="AH249" s="77">
        <f t="shared" si="67"/>
        <v>0</v>
      </c>
      <c r="AI249" s="77">
        <f t="shared" si="68"/>
        <v>0</v>
      </c>
    </row>
    <row r="250" spans="1:786" s="22" customFormat="1" ht="15.6" x14ac:dyDescent="0.3">
      <c r="A250" s="81">
        <v>3</v>
      </c>
      <c r="B250" s="140" t="s">
        <v>726</v>
      </c>
      <c r="C250" s="141" t="s">
        <v>86</v>
      </c>
      <c r="D250" s="142" t="s">
        <v>277</v>
      </c>
      <c r="E250" s="142"/>
      <c r="F250" s="142">
        <v>9</v>
      </c>
      <c r="G250" s="91">
        <v>87000</v>
      </c>
      <c r="H250" s="142">
        <v>2</v>
      </c>
      <c r="I250" s="142" t="s">
        <v>96</v>
      </c>
      <c r="J250" s="142" t="s">
        <v>309</v>
      </c>
      <c r="K250" s="143">
        <v>1978</v>
      </c>
      <c r="L250" s="160">
        <v>1978</v>
      </c>
      <c r="M250" s="144"/>
      <c r="N250" s="145"/>
      <c r="O250" s="145"/>
      <c r="P250" s="95" t="s">
        <v>511</v>
      </c>
      <c r="Q250" s="121"/>
      <c r="R250" s="73"/>
      <c r="S250" s="74" t="str">
        <f t="shared" si="61"/>
        <v>Au</v>
      </c>
      <c r="T250" s="75"/>
      <c r="U250" s="75"/>
      <c r="V250" s="75"/>
      <c r="W250" s="75"/>
      <c r="X250" s="75"/>
      <c r="Y250" s="75"/>
      <c r="Z250" s="75"/>
      <c r="AB250" s="76">
        <f t="shared" si="62"/>
        <v>0</v>
      </c>
      <c r="AC250" s="76">
        <f t="shared" si="63"/>
        <v>0</v>
      </c>
      <c r="AD250" s="76">
        <f t="shared" si="64"/>
        <v>0</v>
      </c>
      <c r="AE250" s="76">
        <f t="shared" si="65"/>
        <v>0</v>
      </c>
      <c r="AF250" s="77"/>
      <c r="AG250" s="77">
        <f t="shared" si="66"/>
        <v>0</v>
      </c>
      <c r="AH250" s="77">
        <f t="shared" si="67"/>
        <v>0</v>
      </c>
      <c r="AI250" s="77">
        <f t="shared" si="68"/>
        <v>0</v>
      </c>
    </row>
    <row r="251" spans="1:786" customFormat="1" ht="36" x14ac:dyDescent="0.3">
      <c r="A251" s="81">
        <v>3</v>
      </c>
      <c r="B251" s="140" t="s">
        <v>727</v>
      </c>
      <c r="C251" s="141" t="s">
        <v>711</v>
      </c>
      <c r="D251" s="142" t="s">
        <v>295</v>
      </c>
      <c r="E251" s="142" t="s">
        <v>146</v>
      </c>
      <c r="F251" s="142"/>
      <c r="G251" s="91"/>
      <c r="H251" s="142">
        <v>2</v>
      </c>
      <c r="I251" s="142" t="s">
        <v>49</v>
      </c>
      <c r="J251" s="142" t="s">
        <v>170</v>
      </c>
      <c r="K251" s="143">
        <v>1978</v>
      </c>
      <c r="L251" s="160">
        <v>1978</v>
      </c>
      <c r="M251" s="144"/>
      <c r="N251" s="145"/>
      <c r="O251" s="145"/>
      <c r="P251" s="95" t="s">
        <v>511</v>
      </c>
      <c r="Q251" s="121" t="s">
        <v>728</v>
      </c>
      <c r="R251" s="146" t="s">
        <v>347</v>
      </c>
      <c r="S251" s="74" t="str">
        <f t="shared" si="61"/>
        <v>Oil Sands</v>
      </c>
      <c r="T251" s="75"/>
      <c r="U251" s="75"/>
      <c r="V251" s="75"/>
      <c r="W251" s="75"/>
      <c r="X251" s="75"/>
      <c r="Y251" s="75"/>
      <c r="Z251" s="75"/>
      <c r="AA251" s="22"/>
      <c r="AB251" s="76">
        <f t="shared" si="62"/>
        <v>0</v>
      </c>
      <c r="AC251" s="76">
        <f t="shared" si="63"/>
        <v>0</v>
      </c>
      <c r="AD251" s="76">
        <f t="shared" si="64"/>
        <v>0</v>
      </c>
      <c r="AE251" s="76">
        <f t="shared" si="65"/>
        <v>0</v>
      </c>
      <c r="AF251" s="77"/>
      <c r="AG251" s="77">
        <f t="shared" si="66"/>
        <v>0</v>
      </c>
      <c r="AH251" s="77">
        <f t="shared" si="67"/>
        <v>0</v>
      </c>
      <c r="AI251" s="77">
        <f t="shared" si="68"/>
        <v>0</v>
      </c>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c r="DM251" s="22"/>
      <c r="DN251" s="22"/>
      <c r="DO251" s="22"/>
      <c r="DP251" s="22"/>
      <c r="DQ251" s="22"/>
      <c r="DR251" s="22"/>
      <c r="DS251" s="22"/>
      <c r="DT251" s="22"/>
      <c r="DU251" s="22"/>
      <c r="DV251" s="22"/>
      <c r="DW251" s="22"/>
      <c r="DX251" s="22"/>
      <c r="DY251" s="22"/>
      <c r="DZ251" s="22"/>
      <c r="EA251" s="22"/>
      <c r="EB251" s="22"/>
      <c r="EC251" s="22"/>
      <c r="ED251" s="163"/>
      <c r="EE251" s="163"/>
      <c r="EF251" s="163"/>
      <c r="EG251" s="163"/>
      <c r="EH251" s="163"/>
      <c r="EI251" s="163"/>
      <c r="EJ251" s="163"/>
      <c r="EK251" s="163"/>
      <c r="EL251" s="163"/>
      <c r="EM251" s="163"/>
      <c r="EN251" s="163"/>
      <c r="EO251" s="163"/>
      <c r="EP251" s="163"/>
      <c r="EQ251" s="163"/>
      <c r="ER251" s="163"/>
      <c r="ES251" s="163"/>
      <c r="ET251" s="163"/>
      <c r="EU251" s="163"/>
      <c r="EV251" s="163"/>
      <c r="EW251" s="163"/>
      <c r="EX251" s="163"/>
      <c r="EY251" s="163"/>
      <c r="EZ251" s="163"/>
      <c r="FA251" s="163"/>
      <c r="FB251" s="163"/>
      <c r="FC251" s="163"/>
      <c r="FD251" s="163"/>
      <c r="FE251" s="163"/>
      <c r="FF251" s="163"/>
      <c r="FG251" s="163"/>
      <c r="FH251" s="163"/>
      <c r="FI251" s="163"/>
      <c r="FJ251" s="163"/>
      <c r="FK251" s="163"/>
      <c r="FL251" s="163"/>
      <c r="FM251" s="163"/>
      <c r="FN251" s="163"/>
      <c r="FO251" s="163"/>
      <c r="FP251" s="163"/>
      <c r="FQ251" s="163"/>
      <c r="FR251" s="163"/>
      <c r="FS251" s="163"/>
      <c r="FT251" s="163"/>
      <c r="FU251" s="163"/>
      <c r="FV251" s="163"/>
      <c r="FW251" s="163"/>
      <c r="FX251" s="163"/>
      <c r="FY251" s="163"/>
      <c r="FZ251" s="163"/>
      <c r="GA251" s="163"/>
      <c r="GB251" s="163"/>
      <c r="GC251" s="163"/>
      <c r="GD251" s="163"/>
      <c r="GE251" s="163"/>
      <c r="GF251" s="163"/>
      <c r="GG251" s="163"/>
      <c r="GH251" s="163"/>
      <c r="GI251" s="163"/>
      <c r="GJ251" s="163"/>
      <c r="GK251" s="163"/>
      <c r="GL251" s="163"/>
      <c r="GM251" s="163"/>
      <c r="GN251" s="163"/>
      <c r="GO251" s="163"/>
      <c r="GP251" s="163"/>
      <c r="GQ251" s="163"/>
      <c r="GR251" s="163"/>
      <c r="GS251" s="163"/>
      <c r="GT251" s="163"/>
      <c r="GU251" s="163"/>
      <c r="GV251" s="163"/>
      <c r="GW251" s="163"/>
      <c r="GX251" s="163"/>
      <c r="GY251" s="163"/>
      <c r="GZ251" s="163"/>
      <c r="HA251" s="163"/>
      <c r="HB251" s="163"/>
      <c r="HC251" s="163"/>
      <c r="HD251" s="163"/>
      <c r="HE251" s="163"/>
      <c r="HF251" s="163"/>
      <c r="HG251" s="163"/>
      <c r="HH251" s="163"/>
      <c r="HI251" s="163"/>
      <c r="HJ251" s="163"/>
      <c r="HK251" s="163"/>
      <c r="HL251" s="163"/>
      <c r="HM251" s="163"/>
      <c r="HN251" s="163"/>
      <c r="HO251" s="163"/>
      <c r="HP251" s="163"/>
      <c r="HQ251" s="163"/>
      <c r="HR251" s="163"/>
      <c r="HS251" s="163"/>
      <c r="HT251" s="163"/>
      <c r="HU251" s="163"/>
      <c r="HV251" s="163"/>
      <c r="HW251" s="163"/>
      <c r="HX251" s="163"/>
      <c r="HY251" s="163"/>
      <c r="HZ251" s="163"/>
      <c r="IA251" s="163"/>
      <c r="IB251" s="163"/>
      <c r="IC251" s="163"/>
      <c r="ID251" s="163"/>
      <c r="IE251" s="163"/>
      <c r="IF251" s="163"/>
      <c r="IG251" s="163"/>
      <c r="IH251" s="163"/>
      <c r="II251" s="163"/>
      <c r="IJ251" s="163"/>
      <c r="IK251" s="163"/>
      <c r="IL251" s="163"/>
      <c r="IM251" s="163"/>
      <c r="IN251" s="163"/>
      <c r="IO251" s="163"/>
      <c r="IP251" s="163"/>
      <c r="IQ251" s="163"/>
      <c r="IR251" s="163"/>
      <c r="IS251" s="163"/>
      <c r="IT251" s="163"/>
      <c r="IU251" s="163"/>
      <c r="IV251" s="163"/>
      <c r="IW251" s="163"/>
      <c r="IX251" s="163"/>
      <c r="IY251" s="163"/>
      <c r="IZ251" s="163"/>
      <c r="JA251" s="163"/>
      <c r="JB251" s="163"/>
      <c r="JC251" s="163"/>
      <c r="JD251" s="163"/>
      <c r="JE251" s="163"/>
      <c r="JF251" s="163"/>
      <c r="JG251" s="163"/>
      <c r="JH251" s="163"/>
      <c r="JI251" s="163"/>
      <c r="JJ251" s="163"/>
      <c r="JK251" s="163"/>
      <c r="JL251" s="163"/>
      <c r="JM251" s="163"/>
      <c r="JN251" s="163"/>
      <c r="JO251" s="163"/>
      <c r="JP251" s="163"/>
      <c r="JQ251" s="163"/>
      <c r="JR251" s="163"/>
      <c r="JS251" s="163"/>
      <c r="JT251" s="163"/>
      <c r="JU251" s="163"/>
      <c r="JV251" s="163"/>
      <c r="JW251" s="163"/>
      <c r="JX251" s="163"/>
      <c r="JY251" s="163"/>
      <c r="JZ251" s="163"/>
      <c r="KA251" s="163"/>
      <c r="KB251" s="163"/>
      <c r="KC251" s="163"/>
      <c r="KD251" s="163"/>
      <c r="KE251" s="163"/>
      <c r="KF251" s="163"/>
      <c r="KG251" s="163"/>
      <c r="KH251" s="163"/>
      <c r="KI251" s="163"/>
      <c r="KJ251" s="163"/>
      <c r="KK251" s="163"/>
      <c r="KL251" s="163"/>
      <c r="KM251" s="163"/>
      <c r="KN251" s="163"/>
      <c r="KO251" s="163"/>
      <c r="KP251" s="163"/>
      <c r="KQ251" s="163"/>
      <c r="KR251" s="163"/>
      <c r="KS251" s="163"/>
      <c r="KT251" s="163"/>
      <c r="KU251" s="163"/>
      <c r="KV251" s="163"/>
      <c r="KW251" s="163"/>
      <c r="KX251" s="163"/>
      <c r="KY251" s="163"/>
      <c r="KZ251" s="163"/>
      <c r="LA251" s="163"/>
      <c r="LB251" s="163"/>
      <c r="LC251" s="163"/>
      <c r="LD251" s="163"/>
      <c r="LE251" s="163"/>
      <c r="LF251" s="163"/>
      <c r="LG251" s="163"/>
      <c r="LH251" s="163"/>
      <c r="LI251" s="163"/>
      <c r="LJ251" s="163"/>
      <c r="LK251" s="163"/>
      <c r="LL251" s="163"/>
      <c r="LM251" s="163"/>
      <c r="LN251" s="163"/>
      <c r="LO251" s="163"/>
      <c r="LP251" s="163"/>
      <c r="LQ251" s="163"/>
      <c r="LR251" s="163"/>
      <c r="LS251" s="163"/>
      <c r="LT251" s="163"/>
      <c r="LU251" s="163"/>
      <c r="LV251" s="163"/>
      <c r="LW251" s="163"/>
      <c r="LX251" s="163"/>
      <c r="LY251" s="163"/>
      <c r="LZ251" s="163"/>
      <c r="MA251" s="163"/>
      <c r="MB251" s="163"/>
      <c r="MC251" s="163"/>
      <c r="MD251" s="163"/>
      <c r="ME251" s="163"/>
      <c r="MF251" s="163"/>
      <c r="MG251" s="163"/>
      <c r="MH251" s="163"/>
      <c r="MI251" s="163"/>
      <c r="MJ251" s="163"/>
      <c r="MK251" s="163"/>
      <c r="ML251" s="163"/>
      <c r="MM251" s="163"/>
      <c r="MN251" s="163"/>
      <c r="MO251" s="163"/>
      <c r="MP251" s="163"/>
      <c r="MQ251" s="163"/>
      <c r="MR251" s="163"/>
      <c r="MS251" s="163"/>
      <c r="MT251" s="163"/>
      <c r="MU251" s="163"/>
      <c r="MV251" s="163"/>
      <c r="MW251" s="163"/>
      <c r="MX251" s="163"/>
      <c r="MY251" s="163"/>
      <c r="MZ251" s="163"/>
      <c r="NA251" s="163"/>
      <c r="NB251" s="163"/>
      <c r="NC251" s="163"/>
      <c r="ND251" s="163"/>
      <c r="NE251" s="163"/>
      <c r="NF251" s="163"/>
      <c r="NG251" s="163"/>
      <c r="NH251" s="163"/>
      <c r="NI251" s="163"/>
      <c r="NJ251" s="163"/>
      <c r="NK251" s="163"/>
      <c r="NL251" s="163"/>
      <c r="NM251" s="163"/>
      <c r="NN251" s="163"/>
      <c r="NO251" s="163"/>
      <c r="NP251" s="163"/>
      <c r="NQ251" s="163"/>
      <c r="NR251" s="163"/>
      <c r="NS251" s="163"/>
      <c r="NT251" s="163"/>
      <c r="NU251" s="163"/>
      <c r="NV251" s="163"/>
      <c r="NW251" s="163"/>
      <c r="NX251" s="163"/>
      <c r="NY251" s="163"/>
      <c r="NZ251" s="163"/>
      <c r="OA251" s="163"/>
      <c r="OB251" s="163"/>
      <c r="OC251" s="163"/>
      <c r="OD251" s="163"/>
      <c r="OE251" s="163"/>
      <c r="OF251" s="163"/>
      <c r="OG251" s="163"/>
      <c r="OH251" s="163"/>
      <c r="OI251" s="163"/>
      <c r="OJ251" s="163"/>
      <c r="OK251" s="163"/>
      <c r="OL251" s="163"/>
      <c r="OM251" s="163"/>
      <c r="ON251" s="163"/>
      <c r="OO251" s="163"/>
      <c r="OP251" s="163"/>
      <c r="OQ251" s="163"/>
      <c r="OR251" s="163"/>
      <c r="OS251" s="163"/>
      <c r="OT251" s="163"/>
      <c r="OU251" s="163"/>
      <c r="OV251" s="163"/>
      <c r="OW251" s="163"/>
      <c r="OX251" s="163"/>
      <c r="OY251" s="163"/>
      <c r="OZ251" s="163"/>
      <c r="PA251" s="163"/>
      <c r="PB251" s="163"/>
      <c r="PC251" s="163"/>
      <c r="PD251" s="163"/>
      <c r="PE251" s="163"/>
      <c r="PF251" s="163"/>
      <c r="PG251" s="163"/>
      <c r="PH251" s="163"/>
      <c r="PI251" s="163"/>
      <c r="PJ251" s="163"/>
      <c r="PK251" s="163"/>
      <c r="PL251" s="163"/>
      <c r="PM251" s="163"/>
      <c r="PN251" s="163"/>
      <c r="PO251" s="163"/>
      <c r="PP251" s="163"/>
      <c r="PQ251" s="163"/>
      <c r="PR251" s="163"/>
      <c r="PS251" s="163"/>
      <c r="PT251" s="163"/>
      <c r="PU251" s="163"/>
      <c r="PV251" s="163"/>
      <c r="PW251" s="163"/>
      <c r="PX251" s="163"/>
      <c r="PY251" s="163"/>
      <c r="PZ251" s="163"/>
      <c r="QA251" s="163"/>
      <c r="QB251" s="163"/>
      <c r="QC251" s="163"/>
      <c r="QD251" s="163"/>
      <c r="QE251" s="163"/>
      <c r="QF251" s="163"/>
      <c r="QG251" s="163"/>
      <c r="QH251" s="163"/>
      <c r="QI251" s="163"/>
      <c r="QJ251" s="163"/>
      <c r="QK251" s="163"/>
      <c r="QL251" s="163"/>
      <c r="QM251" s="163"/>
      <c r="QN251" s="163"/>
      <c r="QO251" s="163"/>
      <c r="QP251" s="163"/>
      <c r="QQ251" s="163"/>
      <c r="QR251" s="163"/>
      <c r="QS251" s="163"/>
      <c r="QT251" s="163"/>
      <c r="QU251" s="163"/>
      <c r="QV251" s="163"/>
      <c r="QW251" s="163"/>
      <c r="QX251" s="163"/>
      <c r="QY251" s="163"/>
      <c r="QZ251" s="163"/>
      <c r="RA251" s="163"/>
      <c r="RB251" s="163"/>
      <c r="RC251" s="163"/>
      <c r="RD251" s="163"/>
      <c r="RE251" s="163"/>
      <c r="RF251" s="163"/>
      <c r="RG251" s="163"/>
      <c r="RH251" s="163"/>
      <c r="RI251" s="163"/>
      <c r="RJ251" s="163"/>
      <c r="RK251" s="163"/>
      <c r="RL251" s="163"/>
      <c r="RM251" s="163"/>
      <c r="RN251" s="163"/>
      <c r="RO251" s="163"/>
      <c r="RP251" s="163"/>
      <c r="RQ251" s="163"/>
      <c r="RR251" s="163"/>
      <c r="RS251" s="163"/>
      <c r="RT251" s="163"/>
      <c r="RU251" s="163"/>
      <c r="RV251" s="163"/>
      <c r="RW251" s="163"/>
      <c r="RX251" s="163"/>
      <c r="RY251" s="163"/>
      <c r="RZ251" s="163"/>
      <c r="SA251" s="163"/>
      <c r="SB251" s="163"/>
      <c r="SC251" s="163"/>
      <c r="SD251" s="163"/>
      <c r="SE251" s="163"/>
      <c r="SF251" s="163"/>
      <c r="SG251" s="163"/>
      <c r="SH251" s="163"/>
      <c r="SI251" s="163"/>
      <c r="SJ251" s="163"/>
      <c r="SK251" s="163"/>
      <c r="SL251" s="163"/>
      <c r="SM251" s="163"/>
      <c r="SN251" s="163"/>
      <c r="SO251" s="163"/>
      <c r="SP251" s="163"/>
      <c r="SQ251" s="163"/>
      <c r="SR251" s="163"/>
      <c r="SS251" s="163"/>
      <c r="ST251" s="163"/>
      <c r="SU251" s="163"/>
      <c r="SV251" s="163"/>
      <c r="SW251" s="163"/>
      <c r="SX251" s="163"/>
      <c r="SY251" s="163"/>
      <c r="SZ251" s="163"/>
      <c r="TA251" s="163"/>
      <c r="TB251" s="163"/>
      <c r="TC251" s="163"/>
      <c r="TD251" s="163"/>
      <c r="TE251" s="163"/>
      <c r="TF251" s="163"/>
      <c r="TG251" s="163"/>
      <c r="TH251" s="163"/>
      <c r="TI251" s="163"/>
      <c r="TJ251" s="163"/>
      <c r="TK251" s="163"/>
      <c r="TL251" s="163"/>
      <c r="TM251" s="163"/>
      <c r="TN251" s="163"/>
      <c r="TO251" s="163"/>
      <c r="TP251" s="163"/>
      <c r="TQ251" s="163"/>
      <c r="TR251" s="163"/>
      <c r="TS251" s="163"/>
      <c r="TT251" s="163"/>
      <c r="TU251" s="163"/>
      <c r="TV251" s="163"/>
      <c r="TW251" s="163"/>
      <c r="TX251" s="163"/>
      <c r="TY251" s="163"/>
      <c r="TZ251" s="163"/>
      <c r="UA251" s="163"/>
      <c r="UB251" s="163"/>
      <c r="UC251" s="163"/>
      <c r="UD251" s="163"/>
      <c r="UE251" s="163"/>
      <c r="UF251" s="163"/>
      <c r="UG251" s="163"/>
      <c r="UH251" s="163"/>
      <c r="UI251" s="163"/>
      <c r="UJ251" s="163"/>
      <c r="UK251" s="163"/>
      <c r="UL251" s="163"/>
      <c r="UM251" s="163"/>
      <c r="UN251" s="163"/>
      <c r="UO251" s="163"/>
      <c r="UP251" s="163"/>
      <c r="UQ251" s="163"/>
      <c r="UR251" s="163"/>
      <c r="US251" s="163"/>
      <c r="UT251" s="163"/>
      <c r="UU251" s="163"/>
      <c r="UV251" s="163"/>
      <c r="UW251" s="163"/>
      <c r="UX251" s="163"/>
      <c r="UY251" s="163"/>
      <c r="UZ251" s="163"/>
      <c r="VA251" s="163"/>
      <c r="VB251" s="163"/>
      <c r="VC251" s="163"/>
      <c r="VD251" s="163"/>
      <c r="VE251" s="163"/>
      <c r="VF251" s="163"/>
      <c r="VG251" s="163"/>
      <c r="VH251" s="163"/>
      <c r="VI251" s="163"/>
      <c r="VJ251" s="163"/>
      <c r="VK251" s="163"/>
      <c r="VL251" s="163"/>
      <c r="VM251" s="163"/>
      <c r="VN251" s="163"/>
      <c r="VO251" s="163"/>
      <c r="VP251" s="163"/>
      <c r="VQ251" s="163"/>
      <c r="VR251" s="163"/>
      <c r="VS251" s="163"/>
      <c r="VT251" s="163"/>
      <c r="VU251" s="163"/>
      <c r="VV251" s="163"/>
      <c r="VW251" s="163"/>
      <c r="VX251" s="163"/>
      <c r="VY251" s="163"/>
      <c r="VZ251" s="163"/>
      <c r="WA251" s="163"/>
      <c r="WB251" s="163"/>
      <c r="WC251" s="163"/>
      <c r="WD251" s="163"/>
      <c r="WE251" s="163"/>
      <c r="WF251" s="163"/>
      <c r="WG251" s="163"/>
      <c r="WH251" s="163"/>
      <c r="WI251" s="163"/>
      <c r="WJ251" s="163"/>
      <c r="WK251" s="163"/>
      <c r="WL251" s="163"/>
      <c r="WM251" s="163"/>
      <c r="WN251" s="163"/>
      <c r="WO251" s="163"/>
      <c r="WP251" s="163"/>
      <c r="WQ251" s="163"/>
      <c r="WR251" s="163"/>
      <c r="WS251" s="163"/>
      <c r="WT251" s="163"/>
      <c r="WU251" s="163"/>
      <c r="WV251" s="163"/>
      <c r="WW251" s="163"/>
      <c r="WX251" s="163"/>
      <c r="WY251" s="163"/>
      <c r="WZ251" s="163"/>
      <c r="XA251" s="163"/>
      <c r="XB251" s="163"/>
      <c r="XC251" s="163"/>
      <c r="XD251" s="163"/>
      <c r="XE251" s="163"/>
      <c r="XF251" s="163"/>
      <c r="XG251" s="163"/>
      <c r="XH251" s="163"/>
      <c r="XI251" s="163"/>
      <c r="XJ251" s="163"/>
      <c r="XK251" s="163"/>
      <c r="XL251" s="163"/>
      <c r="XM251" s="163"/>
      <c r="XN251" s="163"/>
      <c r="XO251" s="163"/>
      <c r="XP251" s="163"/>
      <c r="XQ251" s="163"/>
      <c r="XR251" s="163"/>
      <c r="XS251" s="163"/>
      <c r="XT251" s="163"/>
      <c r="XU251" s="163"/>
      <c r="XV251" s="163"/>
      <c r="XW251" s="163"/>
      <c r="XX251" s="163"/>
      <c r="XY251" s="163"/>
      <c r="XZ251" s="163"/>
      <c r="YA251" s="163"/>
      <c r="YB251" s="163"/>
      <c r="YC251" s="163"/>
      <c r="YD251" s="163"/>
      <c r="YE251" s="163"/>
      <c r="YF251" s="163"/>
      <c r="YG251" s="163"/>
      <c r="YH251" s="163"/>
      <c r="YI251" s="163"/>
      <c r="YJ251" s="163"/>
      <c r="YK251" s="163"/>
      <c r="YL251" s="163"/>
      <c r="YM251" s="163"/>
      <c r="YN251" s="163"/>
      <c r="YO251" s="163"/>
      <c r="YP251" s="163"/>
      <c r="YQ251" s="163"/>
      <c r="YR251" s="163"/>
      <c r="YS251" s="163"/>
      <c r="YT251" s="163"/>
      <c r="YU251" s="163"/>
      <c r="YV251" s="163"/>
      <c r="YW251" s="163"/>
      <c r="YX251" s="163"/>
      <c r="YY251" s="163"/>
      <c r="YZ251" s="163"/>
      <c r="ZA251" s="163"/>
      <c r="ZB251" s="163"/>
      <c r="ZC251" s="163"/>
      <c r="ZD251" s="163"/>
      <c r="ZE251" s="163"/>
      <c r="ZF251" s="163"/>
      <c r="ZG251" s="163"/>
      <c r="ZH251" s="163"/>
      <c r="ZI251" s="163"/>
      <c r="ZJ251" s="163"/>
      <c r="ZK251" s="163"/>
      <c r="ZL251" s="163"/>
      <c r="ZM251" s="163"/>
      <c r="ZN251" s="163"/>
      <c r="ZO251" s="163"/>
      <c r="ZP251" s="163"/>
      <c r="ZQ251" s="163"/>
      <c r="ZR251" s="163"/>
      <c r="ZS251" s="163"/>
      <c r="ZT251" s="163"/>
      <c r="ZU251" s="163"/>
      <c r="ZV251" s="163"/>
      <c r="ZW251" s="163"/>
      <c r="ZX251" s="163"/>
      <c r="ZY251" s="163"/>
      <c r="ZZ251" s="163"/>
      <c r="AAA251" s="163"/>
      <c r="AAB251" s="163"/>
      <c r="AAC251" s="163"/>
      <c r="AAD251" s="163"/>
      <c r="AAE251" s="163"/>
      <c r="AAF251" s="163"/>
      <c r="AAG251" s="163"/>
      <c r="AAH251" s="163"/>
      <c r="AAI251" s="163"/>
      <c r="AAJ251" s="163"/>
      <c r="AAK251" s="163"/>
      <c r="AAL251" s="163"/>
      <c r="AAM251" s="163"/>
      <c r="AAN251" s="163"/>
      <c r="AAO251" s="163"/>
      <c r="AAP251" s="163"/>
      <c r="AAQ251" s="163"/>
      <c r="AAR251" s="163"/>
      <c r="AAS251" s="163"/>
      <c r="AAT251" s="163"/>
      <c r="AAU251" s="163"/>
      <c r="AAV251" s="163"/>
      <c r="AAW251" s="163"/>
      <c r="AAX251" s="163"/>
      <c r="AAY251" s="163"/>
      <c r="AAZ251" s="163"/>
      <c r="ABA251" s="163"/>
      <c r="ABB251" s="163"/>
      <c r="ABC251" s="163"/>
      <c r="ABD251" s="163"/>
      <c r="ABE251" s="163"/>
      <c r="ABF251" s="163"/>
      <c r="ABG251" s="163"/>
      <c r="ABH251" s="163"/>
      <c r="ABI251" s="163"/>
      <c r="ABJ251" s="163"/>
      <c r="ABK251" s="163"/>
      <c r="ABL251" s="163"/>
      <c r="ABM251" s="163"/>
      <c r="ABN251" s="163"/>
      <c r="ABO251" s="163"/>
      <c r="ABP251" s="163"/>
      <c r="ABQ251" s="163"/>
      <c r="ABR251" s="163"/>
      <c r="ABS251" s="163"/>
      <c r="ABT251" s="163"/>
      <c r="ABU251" s="163"/>
      <c r="ABV251" s="163"/>
      <c r="ABW251" s="163"/>
      <c r="ABX251" s="163"/>
      <c r="ABY251" s="163"/>
      <c r="ABZ251" s="163"/>
      <c r="ACA251" s="163"/>
      <c r="ACB251" s="163"/>
      <c r="ACC251" s="163"/>
      <c r="ACD251" s="163"/>
      <c r="ACE251" s="163"/>
      <c r="ACF251" s="163"/>
      <c r="ACG251" s="163"/>
      <c r="ACH251" s="163"/>
      <c r="ACI251" s="163"/>
      <c r="ACJ251" s="163"/>
      <c r="ACK251" s="163"/>
      <c r="ACL251" s="163"/>
      <c r="ACM251" s="163"/>
      <c r="ACN251" s="163"/>
      <c r="ACO251" s="163"/>
      <c r="ACP251" s="163"/>
      <c r="ACQ251" s="163"/>
      <c r="ACR251" s="163"/>
      <c r="ACS251" s="163"/>
      <c r="ACT251" s="163"/>
      <c r="ACU251" s="163"/>
      <c r="ACV251" s="163"/>
      <c r="ACW251" s="163"/>
      <c r="ACX251" s="163"/>
      <c r="ACY251" s="163"/>
      <c r="ACZ251" s="163"/>
      <c r="ADA251" s="163"/>
      <c r="ADB251" s="164"/>
      <c r="ADC251" s="164"/>
      <c r="ADD251" s="164"/>
      <c r="ADE251" s="164"/>
      <c r="ADF251" s="164"/>
    </row>
    <row r="252" spans="1:786" s="22" customFormat="1" ht="36" x14ac:dyDescent="0.3">
      <c r="A252" s="81">
        <v>3</v>
      </c>
      <c r="B252" s="140" t="s">
        <v>729</v>
      </c>
      <c r="C252" s="141" t="s">
        <v>585</v>
      </c>
      <c r="D252" s="142" t="s">
        <v>349</v>
      </c>
      <c r="E252" s="142" t="s">
        <v>278</v>
      </c>
      <c r="F252" s="142">
        <v>11</v>
      </c>
      <c r="G252" s="91"/>
      <c r="H252" s="142">
        <v>1</v>
      </c>
      <c r="I252" s="142" t="s">
        <v>49</v>
      </c>
      <c r="J252" s="142" t="s">
        <v>67</v>
      </c>
      <c r="K252" s="143">
        <v>1977</v>
      </c>
      <c r="L252" s="107">
        <v>28184</v>
      </c>
      <c r="M252" s="144"/>
      <c r="N252" s="145"/>
      <c r="O252" s="145"/>
      <c r="P252" s="95" t="s">
        <v>511</v>
      </c>
      <c r="Q252" s="121" t="s">
        <v>730</v>
      </c>
      <c r="R252" s="73"/>
      <c r="S252" s="74" t="str">
        <f t="shared" si="61"/>
        <v>Pb</v>
      </c>
      <c r="T252" s="75"/>
      <c r="U252" s="75"/>
      <c r="V252" s="75"/>
      <c r="W252" s="75"/>
      <c r="X252" s="75"/>
      <c r="Y252" s="75"/>
      <c r="Z252" s="75"/>
      <c r="AB252" s="76">
        <f t="shared" si="62"/>
        <v>0</v>
      </c>
      <c r="AC252" s="76">
        <f t="shared" si="63"/>
        <v>0</v>
      </c>
      <c r="AD252" s="76">
        <f t="shared" si="64"/>
        <v>0</v>
      </c>
      <c r="AE252" s="76">
        <f t="shared" si="65"/>
        <v>0</v>
      </c>
      <c r="AF252" s="77"/>
      <c r="AG252" s="77">
        <f t="shared" si="66"/>
        <v>0</v>
      </c>
      <c r="AH252" s="77">
        <f t="shared" si="67"/>
        <v>0</v>
      </c>
      <c r="AI252" s="77">
        <f t="shared" si="68"/>
        <v>0</v>
      </c>
    </row>
    <row r="253" spans="1:786" s="22" customFormat="1" ht="15.6" x14ac:dyDescent="0.3">
      <c r="A253" s="81">
        <v>3</v>
      </c>
      <c r="B253" s="140" t="s">
        <v>731</v>
      </c>
      <c r="C253" s="141" t="s">
        <v>160</v>
      </c>
      <c r="D253" s="142" t="s">
        <v>129</v>
      </c>
      <c r="E253" s="142" t="s">
        <v>146</v>
      </c>
      <c r="F253" s="142">
        <v>21</v>
      </c>
      <c r="G253" s="91"/>
      <c r="H253" s="142">
        <v>1</v>
      </c>
      <c r="I253" s="142" t="s">
        <v>49</v>
      </c>
      <c r="J253" s="142" t="s">
        <v>54</v>
      </c>
      <c r="K253" s="143">
        <v>1977</v>
      </c>
      <c r="L253" s="102">
        <v>28157</v>
      </c>
      <c r="M253" s="144">
        <v>30000</v>
      </c>
      <c r="N253" s="145"/>
      <c r="O253" s="145"/>
      <c r="P253" s="95" t="s">
        <v>442</v>
      </c>
      <c r="Q253" s="121" t="s">
        <v>732</v>
      </c>
      <c r="R253" s="73" t="s">
        <v>733</v>
      </c>
      <c r="S253" s="74" t="str">
        <f t="shared" si="61"/>
        <v>U</v>
      </c>
      <c r="T253" s="75"/>
      <c r="U253" s="75"/>
      <c r="V253" s="75"/>
      <c r="W253" s="75"/>
      <c r="X253" s="75">
        <v>1958</v>
      </c>
      <c r="Y253" s="75"/>
      <c r="Z253" s="75" t="s">
        <v>160</v>
      </c>
      <c r="AB253" s="76">
        <f t="shared" si="62"/>
        <v>1.5817337172376815E-2</v>
      </c>
      <c r="AC253" s="76">
        <f t="shared" si="63"/>
        <v>0</v>
      </c>
      <c r="AD253" s="76">
        <f t="shared" si="64"/>
        <v>0</v>
      </c>
      <c r="AE253" s="76">
        <f t="shared" si="65"/>
        <v>1.5817337172376815E-2</v>
      </c>
      <c r="AF253" s="77"/>
      <c r="AG253" s="77">
        <f t="shared" si="66"/>
        <v>0</v>
      </c>
      <c r="AH253" s="77">
        <f t="shared" si="67"/>
        <v>0</v>
      </c>
      <c r="AI253" s="77">
        <f t="shared" si="68"/>
        <v>1.5817337172376815E-2</v>
      </c>
    </row>
    <row r="254" spans="1:786" s="22" customFormat="1" ht="34.799999999999997" customHeight="1" x14ac:dyDescent="0.3">
      <c r="A254" s="81">
        <v>3</v>
      </c>
      <c r="B254" s="140" t="s">
        <v>734</v>
      </c>
      <c r="C254" s="141" t="s">
        <v>160</v>
      </c>
      <c r="D254" s="142"/>
      <c r="E254" s="142"/>
      <c r="F254" s="142"/>
      <c r="G254" s="91"/>
      <c r="H254" s="142">
        <v>1</v>
      </c>
      <c r="I254" s="142" t="s">
        <v>49</v>
      </c>
      <c r="J254" s="142" t="s">
        <v>50</v>
      </c>
      <c r="K254" s="143">
        <v>1977</v>
      </c>
      <c r="L254" s="160">
        <v>1977</v>
      </c>
      <c r="M254" s="144">
        <v>8700</v>
      </c>
      <c r="N254" s="145"/>
      <c r="O254" s="145"/>
      <c r="P254" s="95" t="s">
        <v>511</v>
      </c>
      <c r="Q254" s="96" t="s">
        <v>735</v>
      </c>
      <c r="R254" s="146" t="s">
        <v>347</v>
      </c>
      <c r="S254" s="74" t="str">
        <f t="shared" si="61"/>
        <v>U</v>
      </c>
      <c r="T254" s="75"/>
      <c r="U254" s="75"/>
      <c r="V254" s="75"/>
      <c r="W254" s="75"/>
      <c r="X254" s="75"/>
      <c r="Y254" s="75"/>
      <c r="Z254" s="75"/>
      <c r="AB254" s="76">
        <f t="shared" si="62"/>
        <v>4.5870277799892759E-3</v>
      </c>
      <c r="AC254" s="76">
        <f t="shared" si="63"/>
        <v>0</v>
      </c>
      <c r="AD254" s="76">
        <f t="shared" si="64"/>
        <v>0</v>
      </c>
      <c r="AE254" s="76">
        <f t="shared" si="65"/>
        <v>4.5870277799892759E-3</v>
      </c>
      <c r="AF254" s="77"/>
      <c r="AG254" s="77">
        <f t="shared" si="66"/>
        <v>0</v>
      </c>
      <c r="AH254" s="77">
        <f t="shared" si="67"/>
        <v>0</v>
      </c>
      <c r="AI254" s="77">
        <f t="shared" si="68"/>
        <v>4.5870277799892759E-3</v>
      </c>
    </row>
    <row r="255" spans="1:786" s="22" customFormat="1" ht="36" x14ac:dyDescent="0.3">
      <c r="A255" s="81">
        <v>3</v>
      </c>
      <c r="B255" s="140" t="s">
        <v>736</v>
      </c>
      <c r="C255" s="141" t="s">
        <v>737</v>
      </c>
      <c r="D255" s="142" t="s">
        <v>129</v>
      </c>
      <c r="E255" s="142" t="s">
        <v>146</v>
      </c>
      <c r="F255" s="142">
        <v>9</v>
      </c>
      <c r="G255" s="91"/>
      <c r="H255" s="142">
        <v>1</v>
      </c>
      <c r="I255" s="142" t="s">
        <v>49</v>
      </c>
      <c r="J255" s="142" t="s">
        <v>50</v>
      </c>
      <c r="K255" s="143">
        <v>1977</v>
      </c>
      <c r="L255" s="160">
        <v>1977</v>
      </c>
      <c r="M255" s="144"/>
      <c r="N255" s="145"/>
      <c r="O255" s="145"/>
      <c r="P255" s="95" t="s">
        <v>511</v>
      </c>
      <c r="Q255" s="121" t="s">
        <v>738</v>
      </c>
      <c r="R255" s="73"/>
      <c r="S255" s="74" t="str">
        <f t="shared" si="61"/>
        <v>REE</v>
      </c>
      <c r="T255" s="75"/>
      <c r="U255" s="75"/>
      <c r="V255" s="75"/>
      <c r="W255" s="75"/>
      <c r="X255" s="75"/>
      <c r="Y255" s="75"/>
      <c r="Z255" s="75"/>
      <c r="AB255" s="76">
        <f t="shared" si="62"/>
        <v>0</v>
      </c>
      <c r="AC255" s="76">
        <f t="shared" si="63"/>
        <v>0</v>
      </c>
      <c r="AD255" s="76">
        <f t="shared" si="64"/>
        <v>0</v>
      </c>
      <c r="AE255" s="76">
        <f t="shared" si="65"/>
        <v>0</v>
      </c>
      <c r="AF255" s="77"/>
      <c r="AG255" s="77">
        <f t="shared" si="66"/>
        <v>0</v>
      </c>
      <c r="AH255" s="77">
        <f t="shared" si="67"/>
        <v>0</v>
      </c>
      <c r="AI255" s="77">
        <f t="shared" si="68"/>
        <v>0</v>
      </c>
    </row>
    <row r="256" spans="1:786" s="22" customFormat="1" ht="36" x14ac:dyDescent="0.3">
      <c r="A256" s="81">
        <v>3</v>
      </c>
      <c r="B256" s="140" t="s">
        <v>739</v>
      </c>
      <c r="C256" s="141" t="s">
        <v>356</v>
      </c>
      <c r="D256" s="142" t="s">
        <v>295</v>
      </c>
      <c r="E256" s="142" t="s">
        <v>278</v>
      </c>
      <c r="F256" s="142">
        <v>6</v>
      </c>
      <c r="G256" s="91"/>
      <c r="H256" s="142">
        <v>2</v>
      </c>
      <c r="I256" s="142" t="s">
        <v>49</v>
      </c>
      <c r="J256" s="142" t="s">
        <v>170</v>
      </c>
      <c r="K256" s="143">
        <v>1977</v>
      </c>
      <c r="L256" s="160">
        <v>1977</v>
      </c>
      <c r="M256" s="144"/>
      <c r="N256" s="145"/>
      <c r="O256" s="145"/>
      <c r="P256" s="95" t="s">
        <v>511</v>
      </c>
      <c r="Q256" s="121" t="s">
        <v>740</v>
      </c>
      <c r="R256" s="146" t="s">
        <v>347</v>
      </c>
      <c r="S256" s="74" t="str">
        <f t="shared" si="61"/>
        <v>Limestone</v>
      </c>
      <c r="T256" s="75"/>
      <c r="U256" s="75"/>
      <c r="V256" s="75"/>
      <c r="W256" s="75"/>
      <c r="X256" s="75"/>
      <c r="Y256" s="75"/>
      <c r="Z256" s="75"/>
      <c r="AB256" s="76">
        <f t="shared" si="62"/>
        <v>0</v>
      </c>
      <c r="AC256" s="76">
        <f t="shared" si="63"/>
        <v>0</v>
      </c>
      <c r="AD256" s="76">
        <f t="shared" si="64"/>
        <v>0</v>
      </c>
      <c r="AE256" s="76">
        <f t="shared" si="65"/>
        <v>0</v>
      </c>
      <c r="AF256" s="77"/>
      <c r="AG256" s="77">
        <f t="shared" si="66"/>
        <v>0</v>
      </c>
      <c r="AH256" s="77">
        <f t="shared" si="67"/>
        <v>0</v>
      </c>
      <c r="AI256" s="77">
        <f t="shared" si="68"/>
        <v>0</v>
      </c>
    </row>
    <row r="257" spans="1:35" s="22" customFormat="1" ht="24" x14ac:dyDescent="0.3">
      <c r="A257" s="81">
        <v>3</v>
      </c>
      <c r="B257" s="140" t="s">
        <v>741</v>
      </c>
      <c r="C257" s="141" t="s">
        <v>160</v>
      </c>
      <c r="D257" s="142" t="s">
        <v>349</v>
      </c>
      <c r="E257" s="142" t="s">
        <v>278</v>
      </c>
      <c r="F257" s="142">
        <v>9</v>
      </c>
      <c r="G257" s="91"/>
      <c r="H257" s="142">
        <v>1</v>
      </c>
      <c r="I257" s="142" t="s">
        <v>49</v>
      </c>
      <c r="J257" s="142" t="s">
        <v>170</v>
      </c>
      <c r="K257" s="143">
        <v>1976</v>
      </c>
      <c r="L257" s="102">
        <v>27851</v>
      </c>
      <c r="M257" s="144"/>
      <c r="N257" s="145"/>
      <c r="O257" s="145"/>
      <c r="P257" s="95" t="s">
        <v>511</v>
      </c>
      <c r="Q257" s="121" t="s">
        <v>742</v>
      </c>
      <c r="R257" s="73"/>
      <c r="S257" s="74" t="str">
        <f t="shared" si="61"/>
        <v>U</v>
      </c>
      <c r="T257" s="75"/>
      <c r="U257" s="75"/>
      <c r="V257" s="75"/>
      <c r="W257" s="75"/>
      <c r="X257" s="75"/>
      <c r="Y257" s="75"/>
      <c r="Z257" s="75"/>
      <c r="AB257" s="76">
        <f t="shared" si="62"/>
        <v>0</v>
      </c>
      <c r="AC257" s="76">
        <f t="shared" si="63"/>
        <v>0</v>
      </c>
      <c r="AD257" s="76">
        <f t="shared" si="64"/>
        <v>0</v>
      </c>
      <c r="AE257" s="76">
        <f t="shared" si="65"/>
        <v>0</v>
      </c>
      <c r="AF257" s="77"/>
      <c r="AG257" s="77">
        <f t="shared" si="66"/>
        <v>0</v>
      </c>
      <c r="AH257" s="77">
        <f t="shared" si="67"/>
        <v>0</v>
      </c>
      <c r="AI257" s="77">
        <f t="shared" si="68"/>
        <v>0</v>
      </c>
    </row>
    <row r="258" spans="1:35" s="22" customFormat="1" ht="24" x14ac:dyDescent="0.3">
      <c r="A258" s="83">
        <v>2</v>
      </c>
      <c r="B258" s="140" t="s">
        <v>743</v>
      </c>
      <c r="C258" s="141" t="s">
        <v>216</v>
      </c>
      <c r="D258" s="142" t="s">
        <v>129</v>
      </c>
      <c r="E258" s="142" t="s">
        <v>146</v>
      </c>
      <c r="F258" s="142">
        <v>25</v>
      </c>
      <c r="G258" s="91">
        <v>1000000</v>
      </c>
      <c r="H258" s="142">
        <v>1</v>
      </c>
      <c r="I258" s="142" t="s">
        <v>49</v>
      </c>
      <c r="J258" s="142" t="s">
        <v>50</v>
      </c>
      <c r="K258" s="143">
        <v>1976</v>
      </c>
      <c r="L258" s="102">
        <v>27820</v>
      </c>
      <c r="M258" s="144">
        <v>300000</v>
      </c>
      <c r="N258" s="145"/>
      <c r="O258" s="145"/>
      <c r="P258" s="95" t="s">
        <v>442</v>
      </c>
      <c r="Q258" s="121" t="s">
        <v>744</v>
      </c>
      <c r="R258" s="73"/>
      <c r="S258" s="74" t="str">
        <f t="shared" si="61"/>
        <v>Pb Zn</v>
      </c>
      <c r="T258" s="75"/>
      <c r="U258" s="75"/>
      <c r="V258" s="75"/>
      <c r="W258" s="75"/>
      <c r="X258" s="75"/>
      <c r="Y258" s="75"/>
      <c r="Z258" s="75"/>
      <c r="AB258" s="76">
        <f t="shared" si="62"/>
        <v>0.15817337172376814</v>
      </c>
      <c r="AC258" s="76">
        <f t="shared" si="63"/>
        <v>0</v>
      </c>
      <c r="AD258" s="76">
        <f t="shared" si="64"/>
        <v>0</v>
      </c>
      <c r="AE258" s="76">
        <f t="shared" si="65"/>
        <v>0.15817337172376814</v>
      </c>
      <c r="AF258" s="77"/>
      <c r="AG258" s="77">
        <f t="shared" si="66"/>
        <v>0</v>
      </c>
      <c r="AH258" s="77">
        <f t="shared" si="67"/>
        <v>0.15817337172376814</v>
      </c>
      <c r="AI258" s="77">
        <f t="shared" si="68"/>
        <v>0</v>
      </c>
    </row>
    <row r="259" spans="1:35" s="22" customFormat="1" ht="36" x14ac:dyDescent="0.3">
      <c r="A259" s="81">
        <v>3</v>
      </c>
      <c r="B259" s="140" t="s">
        <v>745</v>
      </c>
      <c r="C259" s="141" t="s">
        <v>71</v>
      </c>
      <c r="D259" s="142" t="s">
        <v>129</v>
      </c>
      <c r="E259" s="142"/>
      <c r="F259" s="142">
        <v>37</v>
      </c>
      <c r="G259" s="91"/>
      <c r="H259" s="142">
        <v>2</v>
      </c>
      <c r="I259" s="142" t="s">
        <v>49</v>
      </c>
      <c r="J259" s="142" t="s">
        <v>309</v>
      </c>
      <c r="K259" s="143">
        <v>1976</v>
      </c>
      <c r="L259" s="160">
        <v>1976</v>
      </c>
      <c r="M259" s="144"/>
      <c r="N259" s="145"/>
      <c r="O259" s="145"/>
      <c r="P259" s="95" t="s">
        <v>511</v>
      </c>
      <c r="Q259" s="121" t="s">
        <v>746</v>
      </c>
      <c r="R259" s="73"/>
      <c r="S259" s="74" t="str">
        <f t="shared" si="61"/>
        <v>Fe</v>
      </c>
      <c r="T259" s="75"/>
      <c r="U259" s="75"/>
      <c r="V259" s="75"/>
      <c r="W259" s="75"/>
      <c r="X259" s="75"/>
      <c r="Y259" s="75"/>
      <c r="Z259" s="75"/>
      <c r="AB259" s="76">
        <f t="shared" si="62"/>
        <v>0</v>
      </c>
      <c r="AC259" s="76">
        <f t="shared" si="63"/>
        <v>0</v>
      </c>
      <c r="AD259" s="76">
        <f t="shared" si="64"/>
        <v>0</v>
      </c>
      <c r="AE259" s="76">
        <f t="shared" si="65"/>
        <v>0</v>
      </c>
      <c r="AF259" s="77"/>
      <c r="AG259" s="77">
        <f t="shared" si="66"/>
        <v>0</v>
      </c>
      <c r="AH259" s="77">
        <f t="shared" si="67"/>
        <v>0</v>
      </c>
      <c r="AI259" s="77">
        <f t="shared" si="68"/>
        <v>0</v>
      </c>
    </row>
    <row r="260" spans="1:35" s="22" customFormat="1" ht="24" x14ac:dyDescent="0.3">
      <c r="A260" s="81">
        <v>3</v>
      </c>
      <c r="B260" s="140" t="s">
        <v>747</v>
      </c>
      <c r="C260" s="141" t="s">
        <v>191</v>
      </c>
      <c r="D260" s="142" t="s">
        <v>277</v>
      </c>
      <c r="E260" s="142" t="s">
        <v>278</v>
      </c>
      <c r="F260" s="142">
        <v>34</v>
      </c>
      <c r="G260" s="91"/>
      <c r="H260" s="142">
        <v>2</v>
      </c>
      <c r="I260" s="142" t="s">
        <v>49</v>
      </c>
      <c r="J260" s="142" t="s">
        <v>50</v>
      </c>
      <c r="K260" s="143">
        <v>1976</v>
      </c>
      <c r="L260" s="160">
        <v>1976</v>
      </c>
      <c r="M260" s="144"/>
      <c r="N260" s="145"/>
      <c r="O260" s="145"/>
      <c r="P260" s="95" t="s">
        <v>511</v>
      </c>
      <c r="Q260" s="121" t="s">
        <v>748</v>
      </c>
      <c r="R260" s="146" t="s">
        <v>347</v>
      </c>
      <c r="S260" s="74" t="str">
        <f t="shared" si="61"/>
        <v>P</v>
      </c>
      <c r="T260" s="75"/>
      <c r="U260" s="75"/>
      <c r="V260" s="75"/>
      <c r="W260" s="75"/>
      <c r="X260" s="75"/>
      <c r="Y260" s="75"/>
      <c r="Z260" s="75"/>
      <c r="AB260" s="76">
        <f t="shared" si="62"/>
        <v>0</v>
      </c>
      <c r="AC260" s="76">
        <f t="shared" si="63"/>
        <v>0</v>
      </c>
      <c r="AD260" s="76">
        <f t="shared" si="64"/>
        <v>0</v>
      </c>
      <c r="AE260" s="76">
        <f t="shared" si="65"/>
        <v>0</v>
      </c>
      <c r="AF260" s="77"/>
      <c r="AG260" s="77">
        <f t="shared" si="66"/>
        <v>0</v>
      </c>
      <c r="AH260" s="77">
        <f t="shared" si="67"/>
        <v>0</v>
      </c>
      <c r="AI260" s="77">
        <f t="shared" si="68"/>
        <v>0</v>
      </c>
    </row>
    <row r="261" spans="1:35" s="22" customFormat="1" ht="36" x14ac:dyDescent="0.3">
      <c r="A261" s="81">
        <v>3</v>
      </c>
      <c r="B261" s="140" t="s">
        <v>749</v>
      </c>
      <c r="C261" s="141" t="s">
        <v>750</v>
      </c>
      <c r="D261" s="142" t="s">
        <v>295</v>
      </c>
      <c r="E261" s="142" t="s">
        <v>278</v>
      </c>
      <c r="F261" s="142">
        <v>21</v>
      </c>
      <c r="G261" s="91"/>
      <c r="H261" s="142">
        <v>2</v>
      </c>
      <c r="I261" s="142" t="s">
        <v>49</v>
      </c>
      <c r="J261" s="142" t="s">
        <v>50</v>
      </c>
      <c r="K261" s="143">
        <v>1975</v>
      </c>
      <c r="L261" s="102">
        <v>27638</v>
      </c>
      <c r="M261" s="144"/>
      <c r="N261" s="145"/>
      <c r="O261" s="145"/>
      <c r="P261" s="95" t="s">
        <v>511</v>
      </c>
      <c r="Q261" s="121" t="s">
        <v>751</v>
      </c>
      <c r="R261" s="73"/>
      <c r="S261" s="74" t="str">
        <f t="shared" si="61"/>
        <v>Barite</v>
      </c>
      <c r="T261" s="75"/>
      <c r="U261" s="75"/>
      <c r="V261" s="75"/>
      <c r="W261" s="75"/>
      <c r="X261" s="75"/>
      <c r="Y261" s="75"/>
      <c r="Z261" s="75"/>
      <c r="AB261" s="76">
        <f t="shared" si="62"/>
        <v>0</v>
      </c>
      <c r="AC261" s="76">
        <f t="shared" si="63"/>
        <v>0</v>
      </c>
      <c r="AD261" s="76">
        <f t="shared" si="64"/>
        <v>0</v>
      </c>
      <c r="AE261" s="76">
        <f t="shared" si="65"/>
        <v>0</v>
      </c>
      <c r="AF261" s="77"/>
      <c r="AG261" s="77">
        <f t="shared" si="66"/>
        <v>0</v>
      </c>
      <c r="AH261" s="77">
        <f t="shared" si="67"/>
        <v>0</v>
      </c>
      <c r="AI261" s="77">
        <f t="shared" si="68"/>
        <v>0</v>
      </c>
    </row>
    <row r="262" spans="1:35" s="22" customFormat="1" ht="24" x14ac:dyDescent="0.3">
      <c r="A262" s="83">
        <v>2</v>
      </c>
      <c r="B262" s="140" t="s">
        <v>752</v>
      </c>
      <c r="C262" s="141" t="s">
        <v>156</v>
      </c>
      <c r="D262" s="142"/>
      <c r="E262" s="142"/>
      <c r="F262" s="142"/>
      <c r="G262" s="91"/>
      <c r="H262" s="142">
        <v>1</v>
      </c>
      <c r="I262" s="142" t="s">
        <v>49</v>
      </c>
      <c r="J262" s="142" t="s">
        <v>160</v>
      </c>
      <c r="K262" s="143">
        <v>1975</v>
      </c>
      <c r="L262" s="102">
        <v>27546</v>
      </c>
      <c r="M262" s="144">
        <v>72500</v>
      </c>
      <c r="N262" s="145"/>
      <c r="O262" s="145"/>
      <c r="P262" s="95" t="s">
        <v>59</v>
      </c>
      <c r="Q262" s="121" t="s">
        <v>753</v>
      </c>
      <c r="R262" s="73"/>
      <c r="S262" s="74" t="str">
        <f t="shared" si="61"/>
        <v>Au Ag</v>
      </c>
      <c r="T262" s="75"/>
      <c r="U262" s="75"/>
      <c r="V262" s="75"/>
      <c r="W262" s="75"/>
      <c r="X262" s="75"/>
      <c r="Y262" s="75"/>
      <c r="Z262" s="75"/>
      <c r="AB262" s="76">
        <f t="shared" si="62"/>
        <v>3.8225231499910632E-2</v>
      </c>
      <c r="AC262" s="76">
        <f t="shared" si="63"/>
        <v>0</v>
      </c>
      <c r="AD262" s="76">
        <f t="shared" si="64"/>
        <v>0</v>
      </c>
      <c r="AE262" s="76">
        <f t="shared" si="65"/>
        <v>3.8225231499910632E-2</v>
      </c>
      <c r="AF262" s="77"/>
      <c r="AG262" s="77">
        <f t="shared" si="66"/>
        <v>0</v>
      </c>
      <c r="AH262" s="77">
        <f t="shared" si="67"/>
        <v>3.8225231499910632E-2</v>
      </c>
      <c r="AI262" s="77">
        <f t="shared" si="68"/>
        <v>0</v>
      </c>
    </row>
    <row r="263" spans="1:35" s="22" customFormat="1" ht="40.799999999999997" customHeight="1" x14ac:dyDescent="0.3">
      <c r="A263" s="83">
        <v>2</v>
      </c>
      <c r="B263" s="140" t="s">
        <v>754</v>
      </c>
      <c r="C263" s="141" t="s">
        <v>216</v>
      </c>
      <c r="D263" s="142" t="s">
        <v>129</v>
      </c>
      <c r="E263" s="142" t="s">
        <v>146</v>
      </c>
      <c r="F263" s="142">
        <v>40</v>
      </c>
      <c r="G263" s="91">
        <v>3000000</v>
      </c>
      <c r="H263" s="142">
        <v>1</v>
      </c>
      <c r="I263" s="142" t="s">
        <v>49</v>
      </c>
      <c r="J263" s="142" t="s">
        <v>54</v>
      </c>
      <c r="K263" s="143">
        <v>1975</v>
      </c>
      <c r="L263" s="102">
        <v>27485</v>
      </c>
      <c r="M263" s="144">
        <v>250000</v>
      </c>
      <c r="N263" s="145">
        <v>20</v>
      </c>
      <c r="O263" s="145"/>
      <c r="P263" s="95" t="s">
        <v>511</v>
      </c>
      <c r="Q263" s="121" t="s">
        <v>755</v>
      </c>
      <c r="R263" s="73"/>
      <c r="S263" s="74" t="str">
        <f t="shared" si="61"/>
        <v>Pb Zn</v>
      </c>
      <c r="T263" s="75"/>
      <c r="U263" s="75"/>
      <c r="V263" s="75"/>
      <c r="W263" s="75"/>
      <c r="X263" s="75"/>
      <c r="Y263" s="75"/>
      <c r="Z263" s="75"/>
      <c r="AB263" s="76">
        <f t="shared" si="62"/>
        <v>0.1318111431031401</v>
      </c>
      <c r="AC263" s="76">
        <f t="shared" si="63"/>
        <v>0.51282051282051277</v>
      </c>
      <c r="AD263" s="76">
        <f t="shared" si="64"/>
        <v>0</v>
      </c>
      <c r="AE263" s="76">
        <f t="shared" si="65"/>
        <v>0.6446316559236529</v>
      </c>
      <c r="AF263" s="77"/>
      <c r="AG263" s="77">
        <f t="shared" si="66"/>
        <v>0</v>
      </c>
      <c r="AH263" s="77">
        <f t="shared" si="67"/>
        <v>0.6446316559236529</v>
      </c>
      <c r="AI263" s="77">
        <f t="shared" si="68"/>
        <v>0</v>
      </c>
    </row>
    <row r="264" spans="1:35" s="22" customFormat="1" ht="24" x14ac:dyDescent="0.3">
      <c r="A264" s="81">
        <v>3</v>
      </c>
      <c r="B264" s="140" t="s">
        <v>756</v>
      </c>
      <c r="C264" s="141" t="s">
        <v>167</v>
      </c>
      <c r="D264" s="142"/>
      <c r="E264" s="142"/>
      <c r="F264" s="142">
        <v>10</v>
      </c>
      <c r="G264" s="91"/>
      <c r="H264" s="142">
        <v>1</v>
      </c>
      <c r="I264" s="142" t="s">
        <v>49</v>
      </c>
      <c r="J264" s="142" t="s">
        <v>54</v>
      </c>
      <c r="K264" s="143">
        <v>1975</v>
      </c>
      <c r="L264" s="102">
        <v>27426</v>
      </c>
      <c r="M264" s="144"/>
      <c r="N264" s="145"/>
      <c r="O264" s="145"/>
      <c r="P264" s="95" t="s">
        <v>511</v>
      </c>
      <c r="Q264" s="121" t="s">
        <v>757</v>
      </c>
      <c r="R264" s="73" t="s">
        <v>758</v>
      </c>
      <c r="S264" s="74" t="str">
        <f t="shared" si="61"/>
        <v>Cu Au</v>
      </c>
      <c r="T264" s="75">
        <v>127</v>
      </c>
      <c r="U264" s="75">
        <v>2.42</v>
      </c>
      <c r="V264" s="75">
        <v>1.1200000000000001</v>
      </c>
      <c r="W264" s="75">
        <v>3.3183447694868353</v>
      </c>
      <c r="X264" s="75">
        <v>1979</v>
      </c>
      <c r="Y264" s="75"/>
      <c r="Z264" s="75" t="s">
        <v>244</v>
      </c>
      <c r="AB264" s="76">
        <f t="shared" si="62"/>
        <v>0</v>
      </c>
      <c r="AC264" s="76">
        <f t="shared" si="63"/>
        <v>0</v>
      </c>
      <c r="AD264" s="76">
        <f t="shared" si="64"/>
        <v>0</v>
      </c>
      <c r="AE264" s="76">
        <f t="shared" si="65"/>
        <v>0</v>
      </c>
      <c r="AF264" s="77"/>
      <c r="AG264" s="77">
        <f t="shared" si="66"/>
        <v>0</v>
      </c>
      <c r="AH264" s="77">
        <f t="shared" si="67"/>
        <v>0</v>
      </c>
      <c r="AI264" s="77">
        <f t="shared" si="68"/>
        <v>0</v>
      </c>
    </row>
    <row r="265" spans="1:35" s="22" customFormat="1" ht="36" x14ac:dyDescent="0.3">
      <c r="A265" s="83">
        <v>2</v>
      </c>
      <c r="B265" s="140" t="s">
        <v>759</v>
      </c>
      <c r="C265" s="141" t="s">
        <v>216</v>
      </c>
      <c r="D265" s="142" t="s">
        <v>129</v>
      </c>
      <c r="E265" s="142" t="s">
        <v>146</v>
      </c>
      <c r="F265" s="142">
        <v>18</v>
      </c>
      <c r="G265" s="91">
        <v>750000</v>
      </c>
      <c r="H265" s="142">
        <v>1</v>
      </c>
      <c r="I265" s="142" t="s">
        <v>96</v>
      </c>
      <c r="J265" s="142" t="s">
        <v>67</v>
      </c>
      <c r="K265" s="143">
        <v>1975</v>
      </c>
      <c r="L265" s="160">
        <v>1975</v>
      </c>
      <c r="M265" s="144">
        <v>150000</v>
      </c>
      <c r="N265" s="145">
        <v>24</v>
      </c>
      <c r="O265" s="145"/>
      <c r="P265" s="95" t="s">
        <v>511</v>
      </c>
      <c r="Q265" s="121" t="s">
        <v>760</v>
      </c>
      <c r="R265" s="73" t="s">
        <v>341</v>
      </c>
      <c r="S265" s="74" t="str">
        <f t="shared" si="61"/>
        <v>Pb Zn</v>
      </c>
      <c r="T265" s="75"/>
      <c r="U265" s="75"/>
      <c r="V265" s="75"/>
      <c r="W265" s="75"/>
      <c r="X265" s="75"/>
      <c r="Y265" s="75"/>
      <c r="Z265" s="75" t="s">
        <v>761</v>
      </c>
      <c r="AB265" s="76">
        <f t="shared" si="62"/>
        <v>7.9086685861884068E-2</v>
      </c>
      <c r="AC265" s="76">
        <f t="shared" si="63"/>
        <v>0.61538461538461542</v>
      </c>
      <c r="AD265" s="76">
        <f t="shared" si="64"/>
        <v>0</v>
      </c>
      <c r="AE265" s="76">
        <f t="shared" si="65"/>
        <v>0.69447130124649947</v>
      </c>
      <c r="AF265" s="77"/>
      <c r="AG265" s="77">
        <f t="shared" si="66"/>
        <v>0</v>
      </c>
      <c r="AH265" s="77">
        <f t="shared" si="67"/>
        <v>0.69447130124649947</v>
      </c>
      <c r="AI265" s="77">
        <f t="shared" si="68"/>
        <v>0</v>
      </c>
    </row>
    <row r="266" spans="1:35" s="22" customFormat="1" ht="24" x14ac:dyDescent="0.3">
      <c r="A266" s="81">
        <v>3</v>
      </c>
      <c r="B266" s="140" t="s">
        <v>762</v>
      </c>
      <c r="C266" s="141" t="s">
        <v>750</v>
      </c>
      <c r="D266" s="142" t="s">
        <v>295</v>
      </c>
      <c r="E266" s="142" t="s">
        <v>278</v>
      </c>
      <c r="F266" s="142">
        <v>15</v>
      </c>
      <c r="G266" s="91"/>
      <c r="H266" s="142">
        <v>1</v>
      </c>
      <c r="I266" s="142" t="s">
        <v>49</v>
      </c>
      <c r="J266" s="142" t="s">
        <v>170</v>
      </c>
      <c r="K266" s="143">
        <v>1975</v>
      </c>
      <c r="L266" s="160">
        <v>1975</v>
      </c>
      <c r="M266" s="144"/>
      <c r="N266" s="145"/>
      <c r="O266" s="145"/>
      <c r="P266" s="95" t="s">
        <v>511</v>
      </c>
      <c r="Q266" s="121" t="s">
        <v>763</v>
      </c>
      <c r="R266" s="73"/>
      <c r="S266" s="74" t="str">
        <f t="shared" si="61"/>
        <v>Barite</v>
      </c>
      <c r="T266" s="75"/>
      <c r="U266" s="75"/>
      <c r="V266" s="75"/>
      <c r="W266" s="75"/>
      <c r="X266" s="75"/>
      <c r="Y266" s="75"/>
      <c r="Z266" s="75"/>
      <c r="AB266" s="76">
        <f t="shared" si="62"/>
        <v>0</v>
      </c>
      <c r="AC266" s="76">
        <f t="shared" si="63"/>
        <v>0</v>
      </c>
      <c r="AD266" s="76">
        <f t="shared" si="64"/>
        <v>0</v>
      </c>
      <c r="AE266" s="76">
        <f t="shared" si="65"/>
        <v>0</v>
      </c>
      <c r="AF266" s="77"/>
      <c r="AG266" s="77">
        <f t="shared" si="66"/>
        <v>0</v>
      </c>
      <c r="AH266" s="77">
        <f t="shared" si="67"/>
        <v>0</v>
      </c>
      <c r="AI266" s="77">
        <f t="shared" si="68"/>
        <v>0</v>
      </c>
    </row>
    <row r="267" spans="1:35" s="22" customFormat="1" ht="15.6" x14ac:dyDescent="0.3">
      <c r="A267" s="81">
        <v>3</v>
      </c>
      <c r="B267" s="140" t="s">
        <v>764</v>
      </c>
      <c r="C267" s="141" t="s">
        <v>128</v>
      </c>
      <c r="D267" s="142"/>
      <c r="E267" s="142"/>
      <c r="F267" s="142"/>
      <c r="G267" s="91"/>
      <c r="H267" s="142">
        <v>1</v>
      </c>
      <c r="I267" s="142" t="s">
        <v>96</v>
      </c>
      <c r="J267" s="142" t="s">
        <v>160</v>
      </c>
      <c r="K267" s="143">
        <v>1975</v>
      </c>
      <c r="L267" s="160">
        <v>1975</v>
      </c>
      <c r="M267" s="144"/>
      <c r="N267" s="145"/>
      <c r="O267" s="145"/>
      <c r="P267" s="95" t="s">
        <v>511</v>
      </c>
      <c r="Q267" s="121" t="s">
        <v>765</v>
      </c>
      <c r="R267" s="73"/>
      <c r="S267" s="74" t="str">
        <f t="shared" si="61"/>
        <v>Mo</v>
      </c>
      <c r="T267" s="75"/>
      <c r="U267" s="75"/>
      <c r="V267" s="75"/>
      <c r="W267" s="75"/>
      <c r="X267" s="75"/>
      <c r="Y267" s="75"/>
      <c r="Z267" s="75"/>
      <c r="AB267" s="76">
        <f t="shared" si="62"/>
        <v>0</v>
      </c>
      <c r="AC267" s="76">
        <f t="shared" si="63"/>
        <v>0</v>
      </c>
      <c r="AD267" s="76">
        <f t="shared" si="64"/>
        <v>0</v>
      </c>
      <c r="AE267" s="76">
        <f t="shared" si="65"/>
        <v>0</v>
      </c>
      <c r="AF267" s="77"/>
      <c r="AG267" s="77">
        <f t="shared" si="66"/>
        <v>0</v>
      </c>
      <c r="AH267" s="77">
        <f t="shared" si="67"/>
        <v>0</v>
      </c>
      <c r="AI267" s="77">
        <f t="shared" si="68"/>
        <v>0</v>
      </c>
    </row>
    <row r="268" spans="1:35" s="22" customFormat="1" ht="15.6" x14ac:dyDescent="0.3">
      <c r="A268" s="84">
        <v>4</v>
      </c>
      <c r="B268" s="140" t="s">
        <v>766</v>
      </c>
      <c r="C268" s="141" t="s">
        <v>216</v>
      </c>
      <c r="D268" s="142" t="s">
        <v>349</v>
      </c>
      <c r="E268" s="142" t="s">
        <v>767</v>
      </c>
      <c r="F268" s="142">
        <v>30</v>
      </c>
      <c r="G268" s="91"/>
      <c r="H268" s="142">
        <v>2</v>
      </c>
      <c r="I268" s="142" t="s">
        <v>49</v>
      </c>
      <c r="J268" s="142" t="s">
        <v>170</v>
      </c>
      <c r="K268" s="143">
        <v>1975</v>
      </c>
      <c r="L268" s="160">
        <v>1975</v>
      </c>
      <c r="M268" s="144"/>
      <c r="N268" s="145"/>
      <c r="O268" s="145"/>
      <c r="P268" s="95" t="s">
        <v>511</v>
      </c>
      <c r="Q268" s="121" t="s">
        <v>768</v>
      </c>
      <c r="R268" s="73" t="s">
        <v>424</v>
      </c>
      <c r="S268" s="74" t="str">
        <f t="shared" si="61"/>
        <v>Pb Zn</v>
      </c>
      <c r="T268" s="75">
        <v>40</v>
      </c>
      <c r="U268" s="75">
        <v>1.1100000000000001</v>
      </c>
      <c r="V268" s="75">
        <v>0.93</v>
      </c>
      <c r="W268" s="75">
        <v>5.0224804125971065</v>
      </c>
      <c r="X268" s="75">
        <v>1956</v>
      </c>
      <c r="Y268" s="75"/>
      <c r="Z268" s="75" t="s">
        <v>769</v>
      </c>
      <c r="AB268" s="76">
        <f t="shared" si="62"/>
        <v>0</v>
      </c>
      <c r="AC268" s="76">
        <f t="shared" si="63"/>
        <v>0</v>
      </c>
      <c r="AD268" s="76">
        <f t="shared" si="64"/>
        <v>0</v>
      </c>
      <c r="AE268" s="76">
        <f t="shared" si="65"/>
        <v>0</v>
      </c>
      <c r="AF268" s="77"/>
      <c r="AG268" s="77">
        <f t="shared" si="66"/>
        <v>0</v>
      </c>
      <c r="AH268" s="77">
        <f t="shared" si="67"/>
        <v>0</v>
      </c>
      <c r="AI268" s="77">
        <f t="shared" si="68"/>
        <v>0</v>
      </c>
    </row>
    <row r="269" spans="1:35" s="22" customFormat="1" ht="15.6" x14ac:dyDescent="0.3">
      <c r="A269" s="84">
        <v>4</v>
      </c>
      <c r="B269" s="140" t="s">
        <v>770</v>
      </c>
      <c r="C269" s="141" t="s">
        <v>771</v>
      </c>
      <c r="D269" s="142" t="s">
        <v>129</v>
      </c>
      <c r="E269" s="142" t="s">
        <v>146</v>
      </c>
      <c r="F269" s="142">
        <v>12</v>
      </c>
      <c r="G269" s="91"/>
      <c r="H269" s="142">
        <v>3</v>
      </c>
      <c r="I269" s="142" t="s">
        <v>160</v>
      </c>
      <c r="J269" s="142" t="s">
        <v>160</v>
      </c>
      <c r="K269" s="143">
        <v>1975</v>
      </c>
      <c r="L269" s="160">
        <v>1975</v>
      </c>
      <c r="M269" s="144"/>
      <c r="N269" s="145"/>
      <c r="O269" s="145"/>
      <c r="P269" s="95" t="s">
        <v>511</v>
      </c>
      <c r="Q269" s="121" t="s">
        <v>772</v>
      </c>
      <c r="R269" s="146" t="s">
        <v>347</v>
      </c>
      <c r="S269" s="74" t="str">
        <f t="shared" si="61"/>
        <v>K</v>
      </c>
      <c r="T269" s="75"/>
      <c r="U269" s="75"/>
      <c r="V269" s="75"/>
      <c r="W269" s="75"/>
      <c r="X269" s="75"/>
      <c r="Y269" s="75"/>
      <c r="Z269" s="75"/>
      <c r="AB269" s="76">
        <f t="shared" si="62"/>
        <v>0</v>
      </c>
      <c r="AC269" s="76">
        <f t="shared" si="63"/>
        <v>0</v>
      </c>
      <c r="AD269" s="76">
        <f t="shared" si="64"/>
        <v>0</v>
      </c>
      <c r="AE269" s="76">
        <f t="shared" si="65"/>
        <v>0</v>
      </c>
      <c r="AF269" s="77"/>
      <c r="AG269" s="77">
        <f t="shared" si="66"/>
        <v>0</v>
      </c>
      <c r="AH269" s="77">
        <f t="shared" si="67"/>
        <v>0</v>
      </c>
      <c r="AI269" s="77">
        <f t="shared" si="68"/>
        <v>0</v>
      </c>
    </row>
    <row r="270" spans="1:35" s="22" customFormat="1" ht="24" x14ac:dyDescent="0.3">
      <c r="A270" s="84">
        <v>4</v>
      </c>
      <c r="B270" s="140" t="s">
        <v>773</v>
      </c>
      <c r="C270" s="141" t="s">
        <v>774</v>
      </c>
      <c r="D270" s="142" t="s">
        <v>349</v>
      </c>
      <c r="E270" s="142" t="s">
        <v>278</v>
      </c>
      <c r="F270" s="142">
        <v>18</v>
      </c>
      <c r="G270" s="91"/>
      <c r="H270" s="142">
        <v>3</v>
      </c>
      <c r="I270" s="142" t="s">
        <v>160</v>
      </c>
      <c r="J270" s="142" t="s">
        <v>160</v>
      </c>
      <c r="K270" s="143">
        <v>1975</v>
      </c>
      <c r="L270" s="160">
        <v>1975</v>
      </c>
      <c r="M270" s="144"/>
      <c r="N270" s="145"/>
      <c r="O270" s="145"/>
      <c r="P270" s="95" t="s">
        <v>511</v>
      </c>
      <c r="Q270" s="121" t="s">
        <v>775</v>
      </c>
      <c r="R270" s="73" t="s">
        <v>347</v>
      </c>
      <c r="S270" s="74" t="str">
        <f t="shared" si="61"/>
        <v>Trona</v>
      </c>
      <c r="T270" s="75"/>
      <c r="U270" s="75"/>
      <c r="V270" s="75"/>
      <c r="W270" s="75"/>
      <c r="X270" s="75"/>
      <c r="Y270" s="75"/>
      <c r="Z270" s="75"/>
      <c r="AB270" s="76">
        <f t="shared" si="62"/>
        <v>0</v>
      </c>
      <c r="AC270" s="76">
        <f t="shared" si="63"/>
        <v>0</v>
      </c>
      <c r="AD270" s="76">
        <f t="shared" si="64"/>
        <v>0</v>
      </c>
      <c r="AE270" s="76">
        <f t="shared" si="65"/>
        <v>0</v>
      </c>
      <c r="AF270" s="77"/>
      <c r="AG270" s="77">
        <f t="shared" si="66"/>
        <v>0</v>
      </c>
      <c r="AH270" s="77">
        <f t="shared" si="67"/>
        <v>0</v>
      </c>
      <c r="AI270" s="77">
        <f t="shared" si="68"/>
        <v>0</v>
      </c>
    </row>
    <row r="271" spans="1:35" s="22" customFormat="1" ht="36" x14ac:dyDescent="0.3">
      <c r="A271" s="99">
        <v>1</v>
      </c>
      <c r="B271" s="140" t="s">
        <v>776</v>
      </c>
      <c r="C271" s="141" t="s">
        <v>777</v>
      </c>
      <c r="D271" s="142" t="s">
        <v>129</v>
      </c>
      <c r="E271" s="142" t="s">
        <v>146</v>
      </c>
      <c r="F271" s="142">
        <v>20</v>
      </c>
      <c r="G271" s="91">
        <v>13000000</v>
      </c>
      <c r="H271" s="142">
        <v>1</v>
      </c>
      <c r="I271" s="142" t="s">
        <v>49</v>
      </c>
      <c r="J271" s="142" t="s">
        <v>282</v>
      </c>
      <c r="K271" s="143">
        <v>1974</v>
      </c>
      <c r="L271" s="107">
        <v>27344</v>
      </c>
      <c r="M271" s="144">
        <v>3000000</v>
      </c>
      <c r="N271" s="145">
        <v>45</v>
      </c>
      <c r="O271" s="145">
        <v>12</v>
      </c>
      <c r="P271" s="95" t="s">
        <v>778</v>
      </c>
      <c r="Q271" s="121" t="s">
        <v>779</v>
      </c>
      <c r="R271" s="73" t="s">
        <v>482</v>
      </c>
      <c r="S271" s="74" t="str">
        <f t="shared" si="61"/>
        <v>Pt</v>
      </c>
      <c r="T271" s="75"/>
      <c r="U271" s="75"/>
      <c r="V271" s="75"/>
      <c r="W271" s="75"/>
      <c r="X271" s="75"/>
      <c r="Y271" s="75"/>
      <c r="Z271" s="75"/>
      <c r="AB271" s="76">
        <f t="shared" si="62"/>
        <v>1.5817337172376813</v>
      </c>
      <c r="AC271" s="76">
        <f t="shared" si="63"/>
        <v>1.1538461538461537</v>
      </c>
      <c r="AD271" s="76">
        <f t="shared" si="64"/>
        <v>0.8571428571428571</v>
      </c>
      <c r="AE271" s="76">
        <f t="shared" si="65"/>
        <v>3.592722728226692</v>
      </c>
      <c r="AF271" s="77"/>
      <c r="AG271" s="77">
        <f t="shared" si="66"/>
        <v>3.592722728226692</v>
      </c>
      <c r="AH271" s="77">
        <f t="shared" si="67"/>
        <v>0</v>
      </c>
      <c r="AI271" s="77">
        <f t="shared" si="68"/>
        <v>0</v>
      </c>
    </row>
    <row r="272" spans="1:35" s="22" customFormat="1" ht="15.6" x14ac:dyDescent="0.3">
      <c r="A272" s="81">
        <v>3</v>
      </c>
      <c r="B272" s="140" t="s">
        <v>780</v>
      </c>
      <c r="C272" s="141" t="s">
        <v>86</v>
      </c>
      <c r="D272" s="142"/>
      <c r="E272" s="142"/>
      <c r="F272" s="142">
        <v>12</v>
      </c>
      <c r="G272" s="91"/>
      <c r="H272" s="142">
        <v>1</v>
      </c>
      <c r="I272" s="142" t="s">
        <v>96</v>
      </c>
      <c r="J272" s="142" t="s">
        <v>160</v>
      </c>
      <c r="K272" s="143">
        <v>1974</v>
      </c>
      <c r="L272" s="102">
        <v>27334</v>
      </c>
      <c r="M272" s="144"/>
      <c r="N272" s="145"/>
      <c r="O272" s="145"/>
      <c r="P272" s="95" t="s">
        <v>511</v>
      </c>
      <c r="Q272" s="121"/>
      <c r="R272" s="73"/>
      <c r="S272" s="74" t="str">
        <f t="shared" si="61"/>
        <v>Au</v>
      </c>
      <c r="T272" s="75"/>
      <c r="U272" s="75"/>
      <c r="V272" s="75"/>
      <c r="W272" s="75"/>
      <c r="X272" s="75"/>
      <c r="Y272" s="75"/>
      <c r="Z272" s="75"/>
      <c r="AB272" s="76">
        <f t="shared" si="62"/>
        <v>0</v>
      </c>
      <c r="AC272" s="76">
        <f t="shared" si="63"/>
        <v>0</v>
      </c>
      <c r="AD272" s="76">
        <f t="shared" si="64"/>
        <v>0</v>
      </c>
      <c r="AE272" s="76">
        <f t="shared" si="65"/>
        <v>0</v>
      </c>
      <c r="AF272" s="77"/>
      <c r="AG272" s="77">
        <f t="shared" si="66"/>
        <v>0</v>
      </c>
      <c r="AH272" s="77">
        <f t="shared" si="67"/>
        <v>0</v>
      </c>
      <c r="AI272" s="77">
        <f t="shared" si="68"/>
        <v>0</v>
      </c>
    </row>
    <row r="273" spans="1:786" s="22" customFormat="1" ht="36" x14ac:dyDescent="0.3">
      <c r="A273" s="81">
        <v>3</v>
      </c>
      <c r="B273" s="140" t="s">
        <v>781</v>
      </c>
      <c r="C273" s="141" t="s">
        <v>782</v>
      </c>
      <c r="D273" s="142" t="s">
        <v>129</v>
      </c>
      <c r="E273" s="142" t="s">
        <v>326</v>
      </c>
      <c r="F273" s="142">
        <v>18</v>
      </c>
      <c r="G273" s="91">
        <v>300000</v>
      </c>
      <c r="H273" s="142">
        <v>1</v>
      </c>
      <c r="I273" s="142" t="s">
        <v>49</v>
      </c>
      <c r="J273" s="142" t="s">
        <v>50</v>
      </c>
      <c r="K273" s="143">
        <v>1974</v>
      </c>
      <c r="L273" s="102">
        <v>27181</v>
      </c>
      <c r="M273" s="144">
        <v>38000</v>
      </c>
      <c r="N273" s="145">
        <v>0.03</v>
      </c>
      <c r="O273" s="145"/>
      <c r="P273" s="95" t="s">
        <v>511</v>
      </c>
      <c r="Q273" s="121" t="s">
        <v>783</v>
      </c>
      <c r="R273" s="73"/>
      <c r="S273" s="74" t="str">
        <f t="shared" si="61"/>
        <v>Mica</v>
      </c>
      <c r="T273" s="75"/>
      <c r="U273" s="75"/>
      <c r="V273" s="75"/>
      <c r="W273" s="75"/>
      <c r="X273" s="75"/>
      <c r="Y273" s="75"/>
      <c r="Z273" s="75"/>
      <c r="AB273" s="76">
        <f t="shared" si="62"/>
        <v>2.0035293751677296E-2</v>
      </c>
      <c r="AC273" s="76">
        <f t="shared" si="63"/>
        <v>7.6923076923076923E-4</v>
      </c>
      <c r="AD273" s="76">
        <f t="shared" si="64"/>
        <v>0</v>
      </c>
      <c r="AE273" s="76">
        <f t="shared" si="65"/>
        <v>2.0804524520908065E-2</v>
      </c>
      <c r="AF273" s="77"/>
      <c r="AG273" s="77">
        <f t="shared" si="66"/>
        <v>0</v>
      </c>
      <c r="AH273" s="77">
        <f t="shared" si="67"/>
        <v>0</v>
      </c>
      <c r="AI273" s="77">
        <f t="shared" si="68"/>
        <v>2.0804524520908065E-2</v>
      </c>
    </row>
    <row r="274" spans="1:786" s="22" customFormat="1" ht="36" customHeight="1" x14ac:dyDescent="0.3">
      <c r="A274" s="81">
        <v>3</v>
      </c>
      <c r="B274" s="140" t="s">
        <v>592</v>
      </c>
      <c r="C274" s="141" t="s">
        <v>784</v>
      </c>
      <c r="D274" s="142" t="s">
        <v>277</v>
      </c>
      <c r="E274" s="142" t="s">
        <v>278</v>
      </c>
      <c r="F274" s="142">
        <v>9</v>
      </c>
      <c r="G274" s="91">
        <v>37000</v>
      </c>
      <c r="H274" s="142">
        <v>1</v>
      </c>
      <c r="I274" s="142" t="s">
        <v>49</v>
      </c>
      <c r="J274" s="142" t="s">
        <v>67</v>
      </c>
      <c r="K274" s="143">
        <v>1974</v>
      </c>
      <c r="L274" s="107">
        <v>27045</v>
      </c>
      <c r="M274" s="144">
        <f>6000+7600</f>
        <v>13600</v>
      </c>
      <c r="N274" s="145"/>
      <c r="O274" s="145"/>
      <c r="P274" s="95" t="s">
        <v>511</v>
      </c>
      <c r="Q274" s="121" t="s">
        <v>785</v>
      </c>
      <c r="R274" s="73"/>
      <c r="S274" s="74" t="str">
        <f t="shared" si="61"/>
        <v>Ag</v>
      </c>
      <c r="T274" s="75"/>
      <c r="U274" s="75"/>
      <c r="V274" s="75"/>
      <c r="W274" s="75"/>
      <c r="X274" s="75"/>
      <c r="Y274" s="75"/>
      <c r="Z274" s="75"/>
      <c r="AB274" s="76">
        <f t="shared" si="62"/>
        <v>7.170526184810822E-3</v>
      </c>
      <c r="AC274" s="76">
        <f t="shared" si="63"/>
        <v>0</v>
      </c>
      <c r="AD274" s="76">
        <f t="shared" si="64"/>
        <v>0</v>
      </c>
      <c r="AE274" s="76">
        <f t="shared" si="65"/>
        <v>7.170526184810822E-3</v>
      </c>
      <c r="AF274" s="77"/>
      <c r="AG274" s="77">
        <f t="shared" si="66"/>
        <v>0</v>
      </c>
      <c r="AH274" s="77">
        <f t="shared" si="67"/>
        <v>0</v>
      </c>
      <c r="AI274" s="77">
        <f t="shared" si="68"/>
        <v>7.170526184810822E-3</v>
      </c>
    </row>
    <row r="275" spans="1:786" s="22" customFormat="1" ht="91.2" customHeight="1" x14ac:dyDescent="0.3">
      <c r="A275" s="81">
        <v>3</v>
      </c>
      <c r="B275" s="140" t="s">
        <v>786</v>
      </c>
      <c r="C275" s="141" t="s">
        <v>593</v>
      </c>
      <c r="D275" s="142" t="s">
        <v>129</v>
      </c>
      <c r="E275" s="142" t="s">
        <v>169</v>
      </c>
      <c r="F275" s="142">
        <v>9</v>
      </c>
      <c r="G275" s="91"/>
      <c r="H275" s="142">
        <v>1</v>
      </c>
      <c r="I275" s="142" t="s">
        <v>49</v>
      </c>
      <c r="J275" s="142" t="s">
        <v>67</v>
      </c>
      <c r="K275" s="143">
        <v>1974</v>
      </c>
      <c r="L275" s="107">
        <v>27044</v>
      </c>
      <c r="M275" s="144">
        <v>3800</v>
      </c>
      <c r="N275" s="145">
        <v>0.61</v>
      </c>
      <c r="O275" s="145"/>
      <c r="P275" s="95" t="s">
        <v>495</v>
      </c>
      <c r="Q275" s="121" t="s">
        <v>787</v>
      </c>
      <c r="R275" s="73"/>
      <c r="S275" s="74" t="str">
        <f t="shared" si="61"/>
        <v>Ag Pb</v>
      </c>
      <c r="T275" s="75"/>
      <c r="U275" s="75"/>
      <c r="V275" s="75"/>
      <c r="W275" s="75"/>
      <c r="X275" s="75"/>
      <c r="Y275" s="75"/>
      <c r="Z275" s="75"/>
      <c r="AB275" s="76">
        <f t="shared" si="62"/>
        <v>2.0035293751677298E-3</v>
      </c>
      <c r="AC275" s="76">
        <f t="shared" si="63"/>
        <v>1.5641025641025642E-2</v>
      </c>
      <c r="AD275" s="76">
        <f t="shared" si="64"/>
        <v>0</v>
      </c>
      <c r="AE275" s="76">
        <f t="shared" si="65"/>
        <v>1.7644555016193372E-2</v>
      </c>
      <c r="AF275" s="77"/>
      <c r="AG275" s="77">
        <f t="shared" si="66"/>
        <v>0</v>
      </c>
      <c r="AH275" s="77">
        <f t="shared" si="67"/>
        <v>0</v>
      </c>
      <c r="AI275" s="77">
        <f t="shared" si="68"/>
        <v>1.7644555016193372E-2</v>
      </c>
    </row>
    <row r="276" spans="1:786" s="22" customFormat="1" ht="15.6" x14ac:dyDescent="0.3">
      <c r="A276" s="81">
        <v>3</v>
      </c>
      <c r="B276" s="140" t="s">
        <v>788</v>
      </c>
      <c r="C276" s="141" t="s">
        <v>593</v>
      </c>
      <c r="D276" s="142" t="s">
        <v>129</v>
      </c>
      <c r="E276" s="142" t="s">
        <v>509</v>
      </c>
      <c r="F276" s="142">
        <v>9</v>
      </c>
      <c r="G276" s="91"/>
      <c r="H276" s="142">
        <v>1</v>
      </c>
      <c r="I276" s="142" t="s">
        <v>49</v>
      </c>
      <c r="J276" s="142" t="s">
        <v>282</v>
      </c>
      <c r="K276" s="143">
        <v>1974</v>
      </c>
      <c r="L276" s="160">
        <v>1974</v>
      </c>
      <c r="M276" s="144"/>
      <c r="N276" s="145"/>
      <c r="O276" s="145"/>
      <c r="P276" s="95" t="s">
        <v>511</v>
      </c>
      <c r="Q276" s="121" t="s">
        <v>789</v>
      </c>
      <c r="R276" s="146" t="s">
        <v>347</v>
      </c>
      <c r="S276" s="74" t="str">
        <f t="shared" si="61"/>
        <v>Ag Pb</v>
      </c>
      <c r="T276" s="75"/>
      <c r="U276" s="75"/>
      <c r="V276" s="75"/>
      <c r="W276" s="75"/>
      <c r="X276" s="75"/>
      <c r="Y276" s="75"/>
      <c r="Z276" s="75"/>
      <c r="AB276" s="76">
        <f t="shared" si="62"/>
        <v>0</v>
      </c>
      <c r="AC276" s="76">
        <f t="shared" si="63"/>
        <v>0</v>
      </c>
      <c r="AD276" s="76">
        <f t="shared" si="64"/>
        <v>0</v>
      </c>
      <c r="AE276" s="76">
        <f t="shared" si="65"/>
        <v>0</v>
      </c>
      <c r="AF276" s="77"/>
      <c r="AG276" s="77">
        <f t="shared" si="66"/>
        <v>0</v>
      </c>
      <c r="AH276" s="77">
        <f t="shared" si="67"/>
        <v>0</v>
      </c>
      <c r="AI276" s="77">
        <f t="shared" si="68"/>
        <v>0</v>
      </c>
    </row>
    <row r="277" spans="1:786" s="22" customFormat="1" ht="24" x14ac:dyDescent="0.3">
      <c r="A277" s="81">
        <v>3</v>
      </c>
      <c r="B277" s="140" t="s">
        <v>790</v>
      </c>
      <c r="C277" s="141" t="s">
        <v>711</v>
      </c>
      <c r="D277" s="142" t="s">
        <v>129</v>
      </c>
      <c r="E277" s="142" t="s">
        <v>146</v>
      </c>
      <c r="F277" s="142">
        <v>61</v>
      </c>
      <c r="G277" s="91"/>
      <c r="H277" s="142">
        <v>2</v>
      </c>
      <c r="I277" s="142" t="s">
        <v>49</v>
      </c>
      <c r="J277" s="142" t="s">
        <v>50</v>
      </c>
      <c r="K277" s="143">
        <v>1974</v>
      </c>
      <c r="L277" s="160">
        <v>1974</v>
      </c>
      <c r="M277" s="144"/>
      <c r="N277" s="145"/>
      <c r="O277" s="145"/>
      <c r="P277" s="95" t="s">
        <v>511</v>
      </c>
      <c r="Q277" s="121" t="s">
        <v>791</v>
      </c>
      <c r="R277" s="73"/>
      <c r="S277" s="74" t="str">
        <f t="shared" si="61"/>
        <v>Oil Sands</v>
      </c>
      <c r="T277" s="75"/>
      <c r="U277" s="75"/>
      <c r="V277" s="75"/>
      <c r="W277" s="75"/>
      <c r="X277" s="75"/>
      <c r="Y277" s="75"/>
      <c r="Z277" s="75"/>
      <c r="AB277" s="76">
        <f t="shared" si="62"/>
        <v>0</v>
      </c>
      <c r="AC277" s="76">
        <f t="shared" si="63"/>
        <v>0</v>
      </c>
      <c r="AD277" s="76">
        <f t="shared" si="64"/>
        <v>0</v>
      </c>
      <c r="AE277" s="76">
        <f t="shared" si="65"/>
        <v>0</v>
      </c>
      <c r="AF277" s="77"/>
      <c r="AG277" s="77">
        <f t="shared" si="66"/>
        <v>0</v>
      </c>
      <c r="AH277" s="77">
        <f t="shared" si="67"/>
        <v>0</v>
      </c>
      <c r="AI277" s="77">
        <f t="shared" si="68"/>
        <v>0</v>
      </c>
    </row>
    <row r="278" spans="1:786" s="22" customFormat="1" ht="36" x14ac:dyDescent="0.3">
      <c r="A278" s="81">
        <v>3</v>
      </c>
      <c r="B278" s="140" t="s">
        <v>792</v>
      </c>
      <c r="C278" s="141" t="s">
        <v>682</v>
      </c>
      <c r="D278" s="142" t="s">
        <v>129</v>
      </c>
      <c r="E278" s="142" t="s">
        <v>146</v>
      </c>
      <c r="F278" s="142">
        <v>20</v>
      </c>
      <c r="G278" s="91"/>
      <c r="H278" s="142">
        <v>2</v>
      </c>
      <c r="I278" s="142" t="s">
        <v>49</v>
      </c>
      <c r="J278" s="142" t="s">
        <v>170</v>
      </c>
      <c r="K278" s="143">
        <v>1974</v>
      </c>
      <c r="L278" s="160">
        <v>1974</v>
      </c>
      <c r="M278" s="144"/>
      <c r="N278" s="145"/>
      <c r="O278" s="145"/>
      <c r="P278" s="95" t="s">
        <v>511</v>
      </c>
      <c r="Q278" s="121" t="s">
        <v>793</v>
      </c>
      <c r="R278" s="73"/>
      <c r="S278" s="74" t="str">
        <f t="shared" si="61"/>
        <v>Gypsum</v>
      </c>
      <c r="T278" s="75"/>
      <c r="U278" s="75"/>
      <c r="V278" s="75"/>
      <c r="W278" s="75"/>
      <c r="X278" s="75"/>
      <c r="Y278" s="75"/>
      <c r="Z278" s="75"/>
      <c r="AB278" s="76">
        <f t="shared" si="62"/>
        <v>0</v>
      </c>
      <c r="AC278" s="76">
        <f t="shared" si="63"/>
        <v>0</v>
      </c>
      <c r="AD278" s="76">
        <f t="shared" si="64"/>
        <v>0</v>
      </c>
      <c r="AE278" s="76">
        <f t="shared" si="65"/>
        <v>0</v>
      </c>
      <c r="AF278" s="77"/>
      <c r="AG278" s="77">
        <f t="shared" si="66"/>
        <v>0</v>
      </c>
      <c r="AH278" s="77">
        <f t="shared" si="67"/>
        <v>0</v>
      </c>
      <c r="AI278" s="77">
        <f t="shared" si="68"/>
        <v>0</v>
      </c>
    </row>
    <row r="279" spans="1:786" s="22" customFormat="1" ht="24" x14ac:dyDescent="0.3">
      <c r="A279" s="81">
        <v>3</v>
      </c>
      <c r="B279" s="140" t="s">
        <v>794</v>
      </c>
      <c r="C279" s="141" t="s">
        <v>111</v>
      </c>
      <c r="D279" s="142" t="s">
        <v>129</v>
      </c>
      <c r="E279" s="142" t="s">
        <v>146</v>
      </c>
      <c r="F279" s="142">
        <v>46</v>
      </c>
      <c r="G279" s="91"/>
      <c r="H279" s="142">
        <v>1</v>
      </c>
      <c r="I279" s="142" t="s">
        <v>49</v>
      </c>
      <c r="J279" s="142" t="s">
        <v>67</v>
      </c>
      <c r="K279" s="143">
        <v>1974</v>
      </c>
      <c r="L279" s="160">
        <v>1974</v>
      </c>
      <c r="M279" s="144"/>
      <c r="N279" s="145"/>
      <c r="O279" s="145"/>
      <c r="P279" s="95" t="s">
        <v>511</v>
      </c>
      <c r="Q279" s="121" t="s">
        <v>795</v>
      </c>
      <c r="R279" s="73"/>
      <c r="S279" s="74" t="str">
        <f t="shared" si="61"/>
        <v>Cu</v>
      </c>
      <c r="T279" s="75"/>
      <c r="U279" s="75"/>
      <c r="V279" s="75"/>
      <c r="W279" s="75"/>
      <c r="X279" s="75"/>
      <c r="Y279" s="75"/>
      <c r="Z279" s="75"/>
      <c r="AB279" s="76">
        <f t="shared" si="62"/>
        <v>0</v>
      </c>
      <c r="AC279" s="76">
        <f t="shared" si="63"/>
        <v>0</v>
      </c>
      <c r="AD279" s="76">
        <f t="shared" si="64"/>
        <v>0</v>
      </c>
      <c r="AE279" s="76">
        <f t="shared" si="65"/>
        <v>0</v>
      </c>
      <c r="AF279" s="77"/>
      <c r="AG279" s="77">
        <f t="shared" si="66"/>
        <v>0</v>
      </c>
      <c r="AH279" s="77">
        <f t="shared" si="67"/>
        <v>0</v>
      </c>
      <c r="AI279" s="77">
        <f t="shared" si="68"/>
        <v>0</v>
      </c>
    </row>
    <row r="280" spans="1:786" s="22" customFormat="1" ht="36" x14ac:dyDescent="0.3">
      <c r="A280" s="81">
        <v>3</v>
      </c>
      <c r="B280" s="140" t="s">
        <v>796</v>
      </c>
      <c r="C280" s="141" t="s">
        <v>111</v>
      </c>
      <c r="D280" s="142" t="s">
        <v>129</v>
      </c>
      <c r="E280" s="142" t="s">
        <v>146</v>
      </c>
      <c r="F280" s="142">
        <v>52</v>
      </c>
      <c r="G280" s="91"/>
      <c r="H280" s="142">
        <v>2</v>
      </c>
      <c r="I280" s="142" t="s">
        <v>49</v>
      </c>
      <c r="J280" s="142" t="s">
        <v>50</v>
      </c>
      <c r="K280" s="143">
        <v>1973</v>
      </c>
      <c r="L280" s="107">
        <v>26700</v>
      </c>
      <c r="M280" s="144"/>
      <c r="N280" s="145"/>
      <c r="O280" s="145"/>
      <c r="P280" s="95" t="s">
        <v>511</v>
      </c>
      <c r="Q280" s="121" t="s">
        <v>797</v>
      </c>
      <c r="R280" s="73" t="s">
        <v>243</v>
      </c>
      <c r="S280" s="74" t="str">
        <f t="shared" si="61"/>
        <v>Cu</v>
      </c>
      <c r="T280" s="75">
        <v>3200</v>
      </c>
      <c r="U280" s="75">
        <v>0.49</v>
      </c>
      <c r="V280" s="75"/>
      <c r="W280" s="75">
        <v>0.66999999999999993</v>
      </c>
      <c r="X280" s="75">
        <v>1911</v>
      </c>
      <c r="Y280" s="75">
        <v>32</v>
      </c>
      <c r="Z280" s="75" t="s">
        <v>244</v>
      </c>
      <c r="AB280" s="76">
        <f t="shared" si="62"/>
        <v>0</v>
      </c>
      <c r="AC280" s="76">
        <f t="shared" si="63"/>
        <v>0</v>
      </c>
      <c r="AD280" s="76">
        <f t="shared" si="64"/>
        <v>0</v>
      </c>
      <c r="AE280" s="76">
        <f t="shared" si="65"/>
        <v>0</v>
      </c>
      <c r="AF280" s="77"/>
      <c r="AG280" s="77">
        <f t="shared" si="66"/>
        <v>0</v>
      </c>
      <c r="AH280" s="77">
        <f t="shared" si="67"/>
        <v>0</v>
      </c>
      <c r="AI280" s="77">
        <f t="shared" si="68"/>
        <v>0</v>
      </c>
    </row>
    <row r="281" spans="1:786" s="22" customFormat="1" ht="72" x14ac:dyDescent="0.3">
      <c r="A281" s="83">
        <v>2</v>
      </c>
      <c r="B281" s="140" t="s">
        <v>798</v>
      </c>
      <c r="C281" s="141" t="s">
        <v>111</v>
      </c>
      <c r="D281" s="142" t="s">
        <v>129</v>
      </c>
      <c r="E281" s="142" t="s">
        <v>278</v>
      </c>
      <c r="F281" s="142">
        <v>43</v>
      </c>
      <c r="G281" s="91">
        <v>500000</v>
      </c>
      <c r="H281" s="142">
        <v>1</v>
      </c>
      <c r="I281" s="142" t="s">
        <v>49</v>
      </c>
      <c r="J281" s="142" t="s">
        <v>50</v>
      </c>
      <c r="K281" s="143">
        <v>1973</v>
      </c>
      <c r="L281" s="160">
        <v>1973</v>
      </c>
      <c r="M281" s="144">
        <v>170000</v>
      </c>
      <c r="N281" s="145">
        <v>25</v>
      </c>
      <c r="O281" s="145"/>
      <c r="P281" s="95" t="s">
        <v>448</v>
      </c>
      <c r="Q281" s="121" t="s">
        <v>799</v>
      </c>
      <c r="R281" s="146"/>
      <c r="S281" s="74" t="str">
        <f t="shared" si="61"/>
        <v>Cu</v>
      </c>
      <c r="T281" s="147"/>
      <c r="U281" s="147"/>
      <c r="V281" s="147"/>
      <c r="W281" s="147"/>
      <c r="X281" s="147"/>
      <c r="Y281" s="147"/>
      <c r="Z281" s="147"/>
      <c r="AA281" s="148"/>
      <c r="AB281" s="76">
        <f t="shared" si="62"/>
        <v>8.9631577310135269E-2</v>
      </c>
      <c r="AC281" s="76">
        <f t="shared" si="63"/>
        <v>0.64102564102564108</v>
      </c>
      <c r="AD281" s="76">
        <f t="shared" si="64"/>
        <v>0</v>
      </c>
      <c r="AE281" s="76">
        <f t="shared" si="65"/>
        <v>0.73065721833577635</v>
      </c>
      <c r="AF281" s="77"/>
      <c r="AG281" s="77">
        <f t="shared" si="66"/>
        <v>0</v>
      </c>
      <c r="AH281" s="77">
        <f t="shared" si="67"/>
        <v>0.73065721833577635</v>
      </c>
      <c r="AI281" s="77">
        <f t="shared" si="68"/>
        <v>0</v>
      </c>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c r="BI281" s="149"/>
      <c r="BJ281" s="149"/>
      <c r="BK281" s="149"/>
      <c r="BL281" s="149"/>
      <c r="BM281" s="149"/>
      <c r="BN281" s="149"/>
      <c r="BO281" s="149"/>
      <c r="BP281" s="149"/>
      <c r="BQ281" s="149"/>
      <c r="BR281" s="149"/>
      <c r="BS281" s="149"/>
      <c r="BT281" s="149"/>
      <c r="BU281" s="149"/>
      <c r="BV281" s="149"/>
      <c r="BW281" s="149"/>
      <c r="BX281" s="149"/>
      <c r="BY281" s="149"/>
      <c r="BZ281" s="149"/>
      <c r="CA281" s="149"/>
      <c r="CB281" s="149"/>
      <c r="CC281" s="149"/>
      <c r="CD281" s="149"/>
      <c r="CE281" s="149"/>
      <c r="CF281" s="149"/>
      <c r="CG281" s="149"/>
      <c r="CH281" s="149"/>
      <c r="CI281" s="149"/>
      <c r="CJ281" s="149"/>
      <c r="CK281" s="149"/>
      <c r="CL281" s="149"/>
      <c r="CM281" s="149"/>
      <c r="CN281" s="149"/>
      <c r="CO281" s="149"/>
      <c r="CP281" s="149"/>
      <c r="CQ281" s="149"/>
      <c r="CR281" s="149"/>
      <c r="CS281" s="149"/>
      <c r="CT281" s="149"/>
      <c r="CU281" s="149"/>
      <c r="CV281" s="149"/>
      <c r="CW281" s="149"/>
      <c r="CX281" s="149"/>
      <c r="CY281" s="149"/>
      <c r="CZ281" s="149"/>
      <c r="DA281" s="149"/>
      <c r="DB281" s="149"/>
      <c r="DC281" s="149"/>
      <c r="DD281" s="149"/>
      <c r="DE281" s="149"/>
      <c r="DF281" s="149"/>
      <c r="DG281" s="149"/>
      <c r="DH281" s="149"/>
      <c r="DI281" s="149"/>
      <c r="DJ281" s="149"/>
      <c r="DK281" s="149"/>
      <c r="DL281" s="149"/>
      <c r="DM281" s="149"/>
      <c r="DN281" s="149"/>
      <c r="DO281" s="149"/>
      <c r="DP281" s="149"/>
      <c r="DQ281" s="149"/>
      <c r="DR281" s="149"/>
      <c r="DS281" s="149"/>
      <c r="DT281" s="149"/>
      <c r="DU281" s="149"/>
      <c r="DV281" s="149"/>
      <c r="DW281" s="149"/>
      <c r="DX281" s="149"/>
      <c r="DY281" s="149"/>
      <c r="DZ281" s="149"/>
      <c r="EA281" s="149"/>
      <c r="EB281" s="149"/>
      <c r="EC281" s="149"/>
      <c r="ED281" s="149"/>
      <c r="EE281" s="149"/>
      <c r="EF281" s="149"/>
      <c r="EG281" s="149"/>
      <c r="EH281" s="149"/>
      <c r="EI281" s="149"/>
      <c r="EJ281" s="149"/>
      <c r="EK281" s="149"/>
      <c r="EL281" s="149"/>
      <c r="EM281" s="149"/>
      <c r="EN281" s="149"/>
      <c r="EO281" s="149"/>
      <c r="EP281" s="149"/>
      <c r="EQ281" s="149"/>
      <c r="ER281" s="149"/>
      <c r="ES281" s="149"/>
      <c r="ET281" s="149"/>
      <c r="EU281" s="149"/>
      <c r="EV281" s="149"/>
      <c r="EW281" s="149"/>
      <c r="EX281" s="149"/>
      <c r="EY281" s="149"/>
      <c r="EZ281" s="149"/>
      <c r="FA281" s="149"/>
      <c r="FB281" s="149"/>
      <c r="FC281" s="149"/>
      <c r="FD281" s="149"/>
      <c r="FE281" s="149"/>
      <c r="FF281" s="149"/>
      <c r="FG281" s="149"/>
      <c r="FH281" s="149"/>
      <c r="FI281" s="149"/>
      <c r="FJ281" s="149"/>
      <c r="FK281" s="149"/>
      <c r="FL281" s="149"/>
      <c r="FM281" s="149"/>
      <c r="FN281" s="149"/>
      <c r="FO281" s="149"/>
      <c r="FP281" s="149"/>
      <c r="FQ281" s="149"/>
      <c r="FR281" s="149"/>
      <c r="FS281" s="149"/>
      <c r="FT281" s="149"/>
      <c r="FU281" s="149"/>
      <c r="FV281" s="149"/>
      <c r="FW281" s="149"/>
      <c r="FX281" s="149"/>
      <c r="FY281" s="149"/>
      <c r="FZ281" s="149"/>
      <c r="GA281" s="149"/>
      <c r="GB281" s="149"/>
      <c r="GC281" s="149"/>
      <c r="GD281" s="149"/>
      <c r="GE281" s="149"/>
      <c r="GF281" s="149"/>
      <c r="GG281" s="149"/>
      <c r="GH281" s="149"/>
      <c r="GI281" s="149"/>
      <c r="GJ281" s="149"/>
      <c r="GK281" s="149"/>
      <c r="GL281" s="149"/>
      <c r="GM281" s="149"/>
      <c r="GN281" s="149"/>
      <c r="GO281" s="149"/>
      <c r="GP281" s="149"/>
      <c r="GQ281" s="149"/>
      <c r="GR281" s="149"/>
      <c r="GS281" s="149"/>
      <c r="GT281" s="149"/>
      <c r="GU281" s="149"/>
      <c r="GV281" s="149"/>
      <c r="GW281" s="149"/>
      <c r="GX281" s="149"/>
      <c r="GY281" s="149"/>
      <c r="GZ281" s="149"/>
      <c r="HA281" s="149"/>
      <c r="HB281" s="149"/>
      <c r="HC281" s="149"/>
      <c r="HD281" s="149"/>
      <c r="HE281" s="149"/>
      <c r="HF281" s="149"/>
      <c r="HG281" s="149"/>
      <c r="HH281" s="149"/>
      <c r="HI281" s="149"/>
      <c r="HJ281" s="149"/>
      <c r="HK281" s="149"/>
      <c r="HL281" s="149"/>
      <c r="HM281" s="149"/>
      <c r="HN281" s="149"/>
      <c r="HO281" s="149"/>
      <c r="HP281" s="149"/>
      <c r="HQ281" s="149"/>
      <c r="HR281" s="149"/>
      <c r="HS281" s="149"/>
      <c r="HT281" s="149"/>
      <c r="HU281" s="149"/>
      <c r="HV281" s="149"/>
      <c r="HW281" s="149"/>
      <c r="HX281" s="149"/>
      <c r="HY281" s="149"/>
      <c r="HZ281" s="149"/>
      <c r="IA281" s="149"/>
      <c r="IB281" s="149"/>
      <c r="IC281" s="149"/>
      <c r="ID281" s="149"/>
      <c r="IE281" s="149"/>
      <c r="IF281" s="149"/>
      <c r="IG281" s="149"/>
      <c r="IH281" s="149"/>
      <c r="II281" s="149"/>
      <c r="IJ281" s="149"/>
      <c r="IK281" s="149"/>
      <c r="IL281" s="149"/>
      <c r="IM281" s="149"/>
      <c r="IN281" s="149"/>
      <c r="IO281" s="149"/>
      <c r="IP281" s="149"/>
      <c r="IQ281" s="149"/>
      <c r="IR281" s="149"/>
      <c r="IS281" s="149"/>
      <c r="IT281" s="149"/>
      <c r="IU281" s="149"/>
      <c r="IV281" s="149"/>
      <c r="IW281" s="149"/>
      <c r="IX281" s="149"/>
      <c r="IY281" s="149"/>
      <c r="IZ281" s="149"/>
      <c r="JA281" s="149"/>
      <c r="JB281" s="149"/>
      <c r="JC281" s="149"/>
      <c r="JD281" s="149"/>
      <c r="JE281" s="149"/>
      <c r="JF281" s="149"/>
      <c r="JG281" s="149"/>
      <c r="JH281" s="149"/>
      <c r="JI281" s="149"/>
      <c r="JJ281" s="149"/>
      <c r="JK281" s="149"/>
      <c r="JL281" s="149"/>
      <c r="JM281" s="149"/>
      <c r="JN281" s="149"/>
      <c r="JO281" s="149"/>
      <c r="JP281" s="149"/>
      <c r="JQ281" s="149"/>
      <c r="JR281" s="149"/>
      <c r="JS281" s="149"/>
      <c r="JT281" s="149"/>
      <c r="JU281" s="149"/>
      <c r="JV281" s="149"/>
      <c r="JW281" s="149"/>
      <c r="JX281" s="149"/>
      <c r="JY281" s="149"/>
      <c r="JZ281" s="149"/>
      <c r="KA281" s="149"/>
      <c r="KB281" s="149"/>
      <c r="KC281" s="149"/>
      <c r="KD281" s="149"/>
      <c r="KE281" s="149"/>
      <c r="KF281" s="149"/>
      <c r="KG281" s="149"/>
      <c r="KH281" s="149"/>
      <c r="KI281" s="149"/>
      <c r="KJ281" s="149"/>
      <c r="KK281" s="149"/>
      <c r="KL281" s="149"/>
      <c r="KM281" s="149"/>
      <c r="KN281" s="149"/>
      <c r="KO281" s="149"/>
      <c r="KP281" s="149"/>
      <c r="KQ281" s="149"/>
      <c r="KR281" s="149"/>
      <c r="KS281" s="149"/>
      <c r="KT281" s="149"/>
      <c r="KU281" s="149"/>
      <c r="KV281" s="149"/>
      <c r="KW281" s="149"/>
      <c r="KX281" s="149"/>
      <c r="KY281" s="149"/>
      <c r="KZ281" s="149"/>
      <c r="LA281" s="149"/>
      <c r="LB281" s="149"/>
      <c r="LC281" s="149"/>
      <c r="LD281" s="149"/>
      <c r="LE281" s="149"/>
      <c r="LF281" s="149"/>
      <c r="LG281" s="149"/>
      <c r="LH281" s="149"/>
      <c r="LI281" s="149"/>
      <c r="LJ281" s="149"/>
      <c r="LK281" s="149"/>
      <c r="LL281" s="149"/>
      <c r="LM281" s="149"/>
      <c r="LN281" s="149"/>
      <c r="LO281" s="149"/>
      <c r="LP281" s="149"/>
      <c r="LQ281" s="149"/>
      <c r="LR281" s="149"/>
      <c r="LS281" s="149"/>
      <c r="LT281" s="149"/>
      <c r="LU281" s="149"/>
      <c r="LV281" s="149"/>
      <c r="LW281" s="149"/>
      <c r="LX281" s="149"/>
      <c r="LY281" s="149"/>
      <c r="LZ281" s="149"/>
      <c r="MA281" s="149"/>
      <c r="MB281" s="149"/>
      <c r="MC281" s="149"/>
      <c r="MD281" s="149"/>
      <c r="ME281" s="149"/>
      <c r="MF281" s="149"/>
      <c r="MG281" s="149"/>
      <c r="MH281" s="149"/>
      <c r="MI281" s="149"/>
      <c r="MJ281" s="149"/>
      <c r="MK281" s="149"/>
      <c r="ML281" s="149"/>
      <c r="MM281" s="149"/>
      <c r="MN281" s="149"/>
      <c r="MO281" s="149"/>
      <c r="MP281" s="149"/>
      <c r="MQ281" s="149"/>
      <c r="MR281" s="149"/>
      <c r="MS281" s="149"/>
      <c r="MT281" s="149"/>
      <c r="MU281" s="149"/>
      <c r="MV281" s="149"/>
      <c r="MW281" s="149"/>
      <c r="MX281" s="149"/>
      <c r="MY281" s="149"/>
      <c r="MZ281" s="149"/>
      <c r="NA281" s="149"/>
      <c r="NB281" s="149"/>
      <c r="NC281" s="149"/>
      <c r="ND281" s="149"/>
      <c r="NE281" s="149"/>
      <c r="NF281" s="149"/>
      <c r="NG281" s="149"/>
      <c r="NH281" s="149"/>
      <c r="NI281" s="149"/>
      <c r="NJ281" s="149"/>
      <c r="NK281" s="149"/>
      <c r="NL281" s="149"/>
      <c r="NM281" s="149"/>
      <c r="NN281" s="149"/>
      <c r="NO281" s="149"/>
      <c r="NP281" s="149"/>
      <c r="NQ281" s="149"/>
      <c r="NR281" s="149"/>
      <c r="NS281" s="149"/>
      <c r="NT281" s="149"/>
      <c r="NU281" s="149"/>
      <c r="NV281" s="149"/>
      <c r="NW281" s="149"/>
      <c r="NX281" s="149"/>
      <c r="NY281" s="149"/>
      <c r="NZ281" s="149"/>
      <c r="OA281" s="149"/>
      <c r="OB281" s="149"/>
      <c r="OC281" s="149"/>
      <c r="OD281" s="149"/>
      <c r="OE281" s="149"/>
      <c r="OF281" s="149"/>
      <c r="OG281" s="149"/>
      <c r="OH281" s="149"/>
      <c r="OI281" s="149"/>
      <c r="OJ281" s="149"/>
      <c r="OK281" s="149"/>
      <c r="OL281" s="149"/>
      <c r="OM281" s="149"/>
      <c r="ON281" s="149"/>
      <c r="OO281" s="149"/>
      <c r="OP281" s="149"/>
      <c r="OQ281" s="149"/>
      <c r="OR281" s="149"/>
      <c r="OS281" s="149"/>
      <c r="OT281" s="149"/>
      <c r="OU281" s="149"/>
      <c r="OV281" s="149"/>
      <c r="OW281" s="149"/>
      <c r="OX281" s="149"/>
      <c r="OY281" s="149"/>
      <c r="OZ281" s="149"/>
      <c r="PA281" s="149"/>
      <c r="PB281" s="149"/>
      <c r="PC281" s="149"/>
      <c r="PD281" s="149"/>
      <c r="PE281" s="149"/>
      <c r="PF281" s="149"/>
      <c r="PG281" s="149"/>
      <c r="PH281" s="149"/>
      <c r="PI281" s="149"/>
      <c r="PJ281" s="149"/>
      <c r="PK281" s="149"/>
      <c r="PL281" s="149"/>
      <c r="PM281" s="149"/>
      <c r="PN281" s="149"/>
      <c r="PO281" s="149"/>
      <c r="PP281" s="149"/>
      <c r="PQ281" s="149"/>
      <c r="PR281" s="149"/>
      <c r="PS281" s="149"/>
      <c r="PT281" s="149"/>
      <c r="PU281" s="149"/>
      <c r="PV281" s="149"/>
      <c r="PW281" s="149"/>
      <c r="PX281" s="149"/>
      <c r="PY281" s="149"/>
      <c r="PZ281" s="149"/>
      <c r="QA281" s="149"/>
      <c r="QB281" s="149"/>
      <c r="QC281" s="149"/>
      <c r="QD281" s="149"/>
      <c r="QE281" s="149"/>
      <c r="QF281" s="149"/>
      <c r="QG281" s="149"/>
      <c r="QH281" s="149"/>
      <c r="QI281" s="149"/>
      <c r="QJ281" s="149"/>
      <c r="QK281" s="149"/>
      <c r="QL281" s="149"/>
      <c r="QM281" s="149"/>
      <c r="QN281" s="149"/>
      <c r="QO281" s="149"/>
      <c r="QP281" s="149"/>
      <c r="QQ281" s="149"/>
      <c r="QR281" s="149"/>
      <c r="QS281" s="149"/>
      <c r="QT281" s="149"/>
      <c r="QU281" s="149"/>
      <c r="QV281" s="149"/>
      <c r="QW281" s="149"/>
      <c r="QX281" s="149"/>
      <c r="QY281" s="149"/>
      <c r="QZ281" s="149"/>
      <c r="RA281" s="149"/>
      <c r="RB281" s="149"/>
      <c r="RC281" s="149"/>
      <c r="RD281" s="149"/>
      <c r="RE281" s="149"/>
      <c r="RF281" s="149"/>
      <c r="RG281" s="149"/>
      <c r="RH281" s="149"/>
      <c r="RI281" s="149"/>
      <c r="RJ281" s="149"/>
      <c r="RK281" s="149"/>
      <c r="RL281" s="149"/>
      <c r="RM281" s="149"/>
      <c r="RN281" s="149"/>
      <c r="RO281" s="149"/>
      <c r="RP281" s="149"/>
      <c r="RQ281" s="149"/>
      <c r="RR281" s="149"/>
      <c r="RS281" s="149"/>
      <c r="RT281" s="149"/>
      <c r="RU281" s="149"/>
      <c r="RV281" s="149"/>
      <c r="RW281" s="149"/>
      <c r="RX281" s="149"/>
      <c r="RY281" s="149"/>
      <c r="RZ281" s="149"/>
      <c r="SA281" s="149"/>
      <c r="SB281" s="149"/>
      <c r="SC281" s="149"/>
      <c r="SD281" s="149"/>
      <c r="SE281" s="149"/>
      <c r="SF281" s="149"/>
      <c r="SG281" s="149"/>
      <c r="SH281" s="149"/>
      <c r="SI281" s="149"/>
      <c r="SJ281" s="149"/>
      <c r="SK281" s="149"/>
      <c r="SL281" s="149"/>
      <c r="SM281" s="149"/>
      <c r="SN281" s="149"/>
      <c r="SO281" s="149"/>
      <c r="SP281" s="149"/>
      <c r="SQ281" s="149"/>
      <c r="SR281" s="149"/>
      <c r="SS281" s="149"/>
      <c r="ST281" s="149"/>
      <c r="SU281" s="149"/>
      <c r="SV281" s="149"/>
      <c r="SW281" s="149"/>
      <c r="SX281" s="149"/>
      <c r="SY281" s="149"/>
      <c r="SZ281" s="149"/>
      <c r="TA281" s="149"/>
      <c r="TB281" s="149"/>
      <c r="TC281" s="149"/>
      <c r="TD281" s="149"/>
      <c r="TE281" s="149"/>
      <c r="TF281" s="149"/>
      <c r="TG281" s="149"/>
      <c r="TH281" s="149"/>
      <c r="TI281" s="149"/>
      <c r="TJ281" s="149"/>
      <c r="TK281" s="149"/>
      <c r="TL281" s="149"/>
      <c r="TM281" s="149"/>
      <c r="TN281" s="149"/>
      <c r="TO281" s="149"/>
      <c r="TP281" s="149"/>
      <c r="TQ281" s="149"/>
      <c r="TR281" s="149"/>
      <c r="TS281" s="149"/>
      <c r="TT281" s="149"/>
      <c r="TU281" s="149"/>
      <c r="TV281" s="149"/>
      <c r="TW281" s="149"/>
      <c r="TX281" s="149"/>
      <c r="TY281" s="149"/>
      <c r="TZ281" s="149"/>
      <c r="UA281" s="149"/>
      <c r="UB281" s="149"/>
      <c r="UC281" s="149"/>
      <c r="UD281" s="149"/>
      <c r="UE281" s="149"/>
      <c r="UF281" s="149"/>
      <c r="UG281" s="149"/>
      <c r="UH281" s="149"/>
      <c r="UI281" s="149"/>
      <c r="UJ281" s="149"/>
      <c r="UK281" s="149"/>
      <c r="UL281" s="149"/>
      <c r="UM281" s="149"/>
      <c r="UN281" s="149"/>
      <c r="UO281" s="149"/>
      <c r="UP281" s="149"/>
      <c r="UQ281" s="149"/>
      <c r="UR281" s="149"/>
      <c r="US281" s="149"/>
      <c r="UT281" s="149"/>
      <c r="UU281" s="149"/>
      <c r="UV281" s="149"/>
      <c r="UW281" s="149"/>
      <c r="UX281" s="149"/>
      <c r="UY281" s="149"/>
      <c r="UZ281" s="149"/>
      <c r="VA281" s="149"/>
      <c r="VB281" s="149"/>
      <c r="VC281" s="149"/>
      <c r="VD281" s="149"/>
      <c r="VE281" s="149"/>
      <c r="VF281" s="149"/>
      <c r="VG281" s="149"/>
      <c r="VH281" s="149"/>
      <c r="VI281" s="149"/>
      <c r="VJ281" s="149"/>
      <c r="VK281" s="149"/>
      <c r="VL281" s="149"/>
      <c r="VM281" s="149"/>
      <c r="VN281" s="149"/>
      <c r="VO281" s="149"/>
      <c r="VP281" s="149"/>
      <c r="VQ281" s="149"/>
      <c r="VR281" s="149"/>
      <c r="VS281" s="149"/>
      <c r="VT281" s="149"/>
      <c r="VU281" s="149"/>
      <c r="VV281" s="149"/>
      <c r="VW281" s="149"/>
      <c r="VX281" s="149"/>
      <c r="VY281" s="149"/>
      <c r="VZ281" s="149"/>
      <c r="WA281" s="149"/>
      <c r="WB281" s="149"/>
      <c r="WC281" s="149"/>
      <c r="WD281" s="149"/>
      <c r="WE281" s="149"/>
      <c r="WF281" s="149"/>
      <c r="WG281" s="149"/>
      <c r="WH281" s="149"/>
      <c r="WI281" s="149"/>
      <c r="WJ281" s="149"/>
      <c r="WK281" s="149"/>
      <c r="WL281" s="149"/>
      <c r="WM281" s="149"/>
      <c r="WN281" s="149"/>
      <c r="WO281" s="149"/>
      <c r="WP281" s="149"/>
      <c r="WQ281" s="149"/>
      <c r="WR281" s="149"/>
      <c r="WS281" s="149"/>
      <c r="WT281" s="149"/>
      <c r="WU281" s="149"/>
      <c r="WV281" s="149"/>
      <c r="WW281" s="149"/>
      <c r="WX281" s="149"/>
      <c r="WY281" s="149"/>
      <c r="WZ281" s="149"/>
      <c r="XA281" s="149"/>
      <c r="XB281" s="149"/>
      <c r="XC281" s="149"/>
      <c r="XD281" s="149"/>
      <c r="XE281" s="149"/>
      <c r="XF281" s="149"/>
      <c r="XG281" s="149"/>
      <c r="XH281" s="149"/>
      <c r="XI281" s="149"/>
      <c r="XJ281" s="149"/>
      <c r="XK281" s="149"/>
      <c r="XL281" s="149"/>
      <c r="XM281" s="149"/>
      <c r="XN281" s="149"/>
      <c r="XO281" s="149"/>
      <c r="XP281" s="149"/>
      <c r="XQ281" s="149"/>
      <c r="XR281" s="149"/>
      <c r="XS281" s="149"/>
      <c r="XT281" s="149"/>
      <c r="XU281" s="149"/>
      <c r="XV281" s="149"/>
      <c r="XW281" s="149"/>
      <c r="XX281" s="149"/>
      <c r="XY281" s="149"/>
      <c r="XZ281" s="149"/>
      <c r="YA281" s="149"/>
      <c r="YB281" s="149"/>
      <c r="YC281" s="149"/>
      <c r="YD281" s="149"/>
      <c r="YE281" s="149"/>
      <c r="YF281" s="149"/>
      <c r="YG281" s="149"/>
      <c r="YH281" s="149"/>
      <c r="YI281" s="149"/>
      <c r="YJ281" s="149"/>
      <c r="YK281" s="149"/>
      <c r="YL281" s="149"/>
      <c r="YM281" s="149"/>
      <c r="YN281" s="149"/>
      <c r="YO281" s="149"/>
      <c r="YP281" s="149"/>
      <c r="YQ281" s="149"/>
      <c r="YR281" s="149"/>
      <c r="YS281" s="149"/>
      <c r="YT281" s="149"/>
      <c r="YU281" s="149"/>
      <c r="YV281" s="149"/>
      <c r="YW281" s="149"/>
      <c r="YX281" s="149"/>
      <c r="YY281" s="149"/>
      <c r="YZ281" s="149"/>
      <c r="ZA281" s="149"/>
      <c r="ZB281" s="149"/>
      <c r="ZC281" s="149"/>
      <c r="ZD281" s="149"/>
      <c r="ZE281" s="149"/>
      <c r="ZF281" s="149"/>
      <c r="ZG281" s="149"/>
      <c r="ZH281" s="149"/>
      <c r="ZI281" s="149"/>
      <c r="ZJ281" s="149"/>
      <c r="ZK281" s="149"/>
      <c r="ZL281" s="149"/>
      <c r="ZM281" s="149"/>
      <c r="ZN281" s="149"/>
      <c r="ZO281" s="149"/>
      <c r="ZP281" s="149"/>
      <c r="ZQ281" s="149"/>
      <c r="ZR281" s="149"/>
      <c r="ZS281" s="149"/>
      <c r="ZT281" s="149"/>
      <c r="ZU281" s="149"/>
      <c r="ZV281" s="149"/>
      <c r="ZW281" s="149"/>
      <c r="ZX281" s="149"/>
      <c r="ZY281" s="149"/>
      <c r="ZZ281" s="149"/>
      <c r="AAA281" s="149"/>
      <c r="AAB281" s="149"/>
      <c r="AAC281" s="149"/>
      <c r="AAD281" s="149"/>
      <c r="AAE281" s="149"/>
      <c r="AAF281" s="149"/>
      <c r="AAG281" s="149"/>
      <c r="AAH281" s="149"/>
      <c r="AAI281" s="149"/>
      <c r="AAJ281" s="149"/>
      <c r="AAK281" s="149"/>
      <c r="AAL281" s="149"/>
      <c r="AAM281" s="149"/>
      <c r="AAN281" s="149"/>
      <c r="AAO281" s="149"/>
      <c r="AAP281" s="149"/>
      <c r="AAQ281" s="149"/>
      <c r="AAR281" s="149"/>
      <c r="AAS281" s="149"/>
      <c r="AAT281" s="149"/>
      <c r="AAU281" s="149"/>
      <c r="AAV281" s="149"/>
      <c r="AAW281" s="149"/>
      <c r="AAX281" s="149"/>
      <c r="AAY281" s="149"/>
      <c r="AAZ281" s="149"/>
      <c r="ABA281" s="149"/>
      <c r="ABB281" s="149"/>
      <c r="ABC281" s="149"/>
      <c r="ABD281" s="149"/>
      <c r="ABE281" s="149"/>
      <c r="ABF281" s="149"/>
      <c r="ABG281" s="149"/>
      <c r="ABH281" s="149"/>
      <c r="ABI281" s="149"/>
      <c r="ABJ281" s="149"/>
      <c r="ABK281" s="149"/>
      <c r="ABL281" s="149"/>
      <c r="ABM281" s="149"/>
      <c r="ABN281" s="149"/>
      <c r="ABO281" s="149"/>
      <c r="ABP281" s="149"/>
      <c r="ABQ281" s="149"/>
      <c r="ABR281" s="149"/>
      <c r="ABS281" s="149"/>
      <c r="ABT281" s="149"/>
      <c r="ABU281" s="149"/>
      <c r="ABV281" s="149"/>
      <c r="ABW281" s="149"/>
      <c r="ABX281" s="149"/>
      <c r="ABY281" s="149"/>
      <c r="ABZ281" s="149"/>
      <c r="ACA281" s="149"/>
      <c r="ACB281" s="149"/>
      <c r="ACC281" s="149"/>
      <c r="ACD281" s="149"/>
      <c r="ACE281" s="149"/>
      <c r="ACF281" s="149"/>
      <c r="ACG281" s="149"/>
      <c r="ACH281" s="149"/>
      <c r="ACI281" s="149"/>
      <c r="ACJ281" s="149"/>
      <c r="ACK281" s="149"/>
      <c r="ACL281" s="149"/>
      <c r="ACM281" s="149"/>
      <c r="ACN281" s="149"/>
      <c r="ACO281" s="149"/>
      <c r="ACP281" s="149"/>
      <c r="ACQ281" s="149"/>
      <c r="ACR281" s="149"/>
      <c r="ACS281" s="149"/>
      <c r="ACT281" s="149"/>
      <c r="ACU281" s="149"/>
      <c r="ACV281" s="149"/>
      <c r="ACW281" s="149"/>
      <c r="ACX281" s="149"/>
      <c r="ACY281" s="149"/>
      <c r="ACZ281" s="149"/>
      <c r="ADA281" s="149"/>
    </row>
    <row r="282" spans="1:786" ht="24" x14ac:dyDescent="0.3">
      <c r="A282" s="81">
        <v>3</v>
      </c>
      <c r="B282" s="140" t="s">
        <v>800</v>
      </c>
      <c r="C282" s="141" t="s">
        <v>111</v>
      </c>
      <c r="D282" s="142" t="s">
        <v>129</v>
      </c>
      <c r="E282" s="142" t="s">
        <v>146</v>
      </c>
      <c r="F282" s="142">
        <v>21</v>
      </c>
      <c r="G282" s="91"/>
      <c r="H282" s="142">
        <v>1</v>
      </c>
      <c r="I282" s="142" t="s">
        <v>49</v>
      </c>
      <c r="J282" s="142" t="s">
        <v>67</v>
      </c>
      <c r="K282" s="143">
        <v>1973</v>
      </c>
      <c r="L282" s="160">
        <v>1973</v>
      </c>
      <c r="M282" s="144"/>
      <c r="N282" s="145"/>
      <c r="O282" s="145"/>
      <c r="P282" s="95" t="s">
        <v>511</v>
      </c>
      <c r="Q282" s="121" t="s">
        <v>801</v>
      </c>
      <c r="R282" s="73"/>
      <c r="S282" s="74" t="str">
        <f t="shared" si="61"/>
        <v>Cu</v>
      </c>
      <c r="T282" s="75"/>
      <c r="U282" s="75"/>
      <c r="V282" s="75"/>
      <c r="W282" s="75"/>
      <c r="X282" s="75"/>
      <c r="Y282" s="75"/>
      <c r="Z282" s="75"/>
      <c r="AA282" s="22"/>
      <c r="AB282" s="76">
        <f t="shared" si="62"/>
        <v>0</v>
      </c>
      <c r="AC282" s="76">
        <f t="shared" si="63"/>
        <v>0</v>
      </c>
      <c r="AD282" s="76">
        <f t="shared" si="64"/>
        <v>0</v>
      </c>
      <c r="AE282" s="76">
        <f t="shared" si="65"/>
        <v>0</v>
      </c>
      <c r="AF282" s="77"/>
      <c r="AG282" s="77">
        <f t="shared" si="66"/>
        <v>0</v>
      </c>
      <c r="AH282" s="77">
        <f t="shared" si="67"/>
        <v>0</v>
      </c>
      <c r="AI282" s="77">
        <f t="shared" si="68"/>
        <v>0</v>
      </c>
    </row>
    <row r="283" spans="1:786" ht="36" x14ac:dyDescent="0.3">
      <c r="A283" s="81">
        <v>3</v>
      </c>
      <c r="B283" s="140" t="s">
        <v>802</v>
      </c>
      <c r="C283" s="141" t="s">
        <v>111</v>
      </c>
      <c r="D283" s="142" t="s">
        <v>129</v>
      </c>
      <c r="E283" s="142" t="s">
        <v>146</v>
      </c>
      <c r="F283" s="142">
        <v>52</v>
      </c>
      <c r="G283" s="91"/>
      <c r="H283" s="142">
        <v>1</v>
      </c>
      <c r="I283" s="142" t="s">
        <v>49</v>
      </c>
      <c r="J283" s="142" t="s">
        <v>50</v>
      </c>
      <c r="K283" s="143">
        <v>1972</v>
      </c>
      <c r="L283" s="107">
        <v>26635</v>
      </c>
      <c r="M283" s="144"/>
      <c r="N283" s="145"/>
      <c r="O283" s="145"/>
      <c r="P283" s="95" t="s">
        <v>511</v>
      </c>
      <c r="Q283" s="121" t="s">
        <v>803</v>
      </c>
      <c r="R283" s="73" t="s">
        <v>243</v>
      </c>
      <c r="S283" s="74" t="str">
        <f t="shared" si="61"/>
        <v>Cu</v>
      </c>
      <c r="T283" s="75">
        <v>3200</v>
      </c>
      <c r="U283" s="75">
        <v>0.49</v>
      </c>
      <c r="V283" s="75"/>
      <c r="W283" s="75">
        <v>0.66999999999999993</v>
      </c>
      <c r="X283" s="75">
        <v>1911</v>
      </c>
      <c r="Y283" s="75">
        <v>30</v>
      </c>
      <c r="Z283" s="75" t="s">
        <v>244</v>
      </c>
      <c r="AA283" s="22"/>
      <c r="AB283" s="76">
        <f t="shared" si="62"/>
        <v>0</v>
      </c>
      <c r="AC283" s="76">
        <f t="shared" si="63"/>
        <v>0</v>
      </c>
      <c r="AD283" s="76">
        <f t="shared" si="64"/>
        <v>0</v>
      </c>
      <c r="AE283" s="76">
        <f t="shared" si="65"/>
        <v>0</v>
      </c>
      <c r="AF283" s="77"/>
      <c r="AG283" s="77">
        <f t="shared" si="66"/>
        <v>0</v>
      </c>
      <c r="AH283" s="77">
        <f t="shared" si="67"/>
        <v>0</v>
      </c>
      <c r="AI283" s="77">
        <f t="shared" si="68"/>
        <v>0</v>
      </c>
    </row>
    <row r="284" spans="1:786" ht="24" x14ac:dyDescent="0.3">
      <c r="A284" s="83">
        <v>2</v>
      </c>
      <c r="B284" s="140" t="s">
        <v>804</v>
      </c>
      <c r="C284" s="141" t="s">
        <v>805</v>
      </c>
      <c r="D284" s="142" t="s">
        <v>129</v>
      </c>
      <c r="E284" s="142" t="s">
        <v>169</v>
      </c>
      <c r="F284" s="142">
        <v>25</v>
      </c>
      <c r="G284" s="91">
        <v>1080000</v>
      </c>
      <c r="H284" s="142">
        <v>1</v>
      </c>
      <c r="I284" s="142" t="s">
        <v>49</v>
      </c>
      <c r="J284" s="142" t="s">
        <v>67</v>
      </c>
      <c r="K284" s="143">
        <v>1972</v>
      </c>
      <c r="L284" s="107">
        <v>26592</v>
      </c>
      <c r="M284" s="144">
        <v>70000</v>
      </c>
      <c r="N284" s="145"/>
      <c r="O284" s="145">
        <v>1</v>
      </c>
      <c r="P284" s="95" t="s">
        <v>806</v>
      </c>
      <c r="Q284" s="121" t="s">
        <v>807</v>
      </c>
      <c r="R284" s="73"/>
      <c r="S284" s="74" t="str">
        <f t="shared" si="61"/>
        <v>Zn, Pb, Cu</v>
      </c>
      <c r="T284" s="75"/>
      <c r="U284" s="75"/>
      <c r="V284" s="75"/>
      <c r="W284" s="75"/>
      <c r="X284" s="75"/>
      <c r="Y284" s="75"/>
      <c r="Z284" s="75"/>
      <c r="AA284" s="22"/>
      <c r="AB284" s="76"/>
      <c r="AC284" s="76"/>
      <c r="AD284" s="76"/>
      <c r="AE284" s="76"/>
      <c r="AF284" s="77"/>
      <c r="AG284" s="77"/>
      <c r="AH284" s="77"/>
      <c r="AI284" s="77"/>
      <c r="ADB284" s="166"/>
      <c r="ADC284" s="166"/>
      <c r="ADD284" s="166"/>
      <c r="ADE284" s="166"/>
      <c r="ADF284" s="166"/>
    </row>
    <row r="285" spans="1:786" ht="24" x14ac:dyDescent="0.3">
      <c r="A285" s="99">
        <v>1</v>
      </c>
      <c r="B285" s="140" t="s">
        <v>808</v>
      </c>
      <c r="C285" s="141" t="s">
        <v>82</v>
      </c>
      <c r="D285" s="142" t="s">
        <v>129</v>
      </c>
      <c r="E285" s="142" t="s">
        <v>349</v>
      </c>
      <c r="F285" s="142">
        <v>16</v>
      </c>
      <c r="G285" s="91">
        <v>500000</v>
      </c>
      <c r="H285" s="142">
        <v>1</v>
      </c>
      <c r="I285" s="142" t="s">
        <v>49</v>
      </c>
      <c r="J285" s="142" t="s">
        <v>67</v>
      </c>
      <c r="K285" s="143">
        <v>1972</v>
      </c>
      <c r="L285" s="107">
        <v>26355</v>
      </c>
      <c r="M285" s="144">
        <v>500000</v>
      </c>
      <c r="N285" s="145">
        <v>64.400000000000006</v>
      </c>
      <c r="O285" s="145">
        <v>125</v>
      </c>
      <c r="P285" s="95" t="s">
        <v>809</v>
      </c>
      <c r="Q285" s="121" t="s">
        <v>810</v>
      </c>
      <c r="R285" s="146" t="s">
        <v>347</v>
      </c>
      <c r="S285" s="74" t="str">
        <f t="shared" si="61"/>
        <v>Coal</v>
      </c>
      <c r="T285" s="147"/>
      <c r="U285" s="147"/>
      <c r="V285" s="147"/>
      <c r="W285" s="147"/>
      <c r="X285" s="147"/>
      <c r="Y285" s="147"/>
      <c r="Z285" s="147"/>
      <c r="AA285" s="148"/>
      <c r="AB285" s="76">
        <f>M285/1896653</f>
        <v>0.2636222862062802</v>
      </c>
      <c r="AC285" s="76">
        <f>N285/39</f>
        <v>1.6512820512820514</v>
      </c>
      <c r="AD285" s="76">
        <f>O285/14</f>
        <v>8.9285714285714288</v>
      </c>
      <c r="AE285" s="76">
        <f>SUM(AB285:AD285)</f>
        <v>10.843475766059761</v>
      </c>
      <c r="AF285" s="77"/>
      <c r="AG285" s="77">
        <f>IF(A285=1,AE285,0)</f>
        <v>10.843475766059761</v>
      </c>
      <c r="AH285" s="77">
        <f>IF(A285=2,AE285,0)</f>
        <v>0</v>
      </c>
      <c r="AI285" s="77">
        <f>IF(A285=3,AE285,0)</f>
        <v>0</v>
      </c>
      <c r="AK285" s="149"/>
      <c r="AL285" s="149"/>
      <c r="AM285" s="149"/>
      <c r="AN285" s="149"/>
      <c r="AO285" s="149"/>
      <c r="AP285" s="149"/>
      <c r="AQ285" s="149"/>
      <c r="AR285" s="149"/>
      <c r="AS285" s="149"/>
      <c r="AT285" s="149"/>
      <c r="AU285" s="149"/>
      <c r="AV285" s="149"/>
      <c r="AW285" s="149"/>
      <c r="AX285" s="149"/>
      <c r="AY285" s="149"/>
      <c r="AZ285" s="149"/>
      <c r="BA285" s="149"/>
      <c r="BB285" s="149"/>
      <c r="BC285" s="149"/>
      <c r="BD285" s="149"/>
      <c r="BE285" s="149"/>
      <c r="BF285" s="149"/>
      <c r="BG285" s="149"/>
      <c r="BH285" s="149"/>
      <c r="BI285" s="149"/>
      <c r="BJ285" s="149"/>
      <c r="BK285" s="149"/>
      <c r="BL285" s="149"/>
      <c r="BM285" s="149"/>
      <c r="BN285" s="149"/>
      <c r="BO285" s="149"/>
      <c r="BP285" s="149"/>
      <c r="BQ285" s="149"/>
      <c r="BR285" s="149"/>
      <c r="BS285" s="149"/>
      <c r="BT285" s="149"/>
      <c r="BU285" s="149"/>
      <c r="BV285" s="149"/>
      <c r="BW285" s="149"/>
      <c r="BX285" s="149"/>
      <c r="BY285" s="149"/>
      <c r="BZ285" s="149"/>
      <c r="CA285" s="149"/>
      <c r="CB285" s="149"/>
      <c r="CC285" s="149"/>
      <c r="CD285" s="149"/>
      <c r="CE285" s="149"/>
      <c r="CF285" s="149"/>
      <c r="CG285" s="149"/>
      <c r="CH285" s="149"/>
      <c r="CI285" s="149"/>
      <c r="CJ285" s="149"/>
      <c r="CK285" s="149"/>
      <c r="CL285" s="149"/>
      <c r="CM285" s="149"/>
      <c r="CN285" s="149"/>
      <c r="CO285" s="149"/>
      <c r="CP285" s="149"/>
      <c r="CQ285" s="149"/>
      <c r="CR285" s="149"/>
      <c r="CS285" s="149"/>
      <c r="CT285" s="149"/>
      <c r="CU285" s="149"/>
      <c r="CV285" s="149"/>
      <c r="CW285" s="149"/>
      <c r="CX285" s="149"/>
      <c r="CY285" s="149"/>
      <c r="CZ285" s="149"/>
      <c r="DA285" s="149"/>
      <c r="DB285" s="149"/>
      <c r="DC285" s="149"/>
      <c r="DD285" s="149"/>
      <c r="DE285" s="149"/>
      <c r="DF285" s="149"/>
      <c r="DG285" s="149"/>
      <c r="DH285" s="149"/>
      <c r="DI285" s="149"/>
      <c r="DJ285" s="149"/>
      <c r="DK285" s="149"/>
      <c r="DL285" s="149"/>
      <c r="DM285" s="149"/>
      <c r="DN285" s="149"/>
      <c r="DO285" s="149"/>
      <c r="DP285" s="149"/>
      <c r="DQ285" s="149"/>
      <c r="DR285" s="149"/>
      <c r="DS285" s="149"/>
      <c r="DT285" s="149"/>
      <c r="DU285" s="149"/>
      <c r="DV285" s="149"/>
      <c r="DW285" s="149"/>
      <c r="DX285" s="149"/>
      <c r="DY285" s="149"/>
      <c r="DZ285" s="149"/>
      <c r="EA285" s="149"/>
      <c r="EB285" s="149"/>
      <c r="EC285" s="149"/>
      <c r="ED285" s="167"/>
      <c r="EE285" s="167"/>
      <c r="EF285" s="167"/>
      <c r="EG285" s="167"/>
      <c r="EH285" s="167"/>
      <c r="EI285" s="167"/>
      <c r="EJ285" s="167"/>
      <c r="EK285" s="167"/>
      <c r="EL285" s="167"/>
      <c r="EM285" s="167"/>
      <c r="EN285" s="167"/>
      <c r="EO285" s="167"/>
      <c r="EP285" s="167"/>
      <c r="EQ285" s="167"/>
      <c r="ER285" s="167"/>
      <c r="ES285" s="167"/>
      <c r="ET285" s="167"/>
      <c r="EU285" s="167"/>
      <c r="EV285" s="167"/>
      <c r="EW285" s="167"/>
      <c r="EX285" s="167"/>
      <c r="EY285" s="167"/>
      <c r="EZ285" s="167"/>
      <c r="FA285" s="167"/>
      <c r="FB285" s="167"/>
      <c r="FC285" s="167"/>
      <c r="FD285" s="167"/>
      <c r="FE285" s="167"/>
      <c r="FF285" s="167"/>
      <c r="FG285" s="167"/>
      <c r="FH285" s="167"/>
      <c r="FI285" s="167"/>
      <c r="FJ285" s="167"/>
      <c r="FK285" s="167"/>
      <c r="FL285" s="167"/>
      <c r="FM285" s="167"/>
      <c r="FN285" s="167"/>
      <c r="FO285" s="167"/>
      <c r="FP285" s="167"/>
      <c r="FQ285" s="167"/>
      <c r="FR285" s="167"/>
      <c r="FS285" s="167"/>
      <c r="FT285" s="167"/>
      <c r="FU285" s="167"/>
      <c r="FV285" s="167"/>
      <c r="FW285" s="167"/>
      <c r="FX285" s="167"/>
      <c r="FY285" s="167"/>
      <c r="FZ285" s="167"/>
      <c r="GA285" s="167"/>
      <c r="GB285" s="167"/>
      <c r="GC285" s="167"/>
      <c r="GD285" s="167"/>
      <c r="GE285" s="167"/>
      <c r="GF285" s="167"/>
      <c r="GG285" s="167"/>
      <c r="GH285" s="167"/>
      <c r="GI285" s="167"/>
      <c r="GJ285" s="167"/>
      <c r="GK285" s="167"/>
      <c r="GL285" s="167"/>
      <c r="GM285" s="167"/>
      <c r="GN285" s="167"/>
      <c r="GO285" s="167"/>
      <c r="GP285" s="167"/>
      <c r="GQ285" s="167"/>
      <c r="GR285" s="167"/>
      <c r="GS285" s="167"/>
      <c r="GT285" s="167"/>
      <c r="GU285" s="167"/>
      <c r="GV285" s="167"/>
      <c r="GW285" s="167"/>
      <c r="GX285" s="167"/>
      <c r="GY285" s="167"/>
      <c r="GZ285" s="167"/>
      <c r="HA285" s="167"/>
      <c r="HB285" s="167"/>
      <c r="HC285" s="167"/>
      <c r="HD285" s="167"/>
      <c r="HE285" s="167"/>
      <c r="HF285" s="167"/>
      <c r="HG285" s="167"/>
      <c r="HH285" s="167"/>
      <c r="HI285" s="167"/>
      <c r="HJ285" s="167"/>
      <c r="HK285" s="167"/>
      <c r="HL285" s="167"/>
      <c r="HM285" s="167"/>
      <c r="HN285" s="167"/>
      <c r="HO285" s="167"/>
      <c r="HP285" s="167"/>
      <c r="HQ285" s="167"/>
      <c r="HR285" s="167"/>
      <c r="HS285" s="167"/>
      <c r="HT285" s="167"/>
      <c r="HU285" s="167"/>
      <c r="HV285" s="167"/>
      <c r="HW285" s="167"/>
      <c r="HX285" s="167"/>
      <c r="HY285" s="167"/>
      <c r="HZ285" s="167"/>
      <c r="IA285" s="167"/>
      <c r="IB285" s="167"/>
      <c r="IC285" s="167"/>
      <c r="ID285" s="167"/>
      <c r="IE285" s="167"/>
      <c r="IF285" s="167"/>
      <c r="IG285" s="167"/>
      <c r="IH285" s="167"/>
      <c r="II285" s="167"/>
      <c r="IJ285" s="167"/>
      <c r="IK285" s="167"/>
      <c r="IL285" s="167"/>
      <c r="IM285" s="167"/>
      <c r="IN285" s="167"/>
      <c r="IO285" s="167"/>
      <c r="IP285" s="167"/>
      <c r="IQ285" s="167"/>
      <c r="IR285" s="167"/>
      <c r="IS285" s="167"/>
      <c r="IT285" s="167"/>
      <c r="IU285" s="167"/>
      <c r="IV285" s="167"/>
      <c r="IW285" s="167"/>
      <c r="IX285" s="167"/>
      <c r="IY285" s="167"/>
      <c r="IZ285" s="167"/>
      <c r="JA285" s="167"/>
      <c r="JB285" s="167"/>
      <c r="JC285" s="167"/>
      <c r="JD285" s="167"/>
      <c r="JE285" s="167"/>
      <c r="JF285" s="167"/>
      <c r="JG285" s="167"/>
      <c r="JH285" s="167"/>
      <c r="JI285" s="167"/>
      <c r="JJ285" s="167"/>
      <c r="JK285" s="167"/>
      <c r="JL285" s="167"/>
      <c r="JM285" s="167"/>
      <c r="JN285" s="167"/>
      <c r="JO285" s="167"/>
      <c r="JP285" s="167"/>
      <c r="JQ285" s="167"/>
      <c r="JR285" s="167"/>
      <c r="JS285" s="167"/>
      <c r="JT285" s="167"/>
      <c r="JU285" s="167"/>
      <c r="JV285" s="167"/>
      <c r="JW285" s="167"/>
      <c r="JX285" s="167"/>
      <c r="JY285" s="167"/>
      <c r="JZ285" s="167"/>
      <c r="KA285" s="167"/>
      <c r="KB285" s="167"/>
      <c r="KC285" s="167"/>
      <c r="KD285" s="167"/>
      <c r="KE285" s="167"/>
      <c r="KF285" s="167"/>
      <c r="KG285" s="167"/>
      <c r="KH285" s="167"/>
      <c r="KI285" s="167"/>
      <c r="KJ285" s="167"/>
      <c r="KK285" s="167"/>
      <c r="KL285" s="167"/>
      <c r="KM285" s="167"/>
      <c r="KN285" s="167"/>
      <c r="KO285" s="167"/>
      <c r="KP285" s="167"/>
      <c r="KQ285" s="167"/>
      <c r="KR285" s="167"/>
      <c r="KS285" s="167"/>
      <c r="KT285" s="167"/>
      <c r="KU285" s="167"/>
      <c r="KV285" s="167"/>
      <c r="KW285" s="167"/>
      <c r="KX285" s="167"/>
      <c r="KY285" s="167"/>
      <c r="KZ285" s="167"/>
      <c r="LA285" s="167"/>
      <c r="LB285" s="167"/>
      <c r="LC285" s="167"/>
      <c r="LD285" s="167"/>
      <c r="LE285" s="167"/>
      <c r="LF285" s="167"/>
      <c r="LG285" s="167"/>
      <c r="LH285" s="167"/>
      <c r="LI285" s="167"/>
      <c r="LJ285" s="167"/>
      <c r="LK285" s="167"/>
      <c r="LL285" s="167"/>
      <c r="LM285" s="167"/>
      <c r="LN285" s="167"/>
      <c r="LO285" s="167"/>
      <c r="LP285" s="167"/>
      <c r="LQ285" s="167"/>
      <c r="LR285" s="167"/>
      <c r="LS285" s="167"/>
      <c r="LT285" s="167"/>
      <c r="LU285" s="167"/>
      <c r="LV285" s="167"/>
      <c r="LW285" s="167"/>
      <c r="LX285" s="167"/>
      <c r="LY285" s="167"/>
      <c r="LZ285" s="167"/>
      <c r="MA285" s="167"/>
      <c r="MB285" s="167"/>
      <c r="MC285" s="167"/>
      <c r="MD285" s="167"/>
      <c r="ME285" s="167"/>
      <c r="MF285" s="167"/>
      <c r="MG285" s="167"/>
      <c r="MH285" s="167"/>
      <c r="MI285" s="167"/>
      <c r="MJ285" s="167"/>
      <c r="MK285" s="167"/>
      <c r="ML285" s="167"/>
      <c r="MM285" s="167"/>
      <c r="MN285" s="167"/>
      <c r="MO285" s="167"/>
      <c r="MP285" s="167"/>
      <c r="MQ285" s="167"/>
      <c r="MR285" s="167"/>
      <c r="MS285" s="167"/>
      <c r="MT285" s="167"/>
      <c r="MU285" s="167"/>
      <c r="MV285" s="167"/>
      <c r="MW285" s="167"/>
      <c r="MX285" s="167"/>
      <c r="MY285" s="167"/>
      <c r="MZ285" s="167"/>
      <c r="NA285" s="167"/>
      <c r="NB285" s="167"/>
      <c r="NC285" s="167"/>
      <c r="ND285" s="167"/>
      <c r="NE285" s="167"/>
      <c r="NF285" s="167"/>
      <c r="NG285" s="167"/>
      <c r="NH285" s="167"/>
      <c r="NI285" s="167"/>
      <c r="NJ285" s="167"/>
      <c r="NK285" s="167"/>
      <c r="NL285" s="167"/>
      <c r="NM285" s="167"/>
      <c r="NN285" s="167"/>
      <c r="NO285" s="167"/>
      <c r="NP285" s="167"/>
      <c r="NQ285" s="167"/>
      <c r="NR285" s="167"/>
      <c r="NS285" s="167"/>
      <c r="NT285" s="167"/>
      <c r="NU285" s="167"/>
      <c r="NV285" s="167"/>
      <c r="NW285" s="167"/>
      <c r="NX285" s="167"/>
      <c r="NY285" s="167"/>
      <c r="NZ285" s="167"/>
      <c r="OA285" s="167"/>
      <c r="OB285" s="167"/>
      <c r="OC285" s="167"/>
      <c r="OD285" s="167"/>
      <c r="OE285" s="167"/>
      <c r="OF285" s="167"/>
      <c r="OG285" s="167"/>
      <c r="OH285" s="167"/>
      <c r="OI285" s="167"/>
      <c r="OJ285" s="167"/>
      <c r="OK285" s="167"/>
      <c r="OL285" s="167"/>
      <c r="OM285" s="167"/>
      <c r="ON285" s="167"/>
      <c r="OO285" s="167"/>
      <c r="OP285" s="167"/>
      <c r="OQ285" s="167"/>
      <c r="OR285" s="167"/>
      <c r="OS285" s="167"/>
      <c r="OT285" s="167"/>
      <c r="OU285" s="167"/>
      <c r="OV285" s="167"/>
      <c r="OW285" s="167"/>
      <c r="OX285" s="167"/>
      <c r="OY285" s="167"/>
      <c r="OZ285" s="167"/>
      <c r="PA285" s="167"/>
      <c r="PB285" s="167"/>
      <c r="PC285" s="167"/>
      <c r="PD285" s="167"/>
      <c r="PE285" s="167"/>
      <c r="PF285" s="167"/>
      <c r="PG285" s="167"/>
      <c r="PH285" s="167"/>
      <c r="PI285" s="167"/>
      <c r="PJ285" s="167"/>
      <c r="PK285" s="167"/>
      <c r="PL285" s="167"/>
      <c r="PM285" s="167"/>
      <c r="PN285" s="167"/>
      <c r="PO285" s="167"/>
      <c r="PP285" s="167"/>
      <c r="PQ285" s="167"/>
      <c r="PR285" s="167"/>
      <c r="PS285" s="167"/>
      <c r="PT285" s="167"/>
      <c r="PU285" s="167"/>
      <c r="PV285" s="167"/>
      <c r="PW285" s="167"/>
      <c r="PX285" s="167"/>
      <c r="PY285" s="167"/>
      <c r="PZ285" s="167"/>
      <c r="QA285" s="167"/>
      <c r="QB285" s="167"/>
      <c r="QC285" s="167"/>
      <c r="QD285" s="167"/>
      <c r="QE285" s="167"/>
      <c r="QF285" s="167"/>
      <c r="QG285" s="167"/>
      <c r="QH285" s="167"/>
      <c r="QI285" s="167"/>
      <c r="QJ285" s="167"/>
      <c r="QK285" s="167"/>
      <c r="QL285" s="167"/>
      <c r="QM285" s="167"/>
      <c r="QN285" s="167"/>
      <c r="QO285" s="167"/>
      <c r="QP285" s="167"/>
      <c r="QQ285" s="167"/>
      <c r="QR285" s="167"/>
      <c r="QS285" s="167"/>
      <c r="QT285" s="167"/>
      <c r="QU285" s="167"/>
      <c r="QV285" s="167"/>
      <c r="QW285" s="167"/>
      <c r="QX285" s="167"/>
      <c r="QY285" s="167"/>
      <c r="QZ285" s="167"/>
      <c r="RA285" s="167"/>
      <c r="RB285" s="167"/>
      <c r="RC285" s="167"/>
      <c r="RD285" s="167"/>
      <c r="RE285" s="167"/>
      <c r="RF285" s="167"/>
      <c r="RG285" s="167"/>
      <c r="RH285" s="167"/>
      <c r="RI285" s="167"/>
      <c r="RJ285" s="167"/>
      <c r="RK285" s="167"/>
      <c r="RL285" s="167"/>
      <c r="RM285" s="167"/>
      <c r="RN285" s="167"/>
      <c r="RO285" s="167"/>
      <c r="RP285" s="167"/>
      <c r="RQ285" s="167"/>
      <c r="RR285" s="167"/>
      <c r="RS285" s="167"/>
      <c r="RT285" s="167"/>
      <c r="RU285" s="167"/>
      <c r="RV285" s="167"/>
      <c r="RW285" s="167"/>
      <c r="RX285" s="167"/>
      <c r="RY285" s="167"/>
      <c r="RZ285" s="167"/>
      <c r="SA285" s="167"/>
      <c r="SB285" s="167"/>
      <c r="SC285" s="167"/>
      <c r="SD285" s="167"/>
      <c r="SE285" s="167"/>
      <c r="SF285" s="167"/>
      <c r="SG285" s="167"/>
      <c r="SH285" s="167"/>
      <c r="SI285" s="167"/>
      <c r="SJ285" s="167"/>
      <c r="SK285" s="167"/>
      <c r="SL285" s="167"/>
      <c r="SM285" s="167"/>
      <c r="SN285" s="167"/>
      <c r="SO285" s="167"/>
      <c r="SP285" s="167"/>
      <c r="SQ285" s="167"/>
      <c r="SR285" s="167"/>
      <c r="SS285" s="167"/>
      <c r="ST285" s="167"/>
      <c r="SU285" s="167"/>
      <c r="SV285" s="167"/>
      <c r="SW285" s="167"/>
      <c r="SX285" s="167"/>
      <c r="SY285" s="167"/>
      <c r="SZ285" s="167"/>
      <c r="TA285" s="167"/>
      <c r="TB285" s="167"/>
      <c r="TC285" s="167"/>
      <c r="TD285" s="167"/>
      <c r="TE285" s="167"/>
      <c r="TF285" s="167"/>
      <c r="TG285" s="167"/>
      <c r="TH285" s="167"/>
      <c r="TI285" s="167"/>
      <c r="TJ285" s="167"/>
      <c r="TK285" s="167"/>
      <c r="TL285" s="167"/>
      <c r="TM285" s="167"/>
      <c r="TN285" s="167"/>
      <c r="TO285" s="167"/>
      <c r="TP285" s="167"/>
      <c r="TQ285" s="167"/>
      <c r="TR285" s="167"/>
      <c r="TS285" s="167"/>
      <c r="TT285" s="167"/>
      <c r="TU285" s="167"/>
      <c r="TV285" s="167"/>
      <c r="TW285" s="167"/>
      <c r="TX285" s="167"/>
      <c r="TY285" s="167"/>
      <c r="TZ285" s="167"/>
      <c r="UA285" s="167"/>
      <c r="UB285" s="167"/>
      <c r="UC285" s="167"/>
      <c r="UD285" s="167"/>
      <c r="UE285" s="167"/>
      <c r="UF285" s="167"/>
      <c r="UG285" s="167"/>
      <c r="UH285" s="167"/>
      <c r="UI285" s="167"/>
      <c r="UJ285" s="167"/>
      <c r="UK285" s="167"/>
      <c r="UL285" s="167"/>
      <c r="UM285" s="167"/>
      <c r="UN285" s="167"/>
      <c r="UO285" s="167"/>
      <c r="UP285" s="167"/>
      <c r="UQ285" s="167"/>
      <c r="UR285" s="167"/>
      <c r="US285" s="167"/>
      <c r="UT285" s="167"/>
      <c r="UU285" s="167"/>
      <c r="UV285" s="167"/>
      <c r="UW285" s="167"/>
      <c r="UX285" s="167"/>
      <c r="UY285" s="167"/>
      <c r="UZ285" s="167"/>
      <c r="VA285" s="167"/>
      <c r="VB285" s="167"/>
      <c r="VC285" s="167"/>
      <c r="VD285" s="167"/>
      <c r="VE285" s="167"/>
      <c r="VF285" s="167"/>
      <c r="VG285" s="167"/>
      <c r="VH285" s="167"/>
      <c r="VI285" s="167"/>
      <c r="VJ285" s="167"/>
      <c r="VK285" s="167"/>
      <c r="VL285" s="167"/>
      <c r="VM285" s="167"/>
      <c r="VN285" s="167"/>
      <c r="VO285" s="167"/>
      <c r="VP285" s="167"/>
      <c r="VQ285" s="167"/>
      <c r="VR285" s="167"/>
      <c r="VS285" s="167"/>
      <c r="VT285" s="167"/>
      <c r="VU285" s="167"/>
      <c r="VV285" s="167"/>
      <c r="VW285" s="167"/>
      <c r="VX285" s="167"/>
      <c r="VY285" s="167"/>
      <c r="VZ285" s="167"/>
      <c r="WA285" s="167"/>
      <c r="WB285" s="167"/>
      <c r="WC285" s="167"/>
      <c r="WD285" s="167"/>
      <c r="WE285" s="167"/>
      <c r="WF285" s="167"/>
      <c r="WG285" s="167"/>
      <c r="WH285" s="167"/>
      <c r="WI285" s="167"/>
      <c r="WJ285" s="167"/>
      <c r="WK285" s="167"/>
      <c r="WL285" s="167"/>
      <c r="WM285" s="167"/>
      <c r="WN285" s="167"/>
      <c r="WO285" s="167"/>
      <c r="WP285" s="167"/>
      <c r="WQ285" s="167"/>
      <c r="WR285" s="167"/>
      <c r="WS285" s="167"/>
      <c r="WT285" s="167"/>
      <c r="WU285" s="167"/>
      <c r="WV285" s="167"/>
      <c r="WW285" s="167"/>
      <c r="WX285" s="167"/>
      <c r="WY285" s="167"/>
      <c r="WZ285" s="167"/>
      <c r="XA285" s="167"/>
      <c r="XB285" s="167"/>
      <c r="XC285" s="167"/>
      <c r="XD285" s="167"/>
      <c r="XE285" s="167"/>
      <c r="XF285" s="167"/>
      <c r="XG285" s="167"/>
      <c r="XH285" s="167"/>
      <c r="XI285" s="167"/>
      <c r="XJ285" s="167"/>
      <c r="XK285" s="167"/>
      <c r="XL285" s="167"/>
      <c r="XM285" s="167"/>
      <c r="XN285" s="167"/>
      <c r="XO285" s="167"/>
      <c r="XP285" s="167"/>
      <c r="XQ285" s="167"/>
      <c r="XR285" s="167"/>
      <c r="XS285" s="167"/>
      <c r="XT285" s="167"/>
      <c r="XU285" s="167"/>
      <c r="XV285" s="167"/>
      <c r="XW285" s="167"/>
      <c r="XX285" s="167"/>
      <c r="XY285" s="167"/>
      <c r="XZ285" s="167"/>
      <c r="YA285" s="167"/>
      <c r="YB285" s="167"/>
      <c r="YC285" s="167"/>
      <c r="YD285" s="167"/>
      <c r="YE285" s="167"/>
      <c r="YF285" s="167"/>
      <c r="YG285" s="167"/>
      <c r="YH285" s="167"/>
      <c r="YI285" s="167"/>
      <c r="YJ285" s="167"/>
      <c r="YK285" s="167"/>
      <c r="YL285" s="167"/>
      <c r="YM285" s="167"/>
      <c r="YN285" s="167"/>
      <c r="YO285" s="167"/>
      <c r="YP285" s="167"/>
      <c r="YQ285" s="167"/>
      <c r="YR285" s="167"/>
      <c r="YS285" s="167"/>
      <c r="YT285" s="167"/>
      <c r="YU285" s="167"/>
      <c r="YV285" s="167"/>
      <c r="YW285" s="167"/>
      <c r="YX285" s="167"/>
      <c r="YY285" s="167"/>
      <c r="YZ285" s="167"/>
      <c r="ZA285" s="167"/>
      <c r="ZB285" s="167"/>
      <c r="ZC285" s="167"/>
      <c r="ZD285" s="167"/>
      <c r="ZE285" s="167"/>
      <c r="ZF285" s="167"/>
      <c r="ZG285" s="167"/>
      <c r="ZH285" s="167"/>
      <c r="ZI285" s="167"/>
      <c r="ZJ285" s="167"/>
      <c r="ZK285" s="167"/>
      <c r="ZL285" s="167"/>
      <c r="ZM285" s="167"/>
      <c r="ZN285" s="167"/>
      <c r="ZO285" s="167"/>
      <c r="ZP285" s="167"/>
      <c r="ZQ285" s="167"/>
      <c r="ZR285" s="167"/>
      <c r="ZS285" s="167"/>
      <c r="ZT285" s="167"/>
      <c r="ZU285" s="167"/>
      <c r="ZV285" s="167"/>
      <c r="ZW285" s="167"/>
      <c r="ZX285" s="167"/>
      <c r="ZY285" s="167"/>
      <c r="ZZ285" s="167"/>
      <c r="AAA285" s="167"/>
      <c r="AAB285" s="167"/>
      <c r="AAC285" s="167"/>
      <c r="AAD285" s="167"/>
      <c r="AAE285" s="167"/>
      <c r="AAF285" s="167"/>
      <c r="AAG285" s="167"/>
      <c r="AAH285" s="167"/>
      <c r="AAI285" s="167"/>
      <c r="AAJ285" s="167"/>
      <c r="AAK285" s="167"/>
      <c r="AAL285" s="167"/>
      <c r="AAM285" s="167"/>
      <c r="AAN285" s="167"/>
      <c r="AAO285" s="167"/>
      <c r="AAP285" s="167"/>
      <c r="AAQ285" s="167"/>
      <c r="AAR285" s="167"/>
      <c r="AAS285" s="167"/>
      <c r="AAT285" s="167"/>
      <c r="AAU285" s="167"/>
      <c r="AAV285" s="167"/>
      <c r="AAW285" s="167"/>
      <c r="AAX285" s="167"/>
      <c r="AAY285" s="167"/>
      <c r="AAZ285" s="167"/>
      <c r="ABA285" s="167"/>
      <c r="ABB285" s="167"/>
      <c r="ABC285" s="167"/>
      <c r="ABD285" s="167"/>
      <c r="ABE285" s="167"/>
      <c r="ABF285" s="167"/>
      <c r="ABG285" s="167"/>
      <c r="ABH285" s="167"/>
      <c r="ABI285" s="167"/>
      <c r="ABJ285" s="167"/>
      <c r="ABK285" s="167"/>
      <c r="ABL285" s="167"/>
      <c r="ABM285" s="167"/>
      <c r="ABN285" s="167"/>
      <c r="ABO285" s="167"/>
      <c r="ABP285" s="167"/>
      <c r="ABQ285" s="167"/>
      <c r="ABR285" s="167"/>
      <c r="ABS285" s="167"/>
      <c r="ABT285" s="167"/>
      <c r="ABU285" s="167"/>
      <c r="ABV285" s="167"/>
      <c r="ABW285" s="167"/>
      <c r="ABX285" s="167"/>
      <c r="ABY285" s="167"/>
      <c r="ABZ285" s="167"/>
      <c r="ACA285" s="167"/>
      <c r="ACB285" s="167"/>
      <c r="ACC285" s="167"/>
      <c r="ACD285" s="167"/>
      <c r="ACE285" s="167"/>
      <c r="ACF285" s="167"/>
      <c r="ACG285" s="167"/>
      <c r="ACH285" s="167"/>
      <c r="ACI285" s="167"/>
      <c r="ACJ285" s="167"/>
      <c r="ACK285" s="167"/>
      <c r="ACL285" s="167"/>
      <c r="ACM285" s="167"/>
      <c r="ACN285" s="167"/>
      <c r="ACO285" s="167"/>
      <c r="ACP285" s="167"/>
      <c r="ACQ285" s="167"/>
      <c r="ACR285" s="167"/>
      <c r="ACS285" s="167"/>
      <c r="ACT285" s="167"/>
      <c r="ACU285" s="167"/>
      <c r="ACV285" s="167"/>
      <c r="ACW285" s="167"/>
      <c r="ACX285" s="167"/>
      <c r="ACY285" s="167"/>
      <c r="ACZ285" s="167"/>
      <c r="ADA285" s="167"/>
      <c r="ADB285" s="166"/>
      <c r="ADC285" s="166"/>
      <c r="ADD285" s="166"/>
      <c r="ADE285" s="166"/>
      <c r="ADF285" s="166"/>
    </row>
    <row r="286" spans="1:786" ht="24" x14ac:dyDescent="0.3">
      <c r="A286" s="81">
        <v>3</v>
      </c>
      <c r="B286" s="140" t="s">
        <v>811</v>
      </c>
      <c r="C286" s="141" t="s">
        <v>593</v>
      </c>
      <c r="D286" s="142" t="s">
        <v>129</v>
      </c>
      <c r="E286" s="142" t="s">
        <v>278</v>
      </c>
      <c r="F286" s="142">
        <v>14</v>
      </c>
      <c r="G286" s="91"/>
      <c r="H286" s="142">
        <v>2</v>
      </c>
      <c r="I286" s="142" t="s">
        <v>49</v>
      </c>
      <c r="J286" s="142" t="s">
        <v>198</v>
      </c>
      <c r="K286" s="143">
        <v>1972</v>
      </c>
      <c r="L286" s="160">
        <v>1972</v>
      </c>
      <c r="M286" s="144"/>
      <c r="N286" s="145"/>
      <c r="O286" s="145"/>
      <c r="P286" s="95" t="s">
        <v>511</v>
      </c>
      <c r="Q286" s="121" t="s">
        <v>812</v>
      </c>
      <c r="R286" s="73" t="s">
        <v>341</v>
      </c>
      <c r="S286" s="74" t="str">
        <f t="shared" si="61"/>
        <v>Ag Pb</v>
      </c>
      <c r="T286" s="75"/>
      <c r="U286" s="75"/>
      <c r="V286" s="75"/>
      <c r="W286" s="75"/>
      <c r="X286" s="75"/>
      <c r="Y286" s="75"/>
      <c r="Z286" s="75"/>
      <c r="AA286" s="22"/>
      <c r="AB286" s="76">
        <f>M286/1896653</f>
        <v>0</v>
      </c>
      <c r="AC286" s="76">
        <f>N286/39</f>
        <v>0</v>
      </c>
      <c r="AD286" s="76">
        <f>O286/14</f>
        <v>0</v>
      </c>
      <c r="AE286" s="76">
        <f>SUM(AB286:AD286)</f>
        <v>0</v>
      </c>
      <c r="AF286" s="77"/>
      <c r="AG286" s="77">
        <f>IF(A286=1,AE286,0)</f>
        <v>0</v>
      </c>
      <c r="AH286" s="77">
        <f>IF(A286=2,AE286,0)</f>
        <v>0</v>
      </c>
      <c r="AI286" s="77">
        <f>IF(A286=3,AE286,0)</f>
        <v>0</v>
      </c>
    </row>
    <row r="287" spans="1:786" ht="36" x14ac:dyDescent="0.3">
      <c r="A287" s="99">
        <v>1</v>
      </c>
      <c r="B287" s="140" t="s">
        <v>813</v>
      </c>
      <c r="C287" s="141" t="s">
        <v>191</v>
      </c>
      <c r="D287" s="142" t="s">
        <v>295</v>
      </c>
      <c r="E287" s="142" t="s">
        <v>278</v>
      </c>
      <c r="F287" s="142">
        <v>15</v>
      </c>
      <c r="G287" s="91">
        <v>12340000</v>
      </c>
      <c r="H287" s="142">
        <v>1</v>
      </c>
      <c r="I287" s="142" t="s">
        <v>49</v>
      </c>
      <c r="J287" s="142" t="s">
        <v>160</v>
      </c>
      <c r="K287" s="143">
        <v>1971</v>
      </c>
      <c r="L287" s="107">
        <v>26270</v>
      </c>
      <c r="M287" s="144">
        <v>9000000</v>
      </c>
      <c r="N287" s="145">
        <v>120</v>
      </c>
      <c r="O287" s="145"/>
      <c r="P287" s="95" t="s">
        <v>814</v>
      </c>
      <c r="Q287" s="121" t="s">
        <v>815</v>
      </c>
      <c r="R287" s="73" t="s">
        <v>347</v>
      </c>
      <c r="S287" s="74" t="str">
        <f t="shared" si="61"/>
        <v>P</v>
      </c>
      <c r="T287" s="75"/>
      <c r="U287" s="75"/>
      <c r="V287" s="75"/>
      <c r="W287" s="75"/>
      <c r="X287" s="75"/>
      <c r="Y287" s="75"/>
      <c r="Z287" s="75"/>
      <c r="AA287" s="22"/>
      <c r="AB287" s="76">
        <f>M287/1896653</f>
        <v>4.7452011517130437</v>
      </c>
      <c r="AC287" s="76">
        <f>N287/39</f>
        <v>3.0769230769230771</v>
      </c>
      <c r="AD287" s="76">
        <f>O287/14</f>
        <v>0</v>
      </c>
      <c r="AE287" s="76">
        <f>SUM(AB287:AD287)</f>
        <v>7.8221242286361203</v>
      </c>
      <c r="AF287" s="77"/>
      <c r="AG287" s="77">
        <f>IF(A287=1,AE287,0)</f>
        <v>7.8221242286361203</v>
      </c>
      <c r="AH287" s="77">
        <f>IF(A287=2,AE287,0)</f>
        <v>0</v>
      </c>
      <c r="AI287" s="77">
        <f>IF(A287=3,AE287,0)</f>
        <v>0</v>
      </c>
      <c r="ADB287" s="166"/>
      <c r="ADC287" s="166"/>
      <c r="ADD287" s="166"/>
      <c r="ADE287" s="166"/>
      <c r="ADF287" s="166"/>
    </row>
    <row r="288" spans="1:786" ht="24" x14ac:dyDescent="0.3">
      <c r="A288" s="99">
        <v>1</v>
      </c>
      <c r="B288" s="140" t="s">
        <v>816</v>
      </c>
      <c r="C288" s="141" t="s">
        <v>156</v>
      </c>
      <c r="D288" s="142" t="s">
        <v>129</v>
      </c>
      <c r="E288" s="168"/>
      <c r="F288" s="142">
        <v>25</v>
      </c>
      <c r="G288" s="91"/>
      <c r="H288" s="142">
        <v>1</v>
      </c>
      <c r="I288" s="142" t="s">
        <v>49</v>
      </c>
      <c r="J288" s="142" t="s">
        <v>50</v>
      </c>
      <c r="K288" s="143">
        <v>1971</v>
      </c>
      <c r="L288" s="107">
        <v>26236</v>
      </c>
      <c r="M288" s="144">
        <v>300000</v>
      </c>
      <c r="N288" s="145"/>
      <c r="O288" s="145">
        <v>89</v>
      </c>
      <c r="P288" s="95" t="s">
        <v>817</v>
      </c>
      <c r="Q288" s="121" t="s">
        <v>818</v>
      </c>
      <c r="R288" s="73"/>
      <c r="S288" s="74" t="str">
        <f t="shared" si="61"/>
        <v>Au Ag</v>
      </c>
      <c r="T288" s="75"/>
      <c r="U288" s="75"/>
      <c r="V288" s="75"/>
      <c r="W288" s="75"/>
      <c r="X288" s="75"/>
      <c r="Y288" s="75"/>
      <c r="Z288" s="75"/>
      <c r="AA288" s="22"/>
      <c r="AB288" s="76">
        <f>M288/1896653</f>
        <v>0.15817337172376814</v>
      </c>
      <c r="AC288" s="76">
        <f>N288/39</f>
        <v>0</v>
      </c>
      <c r="AD288" s="76">
        <f>O288/14</f>
        <v>6.3571428571428568</v>
      </c>
      <c r="AE288" s="76">
        <f>SUM(AB288:AD288)</f>
        <v>6.5153162288666246</v>
      </c>
      <c r="AF288" s="77"/>
      <c r="AG288" s="77">
        <f>IF(A288=1,AE288,0)</f>
        <v>6.5153162288666246</v>
      </c>
      <c r="AH288" s="77">
        <f>IF(A288=2,AE288,0)</f>
        <v>0</v>
      </c>
      <c r="AI288" s="77">
        <f>IF(A288=3,AE288,0)</f>
        <v>0</v>
      </c>
      <c r="ADB288" s="166"/>
      <c r="ADC288" s="166"/>
      <c r="ADD288" s="166"/>
      <c r="ADE288" s="166"/>
      <c r="ADF288" s="166"/>
    </row>
    <row r="289" spans="1:786" s="170" customFormat="1" ht="42.6" customHeight="1" x14ac:dyDescent="0.3">
      <c r="A289" s="99">
        <v>1</v>
      </c>
      <c r="B289" s="140" t="s">
        <v>819</v>
      </c>
      <c r="C289" s="141"/>
      <c r="D289" s="142"/>
      <c r="E289" s="142"/>
      <c r="F289" s="142"/>
      <c r="G289" s="91"/>
      <c r="H289" s="142">
        <v>1</v>
      </c>
      <c r="I289" s="142" t="s">
        <v>49</v>
      </c>
      <c r="J289" s="142" t="s">
        <v>309</v>
      </c>
      <c r="K289" s="143">
        <v>1971</v>
      </c>
      <c r="L289" s="162">
        <v>26011</v>
      </c>
      <c r="M289" s="144"/>
      <c r="N289" s="169"/>
      <c r="O289" s="145" t="s">
        <v>820</v>
      </c>
      <c r="P289" s="95" t="s">
        <v>821</v>
      </c>
      <c r="Q289" s="121" t="s">
        <v>822</v>
      </c>
      <c r="R289" s="73"/>
      <c r="S289" s="74"/>
      <c r="T289" s="75"/>
      <c r="U289" s="75"/>
      <c r="V289" s="75"/>
      <c r="W289" s="75"/>
      <c r="X289" s="75"/>
      <c r="Y289" s="75"/>
      <c r="Z289" s="75"/>
      <c r="AA289" s="106"/>
      <c r="AB289" s="76">
        <f>M289/1896653</f>
        <v>0</v>
      </c>
      <c r="AC289" s="76">
        <f>N289/39</f>
        <v>0</v>
      </c>
      <c r="AD289" s="76" t="e">
        <f>O289/14</f>
        <v>#VALUE!</v>
      </c>
      <c r="AE289" s="76" t="e">
        <f>SUM(AB289:AD289)</f>
        <v>#VALUE!</v>
      </c>
      <c r="AF289" s="77"/>
      <c r="AG289" s="77" t="e">
        <f>IF(A289=1,AE289,0)</f>
        <v>#VALUE!</v>
      </c>
      <c r="AH289" s="77">
        <f>IF(A289=2,AE289,0)</f>
        <v>0</v>
      </c>
      <c r="AI289" s="77">
        <f>IF(A289=3,AE289,0)</f>
        <v>0</v>
      </c>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2"/>
      <c r="DH289" s="22"/>
      <c r="DI289" s="22"/>
      <c r="DJ289" s="22"/>
      <c r="DK289" s="22"/>
      <c r="DL289" s="22"/>
      <c r="DM289" s="22"/>
      <c r="DN289" s="22"/>
      <c r="DO289" s="22"/>
      <c r="DP289" s="22"/>
      <c r="DQ289" s="22"/>
      <c r="DR289" s="22"/>
      <c r="DS289" s="22"/>
      <c r="DT289" s="22"/>
      <c r="DU289" s="22"/>
      <c r="DV289" s="22"/>
      <c r="DW289" s="22"/>
      <c r="DX289" s="22"/>
      <c r="DY289" s="22"/>
      <c r="DZ289" s="22"/>
      <c r="EA289" s="22"/>
      <c r="EB289" s="22"/>
      <c r="EC289" s="22"/>
      <c r="ED289" s="22"/>
      <c r="EE289" s="22"/>
      <c r="EF289" s="22"/>
      <c r="EG289" s="22"/>
      <c r="EH289" s="22"/>
      <c r="EI289" s="163"/>
      <c r="EJ289" s="163"/>
      <c r="EK289" s="163"/>
      <c r="EL289" s="163"/>
      <c r="EM289" s="163"/>
      <c r="EN289" s="163"/>
      <c r="EO289" s="163"/>
      <c r="EP289" s="163"/>
      <c r="EQ289" s="163"/>
      <c r="ER289" s="163"/>
      <c r="ES289" s="163"/>
      <c r="ET289" s="163"/>
      <c r="EU289" s="163"/>
      <c r="EV289" s="163"/>
      <c r="EW289" s="163"/>
      <c r="EX289" s="163"/>
      <c r="EY289" s="163"/>
      <c r="EZ289" s="163"/>
      <c r="FA289" s="163"/>
      <c r="FB289" s="163"/>
      <c r="FC289" s="163"/>
      <c r="FD289" s="163"/>
      <c r="FE289" s="163"/>
      <c r="FF289" s="163"/>
      <c r="FG289" s="163"/>
      <c r="FH289" s="163"/>
      <c r="FI289" s="163"/>
      <c r="FJ289" s="163"/>
      <c r="FK289" s="163"/>
      <c r="FL289" s="163"/>
      <c r="FM289" s="163"/>
      <c r="FN289" s="163"/>
      <c r="FO289" s="163"/>
      <c r="FP289" s="163"/>
      <c r="FQ289" s="163"/>
      <c r="FR289" s="163"/>
      <c r="FS289" s="163"/>
      <c r="FT289" s="163"/>
      <c r="FU289" s="163"/>
      <c r="FV289" s="163"/>
      <c r="FW289" s="163"/>
      <c r="FX289" s="163"/>
      <c r="FY289" s="163"/>
      <c r="FZ289" s="163"/>
      <c r="GA289" s="163"/>
      <c r="GB289" s="163"/>
      <c r="GC289" s="163"/>
      <c r="GD289" s="163"/>
      <c r="GE289" s="163"/>
      <c r="GF289" s="163"/>
      <c r="GG289" s="163"/>
      <c r="GH289" s="163"/>
      <c r="GI289" s="163"/>
      <c r="GJ289" s="163"/>
      <c r="GK289" s="163"/>
      <c r="GL289" s="163"/>
      <c r="GM289" s="163"/>
      <c r="GN289" s="163"/>
      <c r="GO289" s="163"/>
      <c r="GP289" s="163"/>
      <c r="GQ289" s="163"/>
      <c r="GR289" s="163"/>
      <c r="GS289" s="163"/>
      <c r="GT289" s="163"/>
      <c r="GU289" s="163"/>
      <c r="GV289" s="163"/>
      <c r="GW289" s="163"/>
      <c r="GX289" s="163"/>
      <c r="GY289" s="163"/>
      <c r="GZ289" s="163"/>
      <c r="HA289" s="163"/>
      <c r="HB289" s="163"/>
      <c r="HC289" s="163"/>
      <c r="HD289" s="163"/>
      <c r="HE289" s="163"/>
      <c r="HF289" s="163"/>
      <c r="HG289" s="163"/>
      <c r="HH289" s="163"/>
      <c r="HI289" s="163"/>
      <c r="HJ289" s="163"/>
      <c r="HK289" s="163"/>
      <c r="HL289" s="163"/>
      <c r="HM289" s="163"/>
      <c r="HN289" s="163"/>
      <c r="HO289" s="163"/>
      <c r="HP289" s="163"/>
      <c r="HQ289" s="163"/>
      <c r="HR289" s="163"/>
      <c r="HS289" s="163"/>
      <c r="HT289" s="163"/>
      <c r="HU289" s="163"/>
      <c r="HV289" s="163"/>
      <c r="HW289" s="163"/>
      <c r="HX289" s="163"/>
      <c r="HY289" s="163"/>
      <c r="HZ289" s="163"/>
      <c r="IA289" s="163"/>
      <c r="IB289" s="163"/>
      <c r="IC289" s="163"/>
      <c r="ID289" s="163"/>
      <c r="IE289" s="163"/>
      <c r="IF289" s="163"/>
      <c r="IG289" s="163"/>
      <c r="IH289" s="163"/>
      <c r="II289" s="163"/>
      <c r="IJ289" s="163"/>
      <c r="IK289" s="163"/>
      <c r="IL289" s="163"/>
      <c r="IM289" s="163"/>
      <c r="IN289" s="163"/>
      <c r="IO289" s="163"/>
      <c r="IP289" s="163"/>
      <c r="IQ289" s="163"/>
      <c r="IR289" s="163"/>
      <c r="IS289" s="163"/>
      <c r="IT289" s="163"/>
      <c r="IU289" s="163"/>
      <c r="IV289" s="163"/>
      <c r="IW289" s="163"/>
      <c r="IX289" s="163"/>
      <c r="IY289" s="163"/>
      <c r="IZ289" s="163"/>
      <c r="JA289" s="163"/>
      <c r="JB289" s="163"/>
      <c r="JC289" s="163"/>
      <c r="JD289" s="163"/>
      <c r="JE289" s="163"/>
      <c r="JF289" s="163"/>
      <c r="JG289" s="163"/>
      <c r="JH289" s="163"/>
      <c r="JI289" s="163"/>
      <c r="JJ289" s="163"/>
      <c r="JK289" s="163"/>
      <c r="JL289" s="163"/>
      <c r="JM289" s="163"/>
      <c r="JN289" s="163"/>
      <c r="JO289" s="163"/>
      <c r="JP289" s="163"/>
      <c r="JQ289" s="163"/>
      <c r="JR289" s="163"/>
      <c r="JS289" s="163"/>
      <c r="JT289" s="163"/>
      <c r="JU289" s="163"/>
      <c r="JV289" s="163"/>
      <c r="JW289" s="163"/>
      <c r="JX289" s="163"/>
      <c r="JY289" s="163"/>
      <c r="JZ289" s="163"/>
      <c r="KA289" s="163"/>
      <c r="KB289" s="163"/>
      <c r="KC289" s="163"/>
      <c r="KD289" s="163"/>
      <c r="KE289" s="163"/>
      <c r="KF289" s="163"/>
      <c r="KG289" s="163"/>
      <c r="KH289" s="163"/>
      <c r="KI289" s="163"/>
      <c r="KJ289" s="163"/>
      <c r="KK289" s="163"/>
      <c r="KL289" s="163"/>
      <c r="KM289" s="163"/>
      <c r="KN289" s="163"/>
      <c r="KO289" s="163"/>
      <c r="KP289" s="163"/>
      <c r="KQ289" s="163"/>
      <c r="KR289" s="163"/>
      <c r="KS289" s="163"/>
      <c r="KT289" s="163"/>
      <c r="KU289" s="163"/>
      <c r="KV289" s="163"/>
      <c r="KW289" s="163"/>
      <c r="KX289" s="163"/>
      <c r="KY289" s="163"/>
      <c r="KZ289" s="163"/>
      <c r="LA289" s="163"/>
      <c r="LB289" s="163"/>
      <c r="LC289" s="163"/>
      <c r="LD289" s="163"/>
      <c r="LE289" s="163"/>
      <c r="LF289" s="163"/>
      <c r="LG289" s="163"/>
      <c r="LH289" s="163"/>
      <c r="LI289" s="163"/>
      <c r="LJ289" s="163"/>
      <c r="LK289" s="163"/>
      <c r="LL289" s="163"/>
      <c r="LM289" s="163"/>
      <c r="LN289" s="163"/>
      <c r="LO289" s="163"/>
      <c r="LP289" s="163"/>
      <c r="LQ289" s="163"/>
      <c r="LR289" s="163"/>
      <c r="LS289" s="163"/>
      <c r="LT289" s="163"/>
      <c r="LU289" s="163"/>
      <c r="LV289" s="163"/>
      <c r="LW289" s="163"/>
      <c r="LX289" s="163"/>
      <c r="LY289" s="163"/>
      <c r="LZ289" s="163"/>
      <c r="MA289" s="163"/>
      <c r="MB289" s="163"/>
      <c r="MC289" s="163"/>
      <c r="MD289" s="163"/>
      <c r="ME289" s="163"/>
      <c r="MF289" s="163"/>
      <c r="MG289" s="163"/>
      <c r="MH289" s="163"/>
      <c r="MI289" s="163"/>
      <c r="MJ289" s="163"/>
      <c r="MK289" s="163"/>
      <c r="ML289" s="163"/>
      <c r="MM289" s="163"/>
      <c r="MN289" s="163"/>
      <c r="MO289" s="163"/>
      <c r="MP289" s="163"/>
      <c r="MQ289" s="163"/>
      <c r="MR289" s="163"/>
      <c r="MS289" s="163"/>
      <c r="MT289" s="163"/>
      <c r="MU289" s="163"/>
      <c r="MV289" s="163"/>
      <c r="MW289" s="163"/>
      <c r="MX289" s="163"/>
      <c r="MY289" s="163"/>
      <c r="MZ289" s="163"/>
      <c r="NA289" s="163"/>
      <c r="NB289" s="163"/>
      <c r="NC289" s="163"/>
      <c r="ND289" s="163"/>
      <c r="NE289" s="163"/>
      <c r="NF289" s="163"/>
      <c r="NG289" s="163"/>
      <c r="NH289" s="163"/>
      <c r="NI289" s="163"/>
      <c r="NJ289" s="163"/>
      <c r="NK289" s="163"/>
      <c r="NL289" s="163"/>
      <c r="NM289" s="163"/>
      <c r="NN289" s="163"/>
      <c r="NO289" s="163"/>
      <c r="NP289" s="163"/>
      <c r="NQ289" s="163"/>
      <c r="NR289" s="163"/>
      <c r="NS289" s="163"/>
      <c r="NT289" s="163"/>
      <c r="NU289" s="163"/>
      <c r="NV289" s="163"/>
      <c r="NW289" s="163"/>
      <c r="NX289" s="163"/>
      <c r="NY289" s="163"/>
      <c r="NZ289" s="163"/>
      <c r="OA289" s="163"/>
      <c r="OB289" s="163"/>
      <c r="OC289" s="163"/>
      <c r="OD289" s="163"/>
      <c r="OE289" s="163"/>
      <c r="OF289" s="163"/>
      <c r="OG289" s="163"/>
      <c r="OH289" s="163"/>
      <c r="OI289" s="163"/>
      <c r="OJ289" s="163"/>
      <c r="OK289" s="163"/>
      <c r="OL289" s="163"/>
      <c r="OM289" s="163"/>
      <c r="ON289" s="163"/>
      <c r="OO289" s="163"/>
      <c r="OP289" s="163"/>
      <c r="OQ289" s="163"/>
      <c r="OR289" s="163"/>
      <c r="OS289" s="163"/>
      <c r="OT289" s="163"/>
      <c r="OU289" s="163"/>
      <c r="OV289" s="163"/>
      <c r="OW289" s="163"/>
      <c r="OX289" s="163"/>
      <c r="OY289" s="163"/>
      <c r="OZ289" s="163"/>
      <c r="PA289" s="163"/>
      <c r="PB289" s="163"/>
      <c r="PC289" s="163"/>
      <c r="PD289" s="163"/>
      <c r="PE289" s="163"/>
      <c r="PF289" s="163"/>
      <c r="PG289" s="163"/>
      <c r="PH289" s="163"/>
      <c r="PI289" s="163"/>
      <c r="PJ289" s="163"/>
      <c r="PK289" s="163"/>
      <c r="PL289" s="163"/>
      <c r="PM289" s="163"/>
      <c r="PN289" s="163"/>
      <c r="PO289" s="163"/>
      <c r="PP289" s="163"/>
      <c r="PQ289" s="163"/>
      <c r="PR289" s="163"/>
      <c r="PS289" s="163"/>
      <c r="PT289" s="163"/>
      <c r="PU289" s="163"/>
      <c r="PV289" s="163"/>
      <c r="PW289" s="163"/>
      <c r="PX289" s="163"/>
      <c r="PY289" s="163"/>
      <c r="PZ289" s="163"/>
      <c r="QA289" s="163"/>
      <c r="QB289" s="163"/>
      <c r="QC289" s="163"/>
      <c r="QD289" s="163"/>
      <c r="QE289" s="163"/>
      <c r="QF289" s="163"/>
      <c r="QG289" s="163"/>
      <c r="QH289" s="163"/>
      <c r="QI289" s="163"/>
      <c r="QJ289" s="163"/>
      <c r="QK289" s="163"/>
      <c r="QL289" s="163"/>
      <c r="QM289" s="163"/>
      <c r="QN289" s="163"/>
      <c r="QO289" s="163"/>
      <c r="QP289" s="163"/>
      <c r="QQ289" s="163"/>
      <c r="QR289" s="163"/>
      <c r="QS289" s="163"/>
      <c r="QT289" s="163"/>
      <c r="QU289" s="163"/>
      <c r="QV289" s="163"/>
      <c r="QW289" s="163"/>
      <c r="QX289" s="163"/>
      <c r="QY289" s="163"/>
      <c r="QZ289" s="163"/>
      <c r="RA289" s="163"/>
      <c r="RB289" s="163"/>
      <c r="RC289" s="163"/>
      <c r="RD289" s="163"/>
      <c r="RE289" s="163"/>
      <c r="RF289" s="163"/>
      <c r="RG289" s="163"/>
      <c r="RH289" s="163"/>
      <c r="RI289" s="163"/>
      <c r="RJ289" s="163"/>
      <c r="RK289" s="163"/>
      <c r="RL289" s="163"/>
      <c r="RM289" s="163"/>
      <c r="RN289" s="163"/>
      <c r="RO289" s="163"/>
      <c r="RP289" s="163"/>
      <c r="RQ289" s="163"/>
      <c r="RR289" s="163"/>
      <c r="RS289" s="163"/>
      <c r="RT289" s="163"/>
      <c r="RU289" s="163"/>
      <c r="RV289" s="163"/>
      <c r="RW289" s="163"/>
      <c r="RX289" s="163"/>
      <c r="RY289" s="163"/>
      <c r="RZ289" s="163"/>
      <c r="SA289" s="163"/>
      <c r="SB289" s="163"/>
      <c r="SC289" s="163"/>
      <c r="SD289" s="163"/>
      <c r="SE289" s="163"/>
      <c r="SF289" s="163"/>
      <c r="SG289" s="163"/>
      <c r="SH289" s="163"/>
      <c r="SI289" s="163"/>
      <c r="SJ289" s="163"/>
      <c r="SK289" s="163"/>
      <c r="SL289" s="163"/>
      <c r="SM289" s="163"/>
      <c r="SN289" s="163"/>
      <c r="SO289" s="163"/>
      <c r="SP289" s="163"/>
      <c r="SQ289" s="163"/>
      <c r="SR289" s="163"/>
      <c r="SS289" s="163"/>
      <c r="ST289" s="163"/>
      <c r="SU289" s="163"/>
      <c r="SV289" s="163"/>
      <c r="SW289" s="163"/>
      <c r="SX289" s="163"/>
      <c r="SY289" s="163"/>
      <c r="SZ289" s="163"/>
      <c r="TA289" s="163"/>
      <c r="TB289" s="163"/>
      <c r="TC289" s="163"/>
      <c r="TD289" s="163"/>
      <c r="TE289" s="163"/>
      <c r="TF289" s="163"/>
      <c r="TG289" s="163"/>
      <c r="TH289" s="163"/>
      <c r="TI289" s="163"/>
      <c r="TJ289" s="163"/>
      <c r="TK289" s="163"/>
      <c r="TL289" s="163"/>
      <c r="TM289" s="163"/>
      <c r="TN289" s="163"/>
      <c r="TO289" s="163"/>
      <c r="TP289" s="163"/>
      <c r="TQ289" s="163"/>
      <c r="TR289" s="163"/>
      <c r="TS289" s="163"/>
      <c r="TT289" s="163"/>
      <c r="TU289" s="163"/>
      <c r="TV289" s="163"/>
      <c r="TW289" s="163"/>
      <c r="TX289" s="163"/>
      <c r="TY289" s="163"/>
      <c r="TZ289" s="163"/>
      <c r="UA289" s="163"/>
      <c r="UB289" s="163"/>
      <c r="UC289" s="163"/>
      <c r="UD289" s="163"/>
      <c r="UE289" s="163"/>
      <c r="UF289" s="163"/>
      <c r="UG289" s="163"/>
      <c r="UH289" s="163"/>
      <c r="UI289" s="163"/>
      <c r="UJ289" s="163"/>
      <c r="UK289" s="163"/>
      <c r="UL289" s="163"/>
      <c r="UM289" s="163"/>
      <c r="UN289" s="163"/>
      <c r="UO289" s="163"/>
      <c r="UP289" s="163"/>
      <c r="UQ289" s="163"/>
      <c r="UR289" s="163"/>
      <c r="US289" s="163"/>
      <c r="UT289" s="163"/>
      <c r="UU289" s="163"/>
      <c r="UV289" s="163"/>
      <c r="UW289" s="163"/>
      <c r="UX289" s="163"/>
      <c r="UY289" s="163"/>
      <c r="UZ289" s="163"/>
      <c r="VA289" s="163"/>
      <c r="VB289" s="163"/>
      <c r="VC289" s="163"/>
      <c r="VD289" s="163"/>
      <c r="VE289" s="163"/>
      <c r="VF289" s="163"/>
      <c r="VG289" s="163"/>
      <c r="VH289" s="163"/>
      <c r="VI289" s="163"/>
      <c r="VJ289" s="163"/>
      <c r="VK289" s="163"/>
      <c r="VL289" s="163"/>
      <c r="VM289" s="163"/>
      <c r="VN289" s="163"/>
      <c r="VO289" s="163"/>
      <c r="VP289" s="163"/>
      <c r="VQ289" s="163"/>
      <c r="VR289" s="163"/>
      <c r="VS289" s="163"/>
      <c r="VT289" s="163"/>
      <c r="VU289" s="163"/>
      <c r="VV289" s="163"/>
      <c r="VW289" s="163"/>
      <c r="VX289" s="163"/>
      <c r="VY289" s="163"/>
      <c r="VZ289" s="163"/>
      <c r="WA289" s="163"/>
      <c r="WB289" s="163"/>
      <c r="WC289" s="163"/>
      <c r="WD289" s="163"/>
      <c r="WE289" s="163"/>
      <c r="WF289" s="163"/>
      <c r="WG289" s="163"/>
      <c r="WH289" s="163"/>
      <c r="WI289" s="163"/>
      <c r="WJ289" s="163"/>
      <c r="WK289" s="163"/>
      <c r="WL289" s="163"/>
      <c r="WM289" s="163"/>
      <c r="WN289" s="163"/>
      <c r="WO289" s="163"/>
      <c r="WP289" s="163"/>
      <c r="WQ289" s="163"/>
      <c r="WR289" s="163"/>
      <c r="WS289" s="163"/>
      <c r="WT289" s="163"/>
      <c r="WU289" s="163"/>
      <c r="WV289" s="163"/>
      <c r="WW289" s="163"/>
      <c r="WX289" s="163"/>
      <c r="WY289" s="163"/>
      <c r="WZ289" s="163"/>
      <c r="XA289" s="163"/>
      <c r="XB289" s="163"/>
      <c r="XC289" s="163"/>
      <c r="XD289" s="163"/>
      <c r="XE289" s="163"/>
      <c r="XF289" s="163"/>
      <c r="XG289" s="163"/>
      <c r="XH289" s="163"/>
      <c r="XI289" s="163"/>
      <c r="XJ289" s="163"/>
      <c r="XK289" s="163"/>
      <c r="XL289" s="163"/>
      <c r="XM289" s="163"/>
      <c r="XN289" s="163"/>
      <c r="XO289" s="163"/>
      <c r="XP289" s="163"/>
      <c r="XQ289" s="163"/>
      <c r="XR289" s="163"/>
      <c r="XS289" s="163"/>
      <c r="XT289" s="163"/>
      <c r="XU289" s="163"/>
      <c r="XV289" s="163"/>
      <c r="XW289" s="163"/>
      <c r="XX289" s="163"/>
      <c r="XY289" s="163"/>
      <c r="XZ289" s="163"/>
      <c r="YA289" s="163"/>
      <c r="YB289" s="163"/>
      <c r="YC289" s="163"/>
      <c r="YD289" s="163"/>
      <c r="YE289" s="163"/>
      <c r="YF289" s="163"/>
      <c r="YG289" s="163"/>
      <c r="YH289" s="163"/>
      <c r="YI289" s="163"/>
      <c r="YJ289" s="163"/>
      <c r="YK289" s="163"/>
      <c r="YL289" s="163"/>
      <c r="YM289" s="163"/>
      <c r="YN289" s="163"/>
      <c r="YO289" s="163"/>
      <c r="YP289" s="163"/>
      <c r="YQ289" s="163"/>
      <c r="YR289" s="163"/>
      <c r="YS289" s="163"/>
      <c r="YT289" s="163"/>
      <c r="YU289" s="163"/>
      <c r="YV289" s="163"/>
      <c r="YW289" s="163"/>
      <c r="YX289" s="163"/>
      <c r="YY289" s="163"/>
      <c r="YZ289" s="163"/>
      <c r="ZA289" s="163"/>
      <c r="ZB289" s="163"/>
      <c r="ZC289" s="163"/>
      <c r="ZD289" s="163"/>
      <c r="ZE289" s="163"/>
      <c r="ZF289" s="163"/>
      <c r="ZG289" s="163"/>
      <c r="ZH289" s="163"/>
      <c r="ZI289" s="163"/>
      <c r="ZJ289" s="163"/>
      <c r="ZK289" s="163"/>
      <c r="ZL289" s="163"/>
      <c r="ZM289" s="163"/>
      <c r="ZN289" s="163"/>
      <c r="ZO289" s="163"/>
      <c r="ZP289" s="163"/>
      <c r="ZQ289" s="163"/>
      <c r="ZR289" s="163"/>
      <c r="ZS289" s="163"/>
      <c r="ZT289" s="163"/>
      <c r="ZU289" s="163"/>
      <c r="ZV289" s="163"/>
      <c r="ZW289" s="163"/>
      <c r="ZX289" s="163"/>
      <c r="ZY289" s="163"/>
      <c r="ZZ289" s="163"/>
      <c r="AAA289" s="163"/>
      <c r="AAB289" s="163"/>
      <c r="AAC289" s="163"/>
      <c r="AAD289" s="163"/>
      <c r="AAE289" s="163"/>
      <c r="AAF289" s="163"/>
      <c r="AAG289" s="163"/>
      <c r="AAH289" s="163"/>
      <c r="AAI289" s="163"/>
      <c r="AAJ289" s="163"/>
      <c r="AAK289" s="163"/>
      <c r="AAL289" s="163"/>
      <c r="AAM289" s="163"/>
      <c r="AAN289" s="163"/>
      <c r="AAO289" s="163"/>
      <c r="AAP289" s="163"/>
      <c r="AAQ289" s="163"/>
      <c r="AAR289" s="163"/>
      <c r="AAS289" s="163"/>
      <c r="AAT289" s="163"/>
      <c r="AAU289" s="163"/>
      <c r="AAV289" s="163"/>
      <c r="AAW289" s="163"/>
      <c r="AAX289" s="163"/>
      <c r="AAY289" s="163"/>
      <c r="AAZ289" s="163"/>
      <c r="ABA289" s="163"/>
      <c r="ABB289" s="163"/>
      <c r="ABC289" s="163"/>
      <c r="ABD289" s="163"/>
      <c r="ABE289" s="163"/>
      <c r="ABF289" s="163"/>
      <c r="ABG289" s="163"/>
      <c r="ABH289" s="163"/>
      <c r="ABI289" s="163"/>
      <c r="ABJ289" s="163"/>
      <c r="ABK289" s="163"/>
      <c r="ABL289" s="163"/>
      <c r="ABM289" s="163"/>
      <c r="ABN289" s="163"/>
      <c r="ABO289" s="163"/>
      <c r="ABP289" s="163"/>
      <c r="ABQ289" s="163"/>
      <c r="ABR289" s="163"/>
      <c r="ABS289" s="163"/>
      <c r="ABT289" s="163"/>
      <c r="ABU289" s="163"/>
      <c r="ABV289" s="163"/>
      <c r="ABW289" s="163"/>
      <c r="ABX289" s="163"/>
      <c r="ABY289" s="163"/>
      <c r="ABZ289" s="163"/>
      <c r="ACA289" s="163"/>
      <c r="ACB289" s="163"/>
      <c r="ACC289" s="163"/>
      <c r="ACD289" s="163"/>
      <c r="ACE289" s="163"/>
      <c r="ACF289" s="163"/>
      <c r="ACG289" s="163"/>
      <c r="ACH289" s="163"/>
      <c r="ACI289" s="163"/>
      <c r="ACJ289" s="163"/>
      <c r="ACK289" s="163"/>
      <c r="ACL289" s="163"/>
      <c r="ACM289" s="163"/>
      <c r="ACN289" s="163"/>
      <c r="ACO289" s="163"/>
      <c r="ACP289" s="163"/>
      <c r="ACQ289" s="163"/>
      <c r="ACR289" s="163"/>
      <c r="ACS289" s="163"/>
      <c r="ACT289" s="163"/>
      <c r="ACU289" s="163"/>
      <c r="ACV289" s="163"/>
      <c r="ACW289" s="163"/>
      <c r="ACX289" s="163"/>
      <c r="ACY289" s="163"/>
      <c r="ACZ289" s="163"/>
      <c r="ADA289" s="163"/>
      <c r="ADB289" s="163"/>
      <c r="ADC289" s="163"/>
      <c r="ADD289" s="163"/>
      <c r="ADE289" s="163"/>
      <c r="ADF289" s="163"/>
    </row>
    <row r="290" spans="1:786" ht="15.6" x14ac:dyDescent="0.3">
      <c r="A290" s="171">
        <v>2</v>
      </c>
      <c r="B290" s="140" t="s">
        <v>823</v>
      </c>
      <c r="C290" s="141"/>
      <c r="D290" s="142"/>
      <c r="E290" s="142"/>
      <c r="F290" s="142">
        <v>20</v>
      </c>
      <c r="G290" s="91"/>
      <c r="H290" s="142">
        <v>1</v>
      </c>
      <c r="I290" s="142" t="s">
        <v>96</v>
      </c>
      <c r="J290" s="142" t="s">
        <v>309</v>
      </c>
      <c r="K290" s="143">
        <v>1971</v>
      </c>
      <c r="L290" s="160">
        <v>1971</v>
      </c>
      <c r="M290" s="144"/>
      <c r="N290" s="145"/>
      <c r="O290" s="145">
        <v>3</v>
      </c>
      <c r="P290" s="95" t="s">
        <v>490</v>
      </c>
      <c r="Q290" s="121" t="s">
        <v>824</v>
      </c>
      <c r="R290" s="73"/>
      <c r="S290" s="74"/>
      <c r="T290" s="75"/>
      <c r="U290" s="75"/>
      <c r="V290" s="75"/>
      <c r="W290" s="75"/>
      <c r="X290" s="75"/>
      <c r="Y290" s="75"/>
      <c r="Z290" s="75"/>
      <c r="AA290" s="22"/>
      <c r="AB290" s="76"/>
      <c r="AC290" s="76"/>
      <c r="AD290" s="76"/>
      <c r="AE290" s="76"/>
      <c r="AF290" s="77"/>
      <c r="AG290" s="77"/>
      <c r="AH290" s="77"/>
      <c r="AI290" s="77"/>
      <c r="ADB290" s="166"/>
      <c r="ADC290" s="166"/>
      <c r="ADD290" s="166"/>
      <c r="ADE290" s="166"/>
      <c r="ADF290" s="166"/>
    </row>
    <row r="291" spans="1:786" ht="48" x14ac:dyDescent="0.3">
      <c r="A291" s="81">
        <v>3</v>
      </c>
      <c r="B291" s="140" t="s">
        <v>825</v>
      </c>
      <c r="C291" s="141" t="s">
        <v>389</v>
      </c>
      <c r="D291" s="142" t="s">
        <v>349</v>
      </c>
      <c r="E291" s="142" t="s">
        <v>278</v>
      </c>
      <c r="F291" s="142">
        <v>13</v>
      </c>
      <c r="G291" s="91"/>
      <c r="H291" s="142">
        <v>2</v>
      </c>
      <c r="I291" s="142" t="s">
        <v>49</v>
      </c>
      <c r="J291" s="142" t="s">
        <v>198</v>
      </c>
      <c r="K291" s="143">
        <v>1971</v>
      </c>
      <c r="L291" s="160">
        <v>1971</v>
      </c>
      <c r="M291" s="144"/>
      <c r="N291" s="145"/>
      <c r="O291" s="145"/>
      <c r="P291" s="95" t="s">
        <v>511</v>
      </c>
      <c r="Q291" s="121" t="s">
        <v>826</v>
      </c>
      <c r="R291" s="73" t="s">
        <v>391</v>
      </c>
      <c r="S291" s="74" t="str">
        <f>C291</f>
        <v>Hg</v>
      </c>
      <c r="T291" s="75">
        <v>1.1000000000000001</v>
      </c>
      <c r="U291" s="75"/>
      <c r="V291" s="75"/>
      <c r="W291" s="75"/>
      <c r="X291" s="75">
        <v>1940</v>
      </c>
      <c r="Y291" s="75"/>
      <c r="Z291" s="75"/>
      <c r="AA291" s="22"/>
      <c r="AB291" s="76">
        <f>M291/1896653</f>
        <v>0</v>
      </c>
      <c r="AC291" s="76">
        <f>N291/39</f>
        <v>0</v>
      </c>
      <c r="AD291" s="76">
        <f>O291/14</f>
        <v>0</v>
      </c>
      <c r="AE291" s="76">
        <f>SUM(AB291:AD291)</f>
        <v>0</v>
      </c>
      <c r="AF291" s="77"/>
      <c r="AG291" s="77">
        <f>IF(A291=1,AE291,0)</f>
        <v>0</v>
      </c>
      <c r="AH291" s="77">
        <f>IF(A291=2,AE291,0)</f>
        <v>0</v>
      </c>
      <c r="AI291" s="77">
        <f>IF(A291=3,AE291,0)</f>
        <v>0</v>
      </c>
    </row>
    <row r="292" spans="1:786" ht="15.6" x14ac:dyDescent="0.3">
      <c r="A292" s="81">
        <v>3</v>
      </c>
      <c r="B292" s="140" t="s">
        <v>827</v>
      </c>
      <c r="C292" s="141" t="s">
        <v>90</v>
      </c>
      <c r="D292" s="142"/>
      <c r="E292" s="142"/>
      <c r="F292" s="142"/>
      <c r="G292" s="91"/>
      <c r="H292" s="142">
        <v>1</v>
      </c>
      <c r="I292" s="142" t="s">
        <v>96</v>
      </c>
      <c r="J292" s="142" t="s">
        <v>828</v>
      </c>
      <c r="K292" s="143">
        <v>1971</v>
      </c>
      <c r="L292" s="160">
        <v>1971</v>
      </c>
      <c r="M292" s="144"/>
      <c r="N292" s="145"/>
      <c r="O292" s="145"/>
      <c r="P292" s="95" t="s">
        <v>490</v>
      </c>
      <c r="Q292" s="121" t="s">
        <v>829</v>
      </c>
      <c r="R292" s="73"/>
      <c r="S292" s="74"/>
      <c r="T292" s="75"/>
      <c r="U292" s="75"/>
      <c r="V292" s="75"/>
      <c r="W292" s="75"/>
      <c r="X292" s="75"/>
      <c r="Y292" s="75"/>
      <c r="Z292" s="75"/>
      <c r="AA292" s="22"/>
      <c r="AB292" s="76"/>
      <c r="AC292" s="76"/>
      <c r="AD292" s="76"/>
      <c r="AE292" s="76"/>
      <c r="AF292" s="77"/>
      <c r="AG292" s="77"/>
      <c r="AH292" s="77"/>
      <c r="AI292" s="77"/>
    </row>
    <row r="293" spans="1:786" ht="15.6" x14ac:dyDescent="0.3">
      <c r="A293" s="81">
        <v>3</v>
      </c>
      <c r="B293" s="140" t="s">
        <v>830</v>
      </c>
      <c r="C293" s="141" t="s">
        <v>831</v>
      </c>
      <c r="D293" s="142"/>
      <c r="E293" s="142"/>
      <c r="F293" s="142">
        <v>40</v>
      </c>
      <c r="G293" s="91"/>
      <c r="H293" s="142">
        <v>1</v>
      </c>
      <c r="I293" s="142" t="s">
        <v>49</v>
      </c>
      <c r="J293" s="142" t="s">
        <v>309</v>
      </c>
      <c r="K293" s="143">
        <v>1971</v>
      </c>
      <c r="L293" s="160">
        <v>1971</v>
      </c>
      <c r="M293" s="144"/>
      <c r="N293" s="145"/>
      <c r="O293" s="145"/>
      <c r="P293" s="95" t="s">
        <v>490</v>
      </c>
      <c r="Q293" s="121" t="s">
        <v>832</v>
      </c>
      <c r="R293" s="73"/>
      <c r="S293" s="74" t="s">
        <v>831</v>
      </c>
      <c r="T293" s="75"/>
      <c r="U293" s="75"/>
      <c r="V293" s="75"/>
      <c r="W293" s="75"/>
      <c r="X293" s="75"/>
      <c r="Y293" s="75"/>
      <c r="Z293" s="75"/>
      <c r="AA293" s="22"/>
      <c r="AB293" s="76">
        <v>0</v>
      </c>
      <c r="AC293" s="76">
        <v>0</v>
      </c>
      <c r="AD293" s="76">
        <v>0</v>
      </c>
      <c r="AE293" s="76">
        <v>0</v>
      </c>
      <c r="AF293" s="77"/>
      <c r="AG293" s="77">
        <v>0</v>
      </c>
      <c r="AH293" s="77">
        <v>0</v>
      </c>
      <c r="AI293" s="77">
        <v>0</v>
      </c>
    </row>
    <row r="294" spans="1:786" ht="24" x14ac:dyDescent="0.3">
      <c r="A294" s="81">
        <v>3</v>
      </c>
      <c r="B294" s="140" t="s">
        <v>833</v>
      </c>
      <c r="C294" s="141" t="s">
        <v>160</v>
      </c>
      <c r="D294" s="142"/>
      <c r="E294" s="142"/>
      <c r="F294" s="142"/>
      <c r="G294" s="91"/>
      <c r="H294" s="142">
        <v>1</v>
      </c>
      <c r="I294" s="142" t="s">
        <v>49</v>
      </c>
      <c r="J294" s="142" t="s">
        <v>54</v>
      </c>
      <c r="K294" s="143">
        <v>1971</v>
      </c>
      <c r="L294" s="160">
        <v>1971</v>
      </c>
      <c r="M294" s="144"/>
      <c r="N294" s="145"/>
      <c r="O294" s="145"/>
      <c r="P294" s="95" t="s">
        <v>511</v>
      </c>
      <c r="Q294" s="121" t="s">
        <v>834</v>
      </c>
      <c r="R294" s="73" t="s">
        <v>347</v>
      </c>
      <c r="S294" s="74" t="str">
        <f t="shared" ref="S294:S302" si="69">C294</f>
        <v>U</v>
      </c>
      <c r="T294" s="75"/>
      <c r="U294" s="75"/>
      <c r="V294" s="75"/>
      <c r="W294" s="75"/>
      <c r="X294" s="75"/>
      <c r="Y294" s="75"/>
      <c r="Z294" s="75"/>
      <c r="AA294" s="22"/>
      <c r="AB294" s="76">
        <f t="shared" ref="AB294:AB345" si="70">M294/1896653</f>
        <v>0</v>
      </c>
      <c r="AC294" s="76">
        <f t="shared" ref="AC294:AC345" si="71">N294/39</f>
        <v>0</v>
      </c>
      <c r="AD294" s="76">
        <f t="shared" ref="AD294:AD345" si="72">O294/14</f>
        <v>0</v>
      </c>
      <c r="AE294" s="76">
        <f t="shared" ref="AE294:AE324" si="73">SUM(AB294:AD294)</f>
        <v>0</v>
      </c>
      <c r="AF294" s="77"/>
      <c r="AG294" s="77">
        <f t="shared" ref="AG294:AG345" si="74">IF(A294=1,AE294,0)</f>
        <v>0</v>
      </c>
      <c r="AH294" s="77">
        <f t="shared" ref="AH294:AH345" si="75">IF(A294=2,AE294,0)</f>
        <v>0</v>
      </c>
      <c r="AI294" s="77">
        <f t="shared" ref="AI294:AI345" si="76">IF(A294=3,AE294,0)</f>
        <v>0</v>
      </c>
    </row>
    <row r="295" spans="1:786" ht="24" x14ac:dyDescent="0.3">
      <c r="A295" s="99">
        <v>1</v>
      </c>
      <c r="B295" s="140" t="s">
        <v>835</v>
      </c>
      <c r="C295" s="141" t="s">
        <v>111</v>
      </c>
      <c r="D295" s="142"/>
      <c r="E295" s="142"/>
      <c r="F295" s="142">
        <v>50</v>
      </c>
      <c r="G295" s="91">
        <v>1000000</v>
      </c>
      <c r="H295" s="142">
        <v>1</v>
      </c>
      <c r="I295" s="142" t="s">
        <v>49</v>
      </c>
      <c r="J295" s="142" t="s">
        <v>421</v>
      </c>
      <c r="K295" s="143">
        <v>1970</v>
      </c>
      <c r="L295" s="102">
        <v>25812</v>
      </c>
      <c r="M295" s="144">
        <v>68000</v>
      </c>
      <c r="N295" s="145"/>
      <c r="O295" s="145">
        <v>89</v>
      </c>
      <c r="P295" s="95" t="s">
        <v>442</v>
      </c>
      <c r="Q295" s="121" t="s">
        <v>836</v>
      </c>
      <c r="R295" s="73" t="s">
        <v>372</v>
      </c>
      <c r="S295" s="74" t="str">
        <f t="shared" si="69"/>
        <v>Cu</v>
      </c>
      <c r="T295" s="75">
        <v>612</v>
      </c>
      <c r="U295" s="75">
        <v>3</v>
      </c>
      <c r="V295" s="75"/>
      <c r="W295" s="75">
        <v>3</v>
      </c>
      <c r="X295" s="75">
        <v>1967</v>
      </c>
      <c r="Y295" s="75">
        <v>50</v>
      </c>
      <c r="Z295" s="75"/>
      <c r="AA295" s="22"/>
      <c r="AB295" s="76">
        <f t="shared" si="70"/>
        <v>3.5852630924054107E-2</v>
      </c>
      <c r="AC295" s="76">
        <f t="shared" si="71"/>
        <v>0</v>
      </c>
      <c r="AD295" s="76">
        <f t="shared" si="72"/>
        <v>6.3571428571428568</v>
      </c>
      <c r="AE295" s="76">
        <f t="shared" si="73"/>
        <v>6.3929954880669104</v>
      </c>
      <c r="AF295" s="77"/>
      <c r="AG295" s="77">
        <f t="shared" si="74"/>
        <v>6.3929954880669104</v>
      </c>
      <c r="AH295" s="77">
        <f t="shared" si="75"/>
        <v>0</v>
      </c>
      <c r="AI295" s="77">
        <f t="shared" si="76"/>
        <v>0</v>
      </c>
      <c r="ADB295" s="166"/>
      <c r="ADC295" s="166"/>
      <c r="ADD295" s="166"/>
      <c r="ADE295" s="166"/>
      <c r="ADF295" s="166"/>
    </row>
    <row r="296" spans="1:786" ht="24" x14ac:dyDescent="0.3">
      <c r="A296" s="81">
        <v>3</v>
      </c>
      <c r="B296" s="140" t="s">
        <v>837</v>
      </c>
      <c r="C296" s="141" t="s">
        <v>595</v>
      </c>
      <c r="D296" s="142" t="s">
        <v>129</v>
      </c>
      <c r="E296" s="142" t="s">
        <v>146</v>
      </c>
      <c r="F296" s="142">
        <v>18</v>
      </c>
      <c r="G296" s="91"/>
      <c r="H296" s="142">
        <v>1</v>
      </c>
      <c r="I296" s="142" t="s">
        <v>49</v>
      </c>
      <c r="J296" s="142" t="s">
        <v>50</v>
      </c>
      <c r="K296" s="143">
        <v>1970</v>
      </c>
      <c r="L296" s="102">
        <v>25569</v>
      </c>
      <c r="M296" s="144">
        <v>15000</v>
      </c>
      <c r="N296" s="145">
        <v>3.5000000000000003E-2</v>
      </c>
      <c r="O296" s="145"/>
      <c r="P296" s="95" t="s">
        <v>442</v>
      </c>
      <c r="Q296" s="121" t="s">
        <v>838</v>
      </c>
      <c r="R296" s="73" t="s">
        <v>347</v>
      </c>
      <c r="S296" s="74" t="str">
        <f t="shared" si="69"/>
        <v>Clay</v>
      </c>
      <c r="T296" s="75"/>
      <c r="U296" s="75"/>
      <c r="V296" s="75"/>
      <c r="W296" s="75"/>
      <c r="X296" s="75"/>
      <c r="Y296" s="75"/>
      <c r="Z296" s="75"/>
      <c r="AA296" s="22"/>
      <c r="AB296" s="76">
        <f t="shared" si="70"/>
        <v>7.9086685861884075E-3</v>
      </c>
      <c r="AC296" s="76">
        <f t="shared" si="71"/>
        <v>8.9743589743589754E-4</v>
      </c>
      <c r="AD296" s="76">
        <f t="shared" si="72"/>
        <v>0</v>
      </c>
      <c r="AE296" s="76">
        <f t="shared" si="73"/>
        <v>8.8061044836243059E-3</v>
      </c>
      <c r="AF296" s="77"/>
      <c r="AG296" s="77">
        <f t="shared" si="74"/>
        <v>0</v>
      </c>
      <c r="AH296" s="77">
        <f t="shared" si="75"/>
        <v>0</v>
      </c>
      <c r="AI296" s="77">
        <f t="shared" si="76"/>
        <v>8.8061044836243059E-3</v>
      </c>
    </row>
    <row r="297" spans="1:786" ht="15.6" x14ac:dyDescent="0.3">
      <c r="A297" s="81">
        <v>3</v>
      </c>
      <c r="B297" s="140" t="s">
        <v>839</v>
      </c>
      <c r="C297" s="141" t="s">
        <v>595</v>
      </c>
      <c r="D297" s="142" t="s">
        <v>349</v>
      </c>
      <c r="E297" s="142" t="s">
        <v>146</v>
      </c>
      <c r="F297" s="142">
        <v>3</v>
      </c>
      <c r="G297" s="91"/>
      <c r="H297" s="142">
        <v>1</v>
      </c>
      <c r="I297" s="142" t="s">
        <v>49</v>
      </c>
      <c r="J297" s="142" t="s">
        <v>67</v>
      </c>
      <c r="K297" s="143">
        <v>1970</v>
      </c>
      <c r="L297" s="160">
        <v>1970</v>
      </c>
      <c r="M297" s="144"/>
      <c r="N297" s="145"/>
      <c r="O297" s="145"/>
      <c r="P297" s="95" t="s">
        <v>511</v>
      </c>
      <c r="Q297" s="121" t="s">
        <v>840</v>
      </c>
      <c r="R297" s="73" t="s">
        <v>347</v>
      </c>
      <c r="S297" s="74" t="str">
        <f t="shared" si="69"/>
        <v>Clay</v>
      </c>
      <c r="T297" s="75"/>
      <c r="U297" s="75"/>
      <c r="V297" s="75"/>
      <c r="W297" s="75"/>
      <c r="X297" s="75"/>
      <c r="Y297" s="75"/>
      <c r="Z297" s="75"/>
      <c r="AA297" s="22"/>
      <c r="AB297" s="76">
        <f t="shared" si="70"/>
        <v>0</v>
      </c>
      <c r="AC297" s="76">
        <f t="shared" si="71"/>
        <v>0</v>
      </c>
      <c r="AD297" s="76">
        <f t="shared" si="72"/>
        <v>0</v>
      </c>
      <c r="AE297" s="76">
        <f t="shared" si="73"/>
        <v>0</v>
      </c>
      <c r="AF297" s="77"/>
      <c r="AG297" s="77">
        <f t="shared" si="74"/>
        <v>0</v>
      </c>
      <c r="AH297" s="77">
        <f t="shared" si="75"/>
        <v>0</v>
      </c>
      <c r="AI297" s="77">
        <f t="shared" si="76"/>
        <v>0</v>
      </c>
    </row>
    <row r="298" spans="1:786" ht="15.6" x14ac:dyDescent="0.3">
      <c r="A298" s="81">
        <v>3</v>
      </c>
      <c r="B298" s="140" t="s">
        <v>841</v>
      </c>
      <c r="C298" s="141" t="s">
        <v>595</v>
      </c>
      <c r="D298" s="142" t="s">
        <v>277</v>
      </c>
      <c r="E298" s="142" t="s">
        <v>509</v>
      </c>
      <c r="F298" s="142">
        <v>15</v>
      </c>
      <c r="G298" s="91"/>
      <c r="H298" s="142">
        <v>1</v>
      </c>
      <c r="I298" s="142" t="s">
        <v>49</v>
      </c>
      <c r="J298" s="142" t="s">
        <v>54</v>
      </c>
      <c r="K298" s="143">
        <v>1970</v>
      </c>
      <c r="L298" s="160">
        <v>1970</v>
      </c>
      <c r="M298" s="144"/>
      <c r="N298" s="145"/>
      <c r="O298" s="145"/>
      <c r="P298" s="95" t="s">
        <v>511</v>
      </c>
      <c r="Q298" s="121" t="s">
        <v>842</v>
      </c>
      <c r="R298" s="73" t="s">
        <v>347</v>
      </c>
      <c r="S298" s="74" t="str">
        <f t="shared" si="69"/>
        <v>Clay</v>
      </c>
      <c r="T298" s="75"/>
      <c r="U298" s="75"/>
      <c r="V298" s="75"/>
      <c r="W298" s="75"/>
      <c r="X298" s="75"/>
      <c r="Y298" s="75"/>
      <c r="Z298" s="75"/>
      <c r="AA298" s="22"/>
      <c r="AB298" s="76">
        <f t="shared" si="70"/>
        <v>0</v>
      </c>
      <c r="AC298" s="76">
        <f t="shared" si="71"/>
        <v>0</v>
      </c>
      <c r="AD298" s="76">
        <f t="shared" si="72"/>
        <v>0</v>
      </c>
      <c r="AE298" s="76">
        <f t="shared" si="73"/>
        <v>0</v>
      </c>
      <c r="AF298" s="77"/>
      <c r="AG298" s="77">
        <f t="shared" si="74"/>
        <v>0</v>
      </c>
      <c r="AH298" s="77">
        <f t="shared" si="75"/>
        <v>0</v>
      </c>
      <c r="AI298" s="77">
        <f t="shared" si="76"/>
        <v>0</v>
      </c>
    </row>
    <row r="299" spans="1:786" ht="24" x14ac:dyDescent="0.3">
      <c r="A299" s="81">
        <v>3</v>
      </c>
      <c r="B299" s="140" t="s">
        <v>843</v>
      </c>
      <c r="C299" s="141" t="s">
        <v>682</v>
      </c>
      <c r="D299" s="142" t="s">
        <v>129</v>
      </c>
      <c r="E299" s="142" t="s">
        <v>146</v>
      </c>
      <c r="F299" s="142">
        <v>15</v>
      </c>
      <c r="G299" s="91"/>
      <c r="H299" s="142">
        <v>1</v>
      </c>
      <c r="I299" s="142" t="s">
        <v>49</v>
      </c>
      <c r="J299" s="142" t="s">
        <v>67</v>
      </c>
      <c r="K299" s="143">
        <v>1970</v>
      </c>
      <c r="L299" s="160">
        <v>1970</v>
      </c>
      <c r="M299" s="144"/>
      <c r="N299" s="145"/>
      <c r="O299" s="145"/>
      <c r="P299" s="95" t="s">
        <v>511</v>
      </c>
      <c r="Q299" s="121" t="s">
        <v>844</v>
      </c>
      <c r="R299" s="73" t="s">
        <v>347</v>
      </c>
      <c r="S299" s="74" t="str">
        <f t="shared" si="69"/>
        <v>Gypsum</v>
      </c>
      <c r="T299" s="75"/>
      <c r="U299" s="75"/>
      <c r="V299" s="75"/>
      <c r="W299" s="75"/>
      <c r="X299" s="75"/>
      <c r="Y299" s="75"/>
      <c r="Z299" s="75"/>
      <c r="AA299" s="22"/>
      <c r="AB299" s="76">
        <f t="shared" si="70"/>
        <v>0</v>
      </c>
      <c r="AC299" s="76">
        <f t="shared" si="71"/>
        <v>0</v>
      </c>
      <c r="AD299" s="76">
        <f t="shared" si="72"/>
        <v>0</v>
      </c>
      <c r="AE299" s="76">
        <f t="shared" si="73"/>
        <v>0</v>
      </c>
      <c r="AF299" s="77"/>
      <c r="AG299" s="77">
        <f t="shared" si="74"/>
        <v>0</v>
      </c>
      <c r="AH299" s="77">
        <f t="shared" si="75"/>
        <v>0</v>
      </c>
      <c r="AI299" s="77">
        <f t="shared" si="76"/>
        <v>0</v>
      </c>
    </row>
    <row r="300" spans="1:786" s="22" customFormat="1" ht="15.6" x14ac:dyDescent="0.3">
      <c r="A300" s="81">
        <v>3</v>
      </c>
      <c r="B300" s="140" t="s">
        <v>845</v>
      </c>
      <c r="C300" s="141" t="s">
        <v>191</v>
      </c>
      <c r="D300" s="142"/>
      <c r="E300" s="142"/>
      <c r="F300" s="142">
        <v>21</v>
      </c>
      <c r="G300" s="91"/>
      <c r="H300" s="142">
        <v>1</v>
      </c>
      <c r="I300" s="142" t="s">
        <v>49</v>
      </c>
      <c r="J300" s="142" t="s">
        <v>160</v>
      </c>
      <c r="K300" s="143">
        <v>1970</v>
      </c>
      <c r="L300" s="160">
        <v>1970</v>
      </c>
      <c r="M300" s="144"/>
      <c r="N300" s="145"/>
      <c r="O300" s="145"/>
      <c r="P300" s="95" t="s">
        <v>511</v>
      </c>
      <c r="Q300" s="121" t="s">
        <v>846</v>
      </c>
      <c r="R300" s="73" t="s">
        <v>347</v>
      </c>
      <c r="S300" s="74" t="str">
        <f t="shared" si="69"/>
        <v>P</v>
      </c>
      <c r="T300" s="75"/>
      <c r="U300" s="75"/>
      <c r="V300" s="75"/>
      <c r="W300" s="75"/>
      <c r="X300" s="75"/>
      <c r="Y300" s="75"/>
      <c r="Z300" s="75"/>
      <c r="AB300" s="76">
        <f t="shared" si="70"/>
        <v>0</v>
      </c>
      <c r="AC300" s="76">
        <f t="shared" si="71"/>
        <v>0</v>
      </c>
      <c r="AD300" s="76">
        <f t="shared" si="72"/>
        <v>0</v>
      </c>
      <c r="AE300" s="76">
        <f t="shared" si="73"/>
        <v>0</v>
      </c>
      <c r="AF300" s="77"/>
      <c r="AG300" s="77">
        <f t="shared" si="74"/>
        <v>0</v>
      </c>
      <c r="AH300" s="77">
        <f t="shared" si="75"/>
        <v>0</v>
      </c>
      <c r="AI300" s="77">
        <f t="shared" si="76"/>
        <v>0</v>
      </c>
    </row>
    <row r="301" spans="1:786" s="22" customFormat="1" ht="15.6" x14ac:dyDescent="0.3">
      <c r="A301" s="81">
        <v>3</v>
      </c>
      <c r="B301" s="87" t="s">
        <v>847</v>
      </c>
      <c r="C301" s="64" t="s">
        <v>111</v>
      </c>
      <c r="D301" s="65" t="s">
        <v>129</v>
      </c>
      <c r="E301" s="65"/>
      <c r="F301" s="65"/>
      <c r="G301" s="122"/>
      <c r="H301" s="65">
        <v>2</v>
      </c>
      <c r="I301" s="65" t="s">
        <v>49</v>
      </c>
      <c r="J301" s="65" t="s">
        <v>282</v>
      </c>
      <c r="K301" s="67">
        <v>1969</v>
      </c>
      <c r="L301" s="139">
        <v>25458</v>
      </c>
      <c r="M301" s="69">
        <v>11356</v>
      </c>
      <c r="N301" s="70"/>
      <c r="O301" s="70"/>
      <c r="P301" s="71" t="s">
        <v>457</v>
      </c>
      <c r="Q301" s="72" t="s">
        <v>848</v>
      </c>
      <c r="R301" s="73"/>
      <c r="S301" s="74" t="str">
        <f t="shared" si="69"/>
        <v>Cu</v>
      </c>
      <c r="T301" s="75"/>
      <c r="U301" s="75"/>
      <c r="V301" s="75"/>
      <c r="W301" s="75"/>
      <c r="X301" s="75"/>
      <c r="Y301" s="75"/>
      <c r="Z301" s="75"/>
      <c r="AB301" s="76">
        <f t="shared" si="70"/>
        <v>5.9873893643170367E-3</v>
      </c>
      <c r="AC301" s="76">
        <f t="shared" si="71"/>
        <v>0</v>
      </c>
      <c r="AD301" s="76">
        <f t="shared" si="72"/>
        <v>0</v>
      </c>
      <c r="AE301" s="76">
        <f t="shared" si="73"/>
        <v>5.9873893643170367E-3</v>
      </c>
      <c r="AF301" s="77"/>
      <c r="AG301" s="77">
        <f t="shared" si="74"/>
        <v>0</v>
      </c>
      <c r="AH301" s="77">
        <f t="shared" si="75"/>
        <v>0</v>
      </c>
      <c r="AI301" s="77">
        <f t="shared" si="76"/>
        <v>5.9873893643170367E-3</v>
      </c>
    </row>
    <row r="302" spans="1:786" s="22" customFormat="1" ht="24" x14ac:dyDescent="0.3">
      <c r="A302" s="83">
        <v>2</v>
      </c>
      <c r="B302" s="87" t="s">
        <v>849</v>
      </c>
      <c r="C302" s="64" t="s">
        <v>71</v>
      </c>
      <c r="D302" s="65"/>
      <c r="E302" s="65"/>
      <c r="F302" s="65"/>
      <c r="G302" s="122"/>
      <c r="H302" s="65">
        <v>1</v>
      </c>
      <c r="I302" s="65" t="s">
        <v>49</v>
      </c>
      <c r="J302" s="65" t="s">
        <v>50</v>
      </c>
      <c r="K302" s="67">
        <v>1969</v>
      </c>
      <c r="L302" s="135">
        <v>1969</v>
      </c>
      <c r="M302" s="69">
        <v>115000</v>
      </c>
      <c r="N302" s="70">
        <v>3.5000000000000003E-2</v>
      </c>
      <c r="O302" s="70">
        <v>1</v>
      </c>
      <c r="P302" s="71" t="s">
        <v>442</v>
      </c>
      <c r="Q302" s="72" t="s">
        <v>850</v>
      </c>
      <c r="R302" s="146"/>
      <c r="S302" s="74" t="str">
        <f t="shared" si="69"/>
        <v>Fe</v>
      </c>
      <c r="T302" s="147"/>
      <c r="U302" s="147"/>
      <c r="V302" s="147"/>
      <c r="W302" s="147"/>
      <c r="X302" s="147"/>
      <c r="Y302" s="147"/>
      <c r="Z302" s="147"/>
      <c r="AA302" s="148"/>
      <c r="AB302" s="76">
        <f t="shared" si="70"/>
        <v>6.0633125827444449E-2</v>
      </c>
      <c r="AC302" s="76">
        <f t="shared" si="71"/>
        <v>8.9743589743589754E-4</v>
      </c>
      <c r="AD302" s="76">
        <f t="shared" si="72"/>
        <v>7.1428571428571425E-2</v>
      </c>
      <c r="AE302" s="76">
        <f t="shared" si="73"/>
        <v>0.13295913315345176</v>
      </c>
      <c r="AF302" s="77"/>
      <c r="AG302" s="77">
        <f t="shared" si="74"/>
        <v>0</v>
      </c>
      <c r="AH302" s="77">
        <f t="shared" si="75"/>
        <v>0.13295913315345176</v>
      </c>
      <c r="AI302" s="77">
        <f t="shared" si="76"/>
        <v>0</v>
      </c>
      <c r="AU302" s="149"/>
      <c r="AV302" s="149"/>
      <c r="AW302" s="149"/>
      <c r="AX302" s="149"/>
      <c r="AY302" s="149"/>
      <c r="AZ302" s="149"/>
      <c r="BA302" s="149"/>
      <c r="BB302" s="149"/>
      <c r="BC302" s="149"/>
      <c r="BD302" s="149"/>
      <c r="BE302" s="149"/>
      <c r="BF302" s="149"/>
      <c r="BG302" s="149"/>
      <c r="BH302" s="149"/>
      <c r="BI302" s="149"/>
      <c r="BJ302" s="149"/>
      <c r="BK302" s="149"/>
      <c r="BL302" s="149"/>
      <c r="BM302" s="149"/>
      <c r="BN302" s="149"/>
      <c r="BO302" s="149"/>
      <c r="BP302" s="149"/>
      <c r="BQ302" s="149"/>
      <c r="BR302" s="149"/>
      <c r="BS302" s="149"/>
      <c r="BT302" s="149"/>
      <c r="BU302" s="149"/>
      <c r="BV302" s="149"/>
      <c r="BW302" s="149"/>
      <c r="BX302" s="149"/>
      <c r="BY302" s="149"/>
      <c r="BZ302" s="149"/>
      <c r="CA302" s="149"/>
      <c r="CB302" s="149"/>
      <c r="CC302" s="149"/>
      <c r="CD302" s="149"/>
      <c r="CE302" s="149"/>
      <c r="CF302" s="149"/>
      <c r="CG302" s="149"/>
      <c r="CH302" s="149"/>
      <c r="CI302" s="149"/>
      <c r="CJ302" s="149"/>
      <c r="CK302" s="149"/>
      <c r="CL302" s="149"/>
      <c r="CM302" s="149"/>
      <c r="CN302" s="149"/>
      <c r="CO302" s="149"/>
      <c r="CP302" s="149"/>
      <c r="CQ302" s="149"/>
      <c r="CR302" s="149"/>
      <c r="CS302" s="149"/>
      <c r="CT302" s="149"/>
      <c r="CU302" s="149"/>
      <c r="CV302" s="149"/>
      <c r="CW302" s="149"/>
      <c r="CX302" s="149"/>
      <c r="CY302" s="149"/>
      <c r="CZ302" s="149"/>
      <c r="DA302" s="149"/>
      <c r="DB302" s="149"/>
      <c r="DC302" s="149"/>
      <c r="DD302" s="149"/>
      <c r="DE302" s="149"/>
      <c r="DF302" s="149"/>
      <c r="DG302" s="149"/>
      <c r="DH302" s="149"/>
      <c r="DI302" s="149"/>
      <c r="DJ302" s="149"/>
      <c r="DK302" s="149"/>
      <c r="DL302" s="149"/>
      <c r="DM302" s="149"/>
      <c r="DN302" s="149"/>
      <c r="DO302" s="149"/>
      <c r="DP302" s="149"/>
      <c r="DQ302" s="149"/>
      <c r="DR302" s="149"/>
      <c r="DS302" s="149"/>
      <c r="DT302" s="149"/>
      <c r="DU302" s="149"/>
      <c r="DV302" s="149"/>
      <c r="DW302" s="149"/>
      <c r="DX302" s="149"/>
      <c r="DY302" s="149"/>
      <c r="DZ302" s="149"/>
      <c r="EA302" s="149"/>
      <c r="EB302" s="149"/>
      <c r="EC302" s="149"/>
      <c r="ED302" s="149"/>
      <c r="EE302" s="149"/>
      <c r="EF302" s="149"/>
      <c r="EG302" s="149"/>
      <c r="EH302" s="149"/>
      <c r="EI302" s="149"/>
      <c r="EJ302" s="149"/>
      <c r="EK302" s="149"/>
      <c r="EL302" s="149"/>
      <c r="EM302" s="149"/>
      <c r="EN302" s="149"/>
      <c r="EO302" s="149"/>
      <c r="EP302" s="149"/>
      <c r="EQ302" s="149"/>
      <c r="ER302" s="149"/>
      <c r="ES302" s="149"/>
      <c r="ET302" s="149"/>
      <c r="EU302" s="149"/>
      <c r="EV302" s="149"/>
      <c r="EW302" s="149"/>
      <c r="EX302" s="149"/>
      <c r="EY302" s="149"/>
      <c r="EZ302" s="149"/>
      <c r="FA302" s="149"/>
      <c r="FB302" s="149"/>
      <c r="FC302" s="149"/>
      <c r="FD302" s="149"/>
      <c r="FE302" s="149"/>
      <c r="FF302" s="149"/>
      <c r="FG302" s="149"/>
      <c r="FH302" s="149"/>
      <c r="FI302" s="149"/>
      <c r="FJ302" s="149"/>
      <c r="FK302" s="149"/>
      <c r="FL302" s="149"/>
      <c r="FM302" s="149"/>
      <c r="FN302" s="149"/>
      <c r="FO302" s="149"/>
      <c r="FP302" s="149"/>
      <c r="FQ302" s="149"/>
      <c r="FR302" s="149"/>
      <c r="FS302" s="149"/>
      <c r="FT302" s="149"/>
      <c r="FU302" s="149"/>
      <c r="FV302" s="149"/>
      <c r="FW302" s="149"/>
      <c r="FX302" s="149"/>
      <c r="FY302" s="149"/>
      <c r="FZ302" s="149"/>
      <c r="GA302" s="149"/>
      <c r="GB302" s="149"/>
      <c r="GC302" s="149"/>
      <c r="GD302" s="149"/>
      <c r="GE302" s="149"/>
      <c r="GF302" s="149"/>
      <c r="GG302" s="149"/>
      <c r="GH302" s="149"/>
      <c r="GI302" s="149"/>
      <c r="GJ302" s="149"/>
      <c r="GK302" s="149"/>
      <c r="GL302" s="149"/>
      <c r="GM302" s="149"/>
      <c r="GN302" s="149"/>
      <c r="GO302" s="149"/>
      <c r="GP302" s="149"/>
      <c r="GQ302" s="149"/>
      <c r="GR302" s="149"/>
      <c r="GS302" s="149"/>
      <c r="GT302" s="149"/>
      <c r="GU302" s="149"/>
      <c r="GV302" s="149"/>
      <c r="GW302" s="149"/>
      <c r="GX302" s="149"/>
      <c r="GY302" s="149"/>
      <c r="GZ302" s="149"/>
      <c r="HA302" s="149"/>
      <c r="HB302" s="149"/>
      <c r="HC302" s="149"/>
      <c r="HD302" s="149"/>
      <c r="HE302" s="149"/>
      <c r="HF302" s="149"/>
      <c r="HG302" s="149"/>
      <c r="HH302" s="149"/>
      <c r="HI302" s="149"/>
      <c r="HJ302" s="149"/>
      <c r="HK302" s="149"/>
      <c r="HL302" s="149"/>
      <c r="HM302" s="149"/>
      <c r="HN302" s="149"/>
      <c r="HO302" s="149"/>
      <c r="HP302" s="149"/>
      <c r="HQ302" s="149"/>
      <c r="HR302" s="149"/>
      <c r="HS302" s="149"/>
      <c r="HT302" s="149"/>
      <c r="HU302" s="149"/>
      <c r="HV302" s="149"/>
      <c r="HW302" s="149"/>
      <c r="HX302" s="149"/>
      <c r="HY302" s="149"/>
      <c r="HZ302" s="149"/>
      <c r="IA302" s="149"/>
      <c r="IB302" s="149"/>
      <c r="IC302" s="149"/>
      <c r="ID302" s="149"/>
      <c r="IE302" s="149"/>
      <c r="IF302" s="149"/>
      <c r="IG302" s="149"/>
      <c r="IH302" s="149"/>
      <c r="II302" s="149"/>
      <c r="IJ302" s="149"/>
      <c r="IK302" s="149"/>
      <c r="IL302" s="149"/>
      <c r="IM302" s="149"/>
      <c r="IN302" s="149"/>
      <c r="IO302" s="149"/>
      <c r="IP302" s="149"/>
      <c r="IQ302" s="149"/>
      <c r="IR302" s="149"/>
      <c r="IS302" s="149"/>
      <c r="IT302" s="149"/>
      <c r="IU302" s="149"/>
      <c r="IV302" s="149"/>
      <c r="IW302" s="149"/>
      <c r="IX302" s="149"/>
      <c r="IY302" s="149"/>
      <c r="IZ302" s="149"/>
      <c r="JA302" s="149"/>
      <c r="JB302" s="149"/>
      <c r="JC302" s="149"/>
      <c r="JD302" s="149"/>
      <c r="JE302" s="149"/>
      <c r="JF302" s="149"/>
      <c r="JG302" s="149"/>
      <c r="JH302" s="149"/>
      <c r="JI302" s="149"/>
      <c r="JJ302" s="149"/>
      <c r="JK302" s="149"/>
      <c r="JL302" s="149"/>
      <c r="JM302" s="149"/>
      <c r="JN302" s="149"/>
      <c r="JO302" s="149"/>
      <c r="JP302" s="149"/>
      <c r="JQ302" s="149"/>
      <c r="JR302" s="149"/>
      <c r="JS302" s="149"/>
      <c r="JT302" s="149"/>
      <c r="JU302" s="149"/>
      <c r="JV302" s="149"/>
      <c r="JW302" s="149"/>
      <c r="JX302" s="149"/>
      <c r="JY302" s="149"/>
      <c r="JZ302" s="149"/>
      <c r="KA302" s="149"/>
      <c r="KB302" s="149"/>
      <c r="KC302" s="149"/>
      <c r="KD302" s="149"/>
      <c r="KE302" s="149"/>
      <c r="KF302" s="149"/>
      <c r="KG302" s="149"/>
      <c r="KH302" s="149"/>
      <c r="KI302" s="149"/>
      <c r="KJ302" s="149"/>
      <c r="KK302" s="149"/>
      <c r="KL302" s="149"/>
      <c r="KM302" s="149"/>
      <c r="KN302" s="149"/>
      <c r="KO302" s="149"/>
      <c r="KP302" s="149"/>
      <c r="KQ302" s="149"/>
      <c r="KR302" s="149"/>
      <c r="KS302" s="149"/>
      <c r="KT302" s="149"/>
      <c r="KU302" s="149"/>
      <c r="KV302" s="149"/>
      <c r="KW302" s="149"/>
      <c r="KX302" s="149"/>
      <c r="KY302" s="149"/>
      <c r="KZ302" s="149"/>
      <c r="LA302" s="149"/>
      <c r="LB302" s="149"/>
      <c r="LC302" s="149"/>
      <c r="LD302" s="149"/>
      <c r="LE302" s="149"/>
      <c r="LF302" s="149"/>
      <c r="LG302" s="149"/>
      <c r="LH302" s="149"/>
      <c r="LI302" s="149"/>
      <c r="LJ302" s="149"/>
      <c r="LK302" s="149"/>
      <c r="LL302" s="149"/>
      <c r="LM302" s="149"/>
      <c r="LN302" s="149"/>
      <c r="LO302" s="149"/>
      <c r="LP302" s="149"/>
      <c r="LQ302" s="149"/>
      <c r="LR302" s="149"/>
      <c r="LS302" s="149"/>
      <c r="LT302" s="149"/>
      <c r="LU302" s="149"/>
      <c r="LV302" s="149"/>
      <c r="LW302" s="149"/>
      <c r="LX302" s="149"/>
      <c r="LY302" s="149"/>
      <c r="LZ302" s="149"/>
      <c r="MA302" s="149"/>
      <c r="MB302" s="149"/>
      <c r="MC302" s="149"/>
      <c r="MD302" s="149"/>
      <c r="ME302" s="149"/>
      <c r="MF302" s="149"/>
      <c r="MG302" s="149"/>
      <c r="MH302" s="149"/>
      <c r="MI302" s="149"/>
      <c r="MJ302" s="149"/>
      <c r="MK302" s="149"/>
      <c r="ML302" s="149"/>
      <c r="MM302" s="149"/>
      <c r="MN302" s="149"/>
      <c r="MO302" s="149"/>
      <c r="MP302" s="149"/>
      <c r="MQ302" s="149"/>
      <c r="MR302" s="149"/>
      <c r="MS302" s="149"/>
      <c r="MT302" s="149"/>
      <c r="MU302" s="149"/>
      <c r="MV302" s="149"/>
      <c r="MW302" s="149"/>
      <c r="MX302" s="149"/>
      <c r="MY302" s="149"/>
      <c r="MZ302" s="149"/>
      <c r="NA302" s="149"/>
      <c r="NB302" s="149"/>
      <c r="NC302" s="149"/>
      <c r="ND302" s="149"/>
      <c r="NE302" s="149"/>
      <c r="NF302" s="149"/>
      <c r="NG302" s="149"/>
      <c r="NH302" s="149"/>
      <c r="NI302" s="149"/>
      <c r="NJ302" s="149"/>
      <c r="NK302" s="149"/>
      <c r="NL302" s="149"/>
      <c r="NM302" s="149"/>
      <c r="NN302" s="149"/>
      <c r="NO302" s="149"/>
      <c r="NP302" s="149"/>
      <c r="NQ302" s="149"/>
      <c r="NR302" s="149"/>
      <c r="NS302" s="149"/>
      <c r="NT302" s="149"/>
      <c r="NU302" s="149"/>
      <c r="NV302" s="149"/>
      <c r="NW302" s="149"/>
      <c r="NX302" s="149"/>
      <c r="NY302" s="149"/>
      <c r="NZ302" s="149"/>
      <c r="OA302" s="149"/>
      <c r="OB302" s="149"/>
      <c r="OC302" s="149"/>
      <c r="OD302" s="149"/>
      <c r="OE302" s="149"/>
      <c r="OF302" s="149"/>
      <c r="OG302" s="149"/>
      <c r="OH302" s="149"/>
      <c r="OI302" s="149"/>
      <c r="OJ302" s="149"/>
      <c r="OK302" s="149"/>
      <c r="OL302" s="149"/>
      <c r="OM302" s="149"/>
      <c r="ON302" s="149"/>
      <c r="OO302" s="149"/>
      <c r="OP302" s="149"/>
      <c r="OQ302" s="149"/>
      <c r="OR302" s="149"/>
      <c r="OS302" s="149"/>
      <c r="OT302" s="149"/>
      <c r="OU302" s="149"/>
      <c r="OV302" s="149"/>
      <c r="OW302" s="149"/>
      <c r="OX302" s="149"/>
      <c r="OY302" s="149"/>
      <c r="OZ302" s="149"/>
      <c r="PA302" s="149"/>
      <c r="PB302" s="149"/>
      <c r="PC302" s="149"/>
      <c r="PD302" s="149"/>
      <c r="PE302" s="149"/>
      <c r="PF302" s="149"/>
      <c r="PG302" s="149"/>
      <c r="PH302" s="149"/>
      <c r="PI302" s="149"/>
      <c r="PJ302" s="149"/>
      <c r="PK302" s="149"/>
      <c r="PL302" s="149"/>
      <c r="PM302" s="149"/>
      <c r="PN302" s="149"/>
      <c r="PO302" s="149"/>
      <c r="PP302" s="149"/>
      <c r="PQ302" s="149"/>
      <c r="PR302" s="149"/>
      <c r="PS302" s="149"/>
      <c r="PT302" s="149"/>
      <c r="PU302" s="149"/>
      <c r="PV302" s="149"/>
      <c r="PW302" s="149"/>
      <c r="PX302" s="149"/>
      <c r="PY302" s="149"/>
      <c r="PZ302" s="149"/>
      <c r="QA302" s="149"/>
      <c r="QB302" s="149"/>
      <c r="QC302" s="149"/>
      <c r="QD302" s="149"/>
      <c r="QE302" s="149"/>
      <c r="QF302" s="149"/>
      <c r="QG302" s="149"/>
      <c r="QH302" s="149"/>
      <c r="QI302" s="149"/>
      <c r="QJ302" s="149"/>
      <c r="QK302" s="149"/>
      <c r="QL302" s="149"/>
      <c r="QM302" s="149"/>
      <c r="QN302" s="149"/>
      <c r="QO302" s="149"/>
      <c r="QP302" s="149"/>
      <c r="QQ302" s="149"/>
      <c r="QR302" s="149"/>
      <c r="QS302" s="149"/>
      <c r="QT302" s="149"/>
      <c r="QU302" s="149"/>
      <c r="QV302" s="149"/>
      <c r="QW302" s="149"/>
      <c r="QX302" s="149"/>
      <c r="QY302" s="149"/>
      <c r="QZ302" s="149"/>
      <c r="RA302" s="149"/>
      <c r="RB302" s="149"/>
      <c r="RC302" s="149"/>
      <c r="RD302" s="149"/>
      <c r="RE302" s="149"/>
      <c r="RF302" s="149"/>
      <c r="RG302" s="149"/>
      <c r="RH302" s="149"/>
      <c r="RI302" s="149"/>
      <c r="RJ302" s="149"/>
      <c r="RK302" s="149"/>
      <c r="RL302" s="149"/>
      <c r="RM302" s="149"/>
      <c r="RN302" s="149"/>
      <c r="RO302" s="149"/>
      <c r="RP302" s="149"/>
      <c r="RQ302" s="149"/>
      <c r="RR302" s="149"/>
      <c r="RS302" s="149"/>
      <c r="RT302" s="149"/>
      <c r="RU302" s="149"/>
      <c r="RV302" s="149"/>
      <c r="RW302" s="149"/>
      <c r="RX302" s="149"/>
      <c r="RY302" s="149"/>
      <c r="RZ302" s="149"/>
      <c r="SA302" s="149"/>
      <c r="SB302" s="149"/>
      <c r="SC302" s="149"/>
      <c r="SD302" s="149"/>
      <c r="SE302" s="149"/>
      <c r="SF302" s="149"/>
      <c r="SG302" s="149"/>
      <c r="SH302" s="149"/>
      <c r="SI302" s="149"/>
      <c r="SJ302" s="149"/>
      <c r="SK302" s="149"/>
      <c r="SL302" s="149"/>
      <c r="SM302" s="149"/>
      <c r="SN302" s="149"/>
      <c r="SO302" s="149"/>
      <c r="SP302" s="149"/>
      <c r="SQ302" s="149"/>
      <c r="SR302" s="149"/>
      <c r="SS302" s="149"/>
      <c r="ST302" s="149"/>
      <c r="SU302" s="149"/>
      <c r="SV302" s="149"/>
      <c r="SW302" s="149"/>
      <c r="SX302" s="149"/>
      <c r="SY302" s="149"/>
      <c r="SZ302" s="149"/>
      <c r="TA302" s="149"/>
      <c r="TB302" s="149"/>
      <c r="TC302" s="149"/>
      <c r="TD302" s="149"/>
      <c r="TE302" s="149"/>
      <c r="TF302" s="149"/>
      <c r="TG302" s="149"/>
      <c r="TH302" s="149"/>
      <c r="TI302" s="149"/>
      <c r="TJ302" s="149"/>
      <c r="TK302" s="149"/>
      <c r="TL302" s="149"/>
      <c r="TM302" s="149"/>
      <c r="TN302" s="149"/>
      <c r="TO302" s="149"/>
      <c r="TP302" s="149"/>
      <c r="TQ302" s="149"/>
      <c r="TR302" s="149"/>
      <c r="TS302" s="149"/>
      <c r="TT302" s="149"/>
      <c r="TU302" s="149"/>
      <c r="TV302" s="149"/>
      <c r="TW302" s="149"/>
      <c r="TX302" s="149"/>
      <c r="TY302" s="149"/>
      <c r="TZ302" s="149"/>
      <c r="UA302" s="149"/>
      <c r="UB302" s="149"/>
      <c r="UC302" s="149"/>
      <c r="UD302" s="149"/>
      <c r="UE302" s="149"/>
      <c r="UF302" s="149"/>
      <c r="UG302" s="149"/>
      <c r="UH302" s="149"/>
      <c r="UI302" s="149"/>
      <c r="UJ302" s="149"/>
      <c r="UK302" s="149"/>
      <c r="UL302" s="149"/>
      <c r="UM302" s="149"/>
      <c r="UN302" s="149"/>
      <c r="UO302" s="149"/>
      <c r="UP302" s="149"/>
      <c r="UQ302" s="149"/>
      <c r="UR302" s="149"/>
      <c r="US302" s="149"/>
      <c r="UT302" s="149"/>
      <c r="UU302" s="149"/>
      <c r="UV302" s="149"/>
      <c r="UW302" s="149"/>
      <c r="UX302" s="149"/>
      <c r="UY302" s="149"/>
      <c r="UZ302" s="149"/>
      <c r="VA302" s="149"/>
      <c r="VB302" s="149"/>
      <c r="VC302" s="149"/>
      <c r="VD302" s="149"/>
      <c r="VE302" s="149"/>
      <c r="VF302" s="149"/>
      <c r="VG302" s="149"/>
      <c r="VH302" s="149"/>
      <c r="VI302" s="149"/>
      <c r="VJ302" s="149"/>
      <c r="VK302" s="149"/>
      <c r="VL302" s="149"/>
      <c r="VM302" s="149"/>
      <c r="VN302" s="149"/>
      <c r="VO302" s="149"/>
      <c r="VP302" s="149"/>
      <c r="VQ302" s="149"/>
      <c r="VR302" s="149"/>
      <c r="VS302" s="149"/>
      <c r="VT302" s="149"/>
      <c r="VU302" s="149"/>
      <c r="VV302" s="149"/>
      <c r="VW302" s="149"/>
      <c r="VX302" s="149"/>
      <c r="VY302" s="149"/>
      <c r="VZ302" s="149"/>
      <c r="WA302" s="149"/>
      <c r="WB302" s="149"/>
      <c r="WC302" s="149"/>
      <c r="WD302" s="149"/>
      <c r="WE302" s="149"/>
      <c r="WF302" s="149"/>
      <c r="WG302" s="149"/>
      <c r="WH302" s="149"/>
      <c r="WI302" s="149"/>
      <c r="WJ302" s="149"/>
      <c r="WK302" s="149"/>
      <c r="WL302" s="149"/>
      <c r="WM302" s="149"/>
      <c r="WN302" s="149"/>
      <c r="WO302" s="149"/>
      <c r="WP302" s="149"/>
      <c r="WQ302" s="149"/>
      <c r="WR302" s="149"/>
      <c r="WS302" s="149"/>
      <c r="WT302" s="149"/>
      <c r="WU302" s="149"/>
      <c r="WV302" s="149"/>
      <c r="WW302" s="149"/>
      <c r="WX302" s="149"/>
      <c r="WY302" s="149"/>
      <c r="WZ302" s="149"/>
      <c r="XA302" s="149"/>
      <c r="XB302" s="149"/>
      <c r="XC302" s="149"/>
      <c r="XD302" s="149"/>
      <c r="XE302" s="149"/>
      <c r="XF302" s="149"/>
      <c r="XG302" s="149"/>
      <c r="XH302" s="149"/>
      <c r="XI302" s="149"/>
      <c r="XJ302" s="149"/>
      <c r="XK302" s="149"/>
      <c r="XL302" s="149"/>
      <c r="XM302" s="149"/>
      <c r="XN302" s="149"/>
      <c r="XO302" s="149"/>
      <c r="XP302" s="149"/>
      <c r="XQ302" s="149"/>
      <c r="XR302" s="149"/>
      <c r="XS302" s="149"/>
      <c r="XT302" s="149"/>
      <c r="XU302" s="149"/>
      <c r="XV302" s="149"/>
      <c r="XW302" s="149"/>
      <c r="XX302" s="149"/>
      <c r="XY302" s="149"/>
      <c r="XZ302" s="149"/>
      <c r="YA302" s="149"/>
      <c r="YB302" s="149"/>
      <c r="YC302" s="149"/>
      <c r="YD302" s="149"/>
      <c r="YE302" s="149"/>
      <c r="YF302" s="149"/>
      <c r="YG302" s="149"/>
      <c r="YH302" s="149"/>
      <c r="YI302" s="149"/>
      <c r="YJ302" s="149"/>
      <c r="YK302" s="149"/>
      <c r="YL302" s="149"/>
      <c r="YM302" s="149"/>
      <c r="YN302" s="149"/>
      <c r="YO302" s="149"/>
      <c r="YP302" s="149"/>
      <c r="YQ302" s="149"/>
      <c r="YR302" s="149"/>
      <c r="YS302" s="149"/>
      <c r="YT302" s="149"/>
      <c r="YU302" s="149"/>
      <c r="YV302" s="149"/>
      <c r="YW302" s="149"/>
      <c r="YX302" s="149"/>
      <c r="YY302" s="149"/>
      <c r="YZ302" s="149"/>
      <c r="ZA302" s="149"/>
      <c r="ZB302" s="149"/>
      <c r="ZC302" s="149"/>
      <c r="ZD302" s="149"/>
      <c r="ZE302" s="149"/>
      <c r="ZF302" s="149"/>
      <c r="ZG302" s="149"/>
      <c r="ZH302" s="149"/>
      <c r="ZI302" s="149"/>
      <c r="ZJ302" s="149"/>
      <c r="ZK302" s="149"/>
      <c r="ZL302" s="149"/>
      <c r="ZM302" s="149"/>
      <c r="ZN302" s="149"/>
      <c r="ZO302" s="149"/>
      <c r="ZP302" s="149"/>
      <c r="ZQ302" s="149"/>
      <c r="ZR302" s="149"/>
      <c r="ZS302" s="149"/>
      <c r="ZT302" s="149"/>
      <c r="ZU302" s="149"/>
      <c r="ZV302" s="149"/>
      <c r="ZW302" s="149"/>
      <c r="ZX302" s="149"/>
      <c r="ZY302" s="149"/>
      <c r="ZZ302" s="149"/>
      <c r="AAA302" s="149"/>
      <c r="AAB302" s="149"/>
      <c r="AAC302" s="149"/>
      <c r="AAD302" s="149"/>
      <c r="AAE302" s="149"/>
      <c r="AAF302" s="149"/>
      <c r="AAG302" s="149"/>
      <c r="AAH302" s="149"/>
      <c r="AAI302" s="149"/>
      <c r="AAJ302" s="149"/>
      <c r="AAK302" s="149"/>
      <c r="AAL302" s="149"/>
      <c r="AAM302" s="149"/>
      <c r="AAN302" s="149"/>
      <c r="AAO302" s="149"/>
      <c r="AAP302" s="149"/>
      <c r="AAQ302" s="149"/>
      <c r="AAR302" s="149"/>
      <c r="AAS302" s="149"/>
      <c r="AAT302" s="149"/>
      <c r="AAU302" s="149"/>
      <c r="AAV302" s="149"/>
      <c r="AAW302" s="149"/>
      <c r="AAX302" s="149"/>
      <c r="AAY302" s="149"/>
      <c r="AAZ302" s="149"/>
      <c r="ABA302" s="149"/>
      <c r="ABB302" s="149"/>
      <c r="ABC302" s="149"/>
      <c r="ABD302" s="149"/>
      <c r="ABE302" s="149"/>
      <c r="ABF302" s="149"/>
      <c r="ABG302" s="149"/>
      <c r="ABH302" s="149"/>
      <c r="ABI302" s="149"/>
      <c r="ABJ302" s="149"/>
      <c r="ABK302" s="149"/>
      <c r="ABL302" s="149"/>
      <c r="ABM302" s="149"/>
      <c r="ABN302" s="149"/>
      <c r="ABO302" s="149"/>
      <c r="ABP302" s="149"/>
      <c r="ABQ302" s="149"/>
      <c r="ABR302" s="149"/>
      <c r="ABS302" s="149"/>
      <c r="ABT302" s="149"/>
      <c r="ABU302" s="149"/>
      <c r="ABV302" s="149"/>
      <c r="ABW302" s="149"/>
      <c r="ABX302" s="149"/>
      <c r="ABY302" s="149"/>
      <c r="ABZ302" s="149"/>
      <c r="ACA302" s="149"/>
      <c r="ACB302" s="149"/>
      <c r="ACC302" s="149"/>
      <c r="ACD302" s="149"/>
      <c r="ACE302" s="149"/>
      <c r="ACF302" s="149"/>
      <c r="ACG302" s="149"/>
      <c r="ACH302" s="149"/>
      <c r="ACI302" s="149"/>
      <c r="ACJ302" s="149"/>
      <c r="ACK302" s="149"/>
      <c r="ACL302" s="149"/>
      <c r="ACM302" s="149"/>
      <c r="ACN302" s="149"/>
      <c r="ACO302" s="149"/>
      <c r="ACP302" s="149"/>
      <c r="ACQ302" s="149"/>
      <c r="ACR302" s="149"/>
      <c r="ACS302" s="149"/>
      <c r="ACT302" s="149"/>
      <c r="ACU302" s="149"/>
      <c r="ACV302" s="149"/>
      <c r="ACW302" s="149"/>
      <c r="ACX302" s="149"/>
      <c r="ACY302" s="149"/>
      <c r="ACZ302" s="149"/>
      <c r="ADA302" s="149"/>
    </row>
    <row r="303" spans="1:786" s="22" customFormat="1" ht="24" x14ac:dyDescent="0.3">
      <c r="A303" s="81">
        <v>3</v>
      </c>
      <c r="B303" s="87" t="s">
        <v>851</v>
      </c>
      <c r="C303" s="72"/>
      <c r="D303" s="130"/>
      <c r="E303" s="172"/>
      <c r="F303" s="173"/>
      <c r="G303" s="122"/>
      <c r="H303" s="65">
        <v>1</v>
      </c>
      <c r="I303" s="65" t="s">
        <v>96</v>
      </c>
      <c r="J303" s="65" t="s">
        <v>309</v>
      </c>
      <c r="K303" s="67">
        <v>1969</v>
      </c>
      <c r="L303" s="65">
        <v>1969</v>
      </c>
      <c r="M303" s="174"/>
      <c r="N303" s="174"/>
      <c r="O303" s="175"/>
      <c r="P303" s="71" t="s">
        <v>852</v>
      </c>
      <c r="Q303" s="72" t="s">
        <v>853</v>
      </c>
      <c r="R303" s="73"/>
      <c r="S303" s="74"/>
      <c r="T303" s="75"/>
      <c r="U303" s="75"/>
      <c r="V303" s="75"/>
      <c r="W303" s="75"/>
      <c r="X303" s="75"/>
      <c r="Y303" s="75"/>
      <c r="Z303" s="75"/>
      <c r="AA303" s="106"/>
      <c r="AB303" s="76">
        <f t="shared" si="70"/>
        <v>0</v>
      </c>
      <c r="AC303" s="76">
        <f t="shared" si="71"/>
        <v>0</v>
      </c>
      <c r="AD303" s="76">
        <f t="shared" si="72"/>
        <v>0</v>
      </c>
      <c r="AE303" s="76">
        <f t="shared" si="73"/>
        <v>0</v>
      </c>
      <c r="AF303" s="77"/>
      <c r="AG303" s="77">
        <f t="shared" si="74"/>
        <v>0</v>
      </c>
      <c r="AH303" s="77">
        <f t="shared" si="75"/>
        <v>0</v>
      </c>
      <c r="AI303" s="77">
        <f t="shared" si="76"/>
        <v>0</v>
      </c>
    </row>
    <row r="304" spans="1:786" s="22" customFormat="1" ht="24" x14ac:dyDescent="0.3">
      <c r="A304" s="84">
        <v>4</v>
      </c>
      <c r="B304" s="87" t="s">
        <v>854</v>
      </c>
      <c r="C304" s="64" t="s">
        <v>191</v>
      </c>
      <c r="D304" s="65" t="s">
        <v>277</v>
      </c>
      <c r="E304" s="65" t="s">
        <v>278</v>
      </c>
      <c r="F304" s="65">
        <v>43</v>
      </c>
      <c r="G304" s="122">
        <v>1230000</v>
      </c>
      <c r="H304" s="65">
        <v>2</v>
      </c>
      <c r="I304" s="65" t="s">
        <v>49</v>
      </c>
      <c r="J304" s="65" t="s">
        <v>282</v>
      </c>
      <c r="K304" s="67">
        <v>1969</v>
      </c>
      <c r="L304" s="135">
        <v>1969</v>
      </c>
      <c r="M304" s="69"/>
      <c r="N304" s="70"/>
      <c r="O304" s="70"/>
      <c r="P304" s="71" t="s">
        <v>511</v>
      </c>
      <c r="Q304" s="72" t="s">
        <v>855</v>
      </c>
      <c r="R304" s="73" t="s">
        <v>347</v>
      </c>
      <c r="S304" s="74" t="str">
        <f>C304</f>
        <v>P</v>
      </c>
      <c r="T304" s="75"/>
      <c r="U304" s="75"/>
      <c r="V304" s="75"/>
      <c r="W304" s="75"/>
      <c r="X304" s="75"/>
      <c r="Y304" s="75"/>
      <c r="Z304" s="75"/>
      <c r="AB304" s="76">
        <f t="shared" si="70"/>
        <v>0</v>
      </c>
      <c r="AC304" s="76">
        <f t="shared" si="71"/>
        <v>0</v>
      </c>
      <c r="AD304" s="76">
        <f t="shared" si="72"/>
        <v>0</v>
      </c>
      <c r="AE304" s="76">
        <f t="shared" si="73"/>
        <v>0</v>
      </c>
      <c r="AF304" s="77"/>
      <c r="AG304" s="77">
        <f t="shared" si="74"/>
        <v>0</v>
      </c>
      <c r="AH304" s="77">
        <f t="shared" si="75"/>
        <v>0</v>
      </c>
      <c r="AI304" s="77">
        <f t="shared" si="76"/>
        <v>0</v>
      </c>
    </row>
    <row r="305" spans="1:786" s="22" customFormat="1" ht="15.6" x14ac:dyDescent="0.3">
      <c r="A305" s="81">
        <v>3</v>
      </c>
      <c r="B305" s="87" t="s">
        <v>856</v>
      </c>
      <c r="C305" s="64" t="s">
        <v>367</v>
      </c>
      <c r="D305" s="65"/>
      <c r="E305" s="65"/>
      <c r="F305" s="65"/>
      <c r="G305" s="122"/>
      <c r="H305" s="65">
        <v>1</v>
      </c>
      <c r="I305" s="65" t="s">
        <v>49</v>
      </c>
      <c r="J305" s="65" t="s">
        <v>50</v>
      </c>
      <c r="K305" s="67">
        <v>1968</v>
      </c>
      <c r="L305" s="68">
        <v>24876</v>
      </c>
      <c r="M305" s="69"/>
      <c r="N305" s="70"/>
      <c r="O305" s="70"/>
      <c r="P305" s="71" t="s">
        <v>511</v>
      </c>
      <c r="Q305" s="72" t="s">
        <v>857</v>
      </c>
      <c r="R305" s="73"/>
      <c r="S305" s="74" t="str">
        <f>C305</f>
        <v>?</v>
      </c>
      <c r="T305" s="75"/>
      <c r="U305" s="75"/>
      <c r="V305" s="75"/>
      <c r="W305" s="75"/>
      <c r="X305" s="75"/>
      <c r="Y305" s="75"/>
      <c r="Z305" s="75"/>
      <c r="AB305" s="76">
        <f t="shared" si="70"/>
        <v>0</v>
      </c>
      <c r="AC305" s="76">
        <f t="shared" si="71"/>
        <v>0</v>
      </c>
      <c r="AD305" s="76">
        <f t="shared" si="72"/>
        <v>0</v>
      </c>
      <c r="AE305" s="76">
        <f t="shared" si="73"/>
        <v>0</v>
      </c>
      <c r="AF305" s="77"/>
      <c r="AG305" s="77">
        <f t="shared" si="74"/>
        <v>0</v>
      </c>
      <c r="AH305" s="77">
        <f t="shared" si="75"/>
        <v>0</v>
      </c>
      <c r="AI305" s="77">
        <f t="shared" si="76"/>
        <v>0</v>
      </c>
    </row>
    <row r="306" spans="1:786" s="22" customFormat="1" ht="24.6" customHeight="1" x14ac:dyDescent="0.3">
      <c r="A306" s="81">
        <v>3</v>
      </c>
      <c r="B306" s="87" t="s">
        <v>858</v>
      </c>
      <c r="C306" s="64"/>
      <c r="D306" s="65" t="s">
        <v>129</v>
      </c>
      <c r="E306" s="65"/>
      <c r="F306" s="65">
        <v>80</v>
      </c>
      <c r="G306" s="122"/>
      <c r="H306" s="65">
        <v>1</v>
      </c>
      <c r="I306" s="65" t="s">
        <v>96</v>
      </c>
      <c r="J306" s="65" t="s">
        <v>309</v>
      </c>
      <c r="K306" s="67">
        <v>1968</v>
      </c>
      <c r="L306" s="135">
        <v>1969</v>
      </c>
      <c r="M306" s="69"/>
      <c r="N306" s="70"/>
      <c r="O306" s="70"/>
      <c r="P306" s="71" t="s">
        <v>859</v>
      </c>
      <c r="Q306" s="72" t="s">
        <v>860</v>
      </c>
      <c r="R306" s="73"/>
      <c r="S306" s="74"/>
      <c r="T306" s="75"/>
      <c r="U306" s="75"/>
      <c r="V306" s="75"/>
      <c r="W306" s="75"/>
      <c r="X306" s="75"/>
      <c r="Y306" s="75"/>
      <c r="Z306" s="75"/>
      <c r="AA306" s="176"/>
      <c r="AB306" s="76">
        <f t="shared" si="70"/>
        <v>0</v>
      </c>
      <c r="AC306" s="76">
        <f t="shared" si="71"/>
        <v>0</v>
      </c>
      <c r="AD306" s="76">
        <f t="shared" si="72"/>
        <v>0</v>
      </c>
      <c r="AE306" s="76">
        <f t="shared" si="73"/>
        <v>0</v>
      </c>
      <c r="AF306" s="77"/>
      <c r="AG306" s="77">
        <f t="shared" si="74"/>
        <v>0</v>
      </c>
      <c r="AH306" s="77">
        <f t="shared" si="75"/>
        <v>0</v>
      </c>
      <c r="AI306" s="77">
        <f t="shared" si="76"/>
        <v>0</v>
      </c>
    </row>
    <row r="307" spans="1:786" s="22" customFormat="1" ht="24" x14ac:dyDescent="0.3">
      <c r="A307" s="81">
        <v>3</v>
      </c>
      <c r="B307" s="87" t="s">
        <v>861</v>
      </c>
      <c r="C307" s="64" t="s">
        <v>216</v>
      </c>
      <c r="D307" s="65" t="s">
        <v>129</v>
      </c>
      <c r="E307" s="65" t="s">
        <v>146</v>
      </c>
      <c r="F307" s="65">
        <v>12</v>
      </c>
      <c r="G307" s="122">
        <v>300000</v>
      </c>
      <c r="H307" s="65">
        <v>1</v>
      </c>
      <c r="I307" s="65" t="s">
        <v>49</v>
      </c>
      <c r="J307" s="65" t="s">
        <v>309</v>
      </c>
      <c r="K307" s="67">
        <v>1968</v>
      </c>
      <c r="L307" s="135">
        <v>1968</v>
      </c>
      <c r="M307" s="69">
        <v>90000</v>
      </c>
      <c r="N307" s="70">
        <v>0.15</v>
      </c>
      <c r="O307" s="70"/>
      <c r="P307" s="71" t="s">
        <v>448</v>
      </c>
      <c r="Q307" s="72" t="s">
        <v>862</v>
      </c>
      <c r="R307" s="73"/>
      <c r="S307" s="74" t="str">
        <f>C307</f>
        <v>Pb Zn</v>
      </c>
      <c r="T307" s="75"/>
      <c r="U307" s="75"/>
      <c r="V307" s="75"/>
      <c r="W307" s="75"/>
      <c r="X307" s="75"/>
      <c r="Y307" s="75"/>
      <c r="Z307" s="75"/>
      <c r="AB307" s="76">
        <f t="shared" si="70"/>
        <v>4.7452011517130438E-2</v>
      </c>
      <c r="AC307" s="76">
        <f t="shared" si="71"/>
        <v>3.8461538461538459E-3</v>
      </c>
      <c r="AD307" s="76">
        <f t="shared" si="72"/>
        <v>0</v>
      </c>
      <c r="AE307" s="76">
        <f t="shared" si="73"/>
        <v>5.1298165363284284E-2</v>
      </c>
      <c r="AF307" s="77"/>
      <c r="AG307" s="77">
        <f t="shared" si="74"/>
        <v>0</v>
      </c>
      <c r="AH307" s="77">
        <f t="shared" si="75"/>
        <v>0</v>
      </c>
      <c r="AI307" s="77">
        <f t="shared" si="76"/>
        <v>5.1298165363284284E-2</v>
      </c>
    </row>
    <row r="308" spans="1:786" s="22" customFormat="1" ht="15.6" x14ac:dyDescent="0.3">
      <c r="A308" s="81">
        <v>3</v>
      </c>
      <c r="B308" s="87" t="s">
        <v>863</v>
      </c>
      <c r="C308" s="64" t="s">
        <v>191</v>
      </c>
      <c r="D308" s="65"/>
      <c r="E308" s="65"/>
      <c r="F308" s="65"/>
      <c r="G308" s="122"/>
      <c r="H308" s="65">
        <v>1</v>
      </c>
      <c r="I308" s="65" t="s">
        <v>49</v>
      </c>
      <c r="J308" s="65" t="s">
        <v>160</v>
      </c>
      <c r="K308" s="67">
        <v>1968</v>
      </c>
      <c r="L308" s="135">
        <v>1968</v>
      </c>
      <c r="M308" s="69"/>
      <c r="N308" s="70"/>
      <c r="O308" s="70"/>
      <c r="P308" s="71" t="s">
        <v>511</v>
      </c>
      <c r="Q308" s="72" t="s">
        <v>864</v>
      </c>
      <c r="R308" s="73" t="s">
        <v>347</v>
      </c>
      <c r="S308" s="74" t="str">
        <f>C308</f>
        <v>P</v>
      </c>
      <c r="T308" s="75"/>
      <c r="U308" s="75"/>
      <c r="V308" s="75"/>
      <c r="W308" s="75"/>
      <c r="X308" s="75"/>
      <c r="Y308" s="75"/>
      <c r="Z308" s="75"/>
      <c r="AB308" s="76">
        <f t="shared" si="70"/>
        <v>0</v>
      </c>
      <c r="AC308" s="76">
        <f t="shared" si="71"/>
        <v>0</v>
      </c>
      <c r="AD308" s="76">
        <f t="shared" si="72"/>
        <v>0</v>
      </c>
      <c r="AE308" s="76">
        <f t="shared" si="73"/>
        <v>0</v>
      </c>
      <c r="AF308" s="77"/>
      <c r="AG308" s="77">
        <f t="shared" si="74"/>
        <v>0</v>
      </c>
      <c r="AH308" s="77">
        <f t="shared" si="75"/>
        <v>0</v>
      </c>
      <c r="AI308" s="77">
        <f t="shared" si="76"/>
        <v>0</v>
      </c>
    </row>
    <row r="309" spans="1:786" s="22" customFormat="1" ht="15.6" x14ac:dyDescent="0.3">
      <c r="A309" s="84">
        <v>4</v>
      </c>
      <c r="B309" s="87" t="s">
        <v>865</v>
      </c>
      <c r="C309" s="64" t="s">
        <v>771</v>
      </c>
      <c r="D309" s="65" t="s">
        <v>129</v>
      </c>
      <c r="E309" s="65" t="s">
        <v>146</v>
      </c>
      <c r="F309" s="65">
        <v>30</v>
      </c>
      <c r="G309" s="122"/>
      <c r="H309" s="65">
        <v>3</v>
      </c>
      <c r="I309" s="65" t="s">
        <v>160</v>
      </c>
      <c r="J309" s="65" t="s">
        <v>160</v>
      </c>
      <c r="K309" s="67">
        <v>1968</v>
      </c>
      <c r="L309" s="135">
        <v>1968</v>
      </c>
      <c r="M309" s="69"/>
      <c r="N309" s="70"/>
      <c r="O309" s="70"/>
      <c r="P309" s="71" t="s">
        <v>511</v>
      </c>
      <c r="Q309" s="72" t="s">
        <v>866</v>
      </c>
      <c r="R309" s="73" t="s">
        <v>347</v>
      </c>
      <c r="S309" s="74" t="str">
        <f>C309</f>
        <v>K</v>
      </c>
      <c r="T309" s="75"/>
      <c r="U309" s="75"/>
      <c r="V309" s="75"/>
      <c r="W309" s="75"/>
      <c r="X309" s="75"/>
      <c r="Y309" s="75"/>
      <c r="Z309" s="75"/>
      <c r="AB309" s="76">
        <f t="shared" si="70"/>
        <v>0</v>
      </c>
      <c r="AC309" s="76">
        <f t="shared" si="71"/>
        <v>0</v>
      </c>
      <c r="AD309" s="76">
        <f t="shared" si="72"/>
        <v>0</v>
      </c>
      <c r="AE309" s="76">
        <f t="shared" si="73"/>
        <v>0</v>
      </c>
      <c r="AF309" s="77"/>
      <c r="AG309" s="77">
        <f t="shared" si="74"/>
        <v>0</v>
      </c>
      <c r="AH309" s="77">
        <f t="shared" si="75"/>
        <v>0</v>
      </c>
      <c r="AI309" s="77">
        <f t="shared" si="76"/>
        <v>0</v>
      </c>
    </row>
    <row r="310" spans="1:786" s="22" customFormat="1" ht="36" x14ac:dyDescent="0.3">
      <c r="A310" s="177">
        <v>1</v>
      </c>
      <c r="B310" s="87" t="s">
        <v>867</v>
      </c>
      <c r="C310" s="64" t="s">
        <v>111</v>
      </c>
      <c r="D310" s="65" t="s">
        <v>129</v>
      </c>
      <c r="E310" s="65" t="s">
        <v>278</v>
      </c>
      <c r="F310" s="65"/>
      <c r="G310" s="122">
        <v>16000000</v>
      </c>
      <c r="H310" s="65">
        <v>2</v>
      </c>
      <c r="I310" s="65" t="s">
        <v>49</v>
      </c>
      <c r="J310" s="65" t="s">
        <v>421</v>
      </c>
      <c r="K310" s="67">
        <v>1967</v>
      </c>
      <c r="L310" s="135">
        <v>24732</v>
      </c>
      <c r="M310" s="69">
        <v>4600000</v>
      </c>
      <c r="N310" s="70">
        <v>15</v>
      </c>
      <c r="O310" s="70">
        <v>18</v>
      </c>
      <c r="P310" s="71" t="s">
        <v>868</v>
      </c>
      <c r="Q310" s="72" t="s">
        <v>869</v>
      </c>
      <c r="R310" s="73"/>
      <c r="S310" s="74" t="s">
        <v>111</v>
      </c>
      <c r="T310" s="75"/>
      <c r="U310" s="75"/>
      <c r="V310" s="75"/>
      <c r="W310" s="75"/>
      <c r="X310" s="75"/>
      <c r="Y310" s="75"/>
      <c r="Z310" s="75"/>
      <c r="AA310" s="106"/>
      <c r="AB310" s="76">
        <f t="shared" si="70"/>
        <v>2.4253250330977782</v>
      </c>
      <c r="AC310" s="76">
        <f t="shared" si="71"/>
        <v>0.38461538461538464</v>
      </c>
      <c r="AD310" s="76">
        <f t="shared" si="72"/>
        <v>1.2857142857142858</v>
      </c>
      <c r="AE310" s="76">
        <f t="shared" si="73"/>
        <v>4.0956547034274484</v>
      </c>
      <c r="AF310" s="77"/>
      <c r="AG310" s="77">
        <f t="shared" si="74"/>
        <v>4.0956547034274484</v>
      </c>
      <c r="AH310" s="77">
        <f t="shared" si="75"/>
        <v>0</v>
      </c>
      <c r="AI310" s="77">
        <f t="shared" si="76"/>
        <v>0</v>
      </c>
    </row>
    <row r="311" spans="1:786" s="22" customFormat="1" ht="15.6" x14ac:dyDescent="0.3">
      <c r="A311" s="81">
        <v>3</v>
      </c>
      <c r="B311" s="87" t="s">
        <v>870</v>
      </c>
      <c r="C311" s="64" t="s">
        <v>160</v>
      </c>
      <c r="D311" s="65"/>
      <c r="E311" s="65"/>
      <c r="F311" s="65"/>
      <c r="G311" s="122"/>
      <c r="H311" s="65">
        <v>1</v>
      </c>
      <c r="I311" s="65" t="s">
        <v>49</v>
      </c>
      <c r="J311" s="65" t="s">
        <v>160</v>
      </c>
      <c r="K311" s="67">
        <v>1967</v>
      </c>
      <c r="L311" s="68">
        <v>24655</v>
      </c>
      <c r="M311" s="69">
        <v>12000</v>
      </c>
      <c r="N311" s="70"/>
      <c r="O311" s="70"/>
      <c r="P311" s="71" t="s">
        <v>511</v>
      </c>
      <c r="Q311" s="72" t="s">
        <v>871</v>
      </c>
      <c r="R311" s="73"/>
      <c r="S311" s="74" t="str">
        <f t="shared" ref="S311:S355" si="77">C311</f>
        <v>U</v>
      </c>
      <c r="T311" s="75"/>
      <c r="U311" s="75"/>
      <c r="V311" s="75"/>
      <c r="W311" s="75"/>
      <c r="X311" s="75"/>
      <c r="Y311" s="75"/>
      <c r="Z311" s="75"/>
      <c r="AB311" s="76">
        <f t="shared" si="70"/>
        <v>6.3269348689507249E-3</v>
      </c>
      <c r="AC311" s="76">
        <f t="shared" si="71"/>
        <v>0</v>
      </c>
      <c r="AD311" s="76">
        <f t="shared" si="72"/>
        <v>0</v>
      </c>
      <c r="AE311" s="76">
        <f t="shared" si="73"/>
        <v>6.3269348689507249E-3</v>
      </c>
      <c r="AF311" s="77"/>
      <c r="AG311" s="77">
        <f t="shared" si="74"/>
        <v>0</v>
      </c>
      <c r="AH311" s="77">
        <f t="shared" si="75"/>
        <v>0</v>
      </c>
      <c r="AI311" s="77">
        <f t="shared" si="76"/>
        <v>6.3269348689507249E-3</v>
      </c>
    </row>
    <row r="312" spans="1:786" s="22" customFormat="1" ht="15.6" x14ac:dyDescent="0.3">
      <c r="A312" s="99">
        <v>1</v>
      </c>
      <c r="B312" s="87" t="s">
        <v>872</v>
      </c>
      <c r="C312" s="64" t="s">
        <v>191</v>
      </c>
      <c r="D312" s="65"/>
      <c r="E312" s="65"/>
      <c r="F312" s="65"/>
      <c r="G312" s="122"/>
      <c r="H312" s="65">
        <v>1</v>
      </c>
      <c r="I312" s="65" t="s">
        <v>49</v>
      </c>
      <c r="J312" s="65" t="s">
        <v>160</v>
      </c>
      <c r="K312" s="67">
        <v>1967</v>
      </c>
      <c r="L312" s="178">
        <v>24532</v>
      </c>
      <c r="M312" s="69">
        <v>2000000</v>
      </c>
      <c r="N312" s="70"/>
      <c r="O312" s="70"/>
      <c r="P312" s="71" t="s">
        <v>442</v>
      </c>
      <c r="Q312" s="72" t="s">
        <v>873</v>
      </c>
      <c r="R312" s="73" t="s">
        <v>347</v>
      </c>
      <c r="S312" s="74" t="str">
        <f t="shared" si="77"/>
        <v>P</v>
      </c>
      <c r="T312" s="75"/>
      <c r="U312" s="75"/>
      <c r="V312" s="75"/>
      <c r="W312" s="75"/>
      <c r="X312" s="75"/>
      <c r="Y312" s="75"/>
      <c r="Z312" s="75"/>
      <c r="AB312" s="76">
        <f t="shared" si="70"/>
        <v>1.0544891448251208</v>
      </c>
      <c r="AC312" s="76">
        <f t="shared" si="71"/>
        <v>0</v>
      </c>
      <c r="AD312" s="76">
        <f t="shared" si="72"/>
        <v>0</v>
      </c>
      <c r="AE312" s="76">
        <f t="shared" si="73"/>
        <v>1.0544891448251208</v>
      </c>
      <c r="AF312" s="77"/>
      <c r="AG312" s="77">
        <f t="shared" si="74"/>
        <v>1.0544891448251208</v>
      </c>
      <c r="AH312" s="77">
        <f t="shared" si="75"/>
        <v>0</v>
      </c>
      <c r="AI312" s="77">
        <f t="shared" si="76"/>
        <v>0</v>
      </c>
    </row>
    <row r="313" spans="1:786" s="22" customFormat="1" ht="24" x14ac:dyDescent="0.3">
      <c r="A313" s="81">
        <v>3</v>
      </c>
      <c r="B313" s="87" t="s">
        <v>874</v>
      </c>
      <c r="C313" s="64" t="s">
        <v>82</v>
      </c>
      <c r="D313" s="65" t="s">
        <v>277</v>
      </c>
      <c r="E313" s="65"/>
      <c r="F313" s="65">
        <v>20</v>
      </c>
      <c r="G313" s="122"/>
      <c r="H313" s="65">
        <v>1</v>
      </c>
      <c r="I313" s="65" t="s">
        <v>49</v>
      </c>
      <c r="J313" s="65" t="s">
        <v>50</v>
      </c>
      <c r="K313" s="67">
        <v>1967</v>
      </c>
      <c r="L313" s="135">
        <v>1967</v>
      </c>
      <c r="M313" s="69"/>
      <c r="N313" s="70"/>
      <c r="O313" s="70"/>
      <c r="P313" s="71" t="s">
        <v>511</v>
      </c>
      <c r="Q313" s="72" t="s">
        <v>875</v>
      </c>
      <c r="R313" s="73" t="s">
        <v>347</v>
      </c>
      <c r="S313" s="74" t="str">
        <f t="shared" si="77"/>
        <v>Coal</v>
      </c>
      <c r="T313" s="75"/>
      <c r="U313" s="75"/>
      <c r="V313" s="75"/>
      <c r="W313" s="75"/>
      <c r="X313" s="75"/>
      <c r="Y313" s="75"/>
      <c r="Z313" s="75"/>
      <c r="AB313" s="76">
        <f t="shared" si="70"/>
        <v>0</v>
      </c>
      <c r="AC313" s="76">
        <f t="shared" si="71"/>
        <v>0</v>
      </c>
      <c r="AD313" s="76">
        <f t="shared" si="72"/>
        <v>0</v>
      </c>
      <c r="AE313" s="76">
        <f t="shared" si="73"/>
        <v>0</v>
      </c>
      <c r="AF313" s="77"/>
      <c r="AG313" s="77">
        <f t="shared" si="74"/>
        <v>0</v>
      </c>
      <c r="AH313" s="77">
        <f t="shared" si="75"/>
        <v>0</v>
      </c>
      <c r="AI313" s="77">
        <f t="shared" si="76"/>
        <v>0</v>
      </c>
    </row>
    <row r="314" spans="1:786" s="22" customFormat="1" ht="15.6" x14ac:dyDescent="0.3">
      <c r="A314" s="81">
        <v>3</v>
      </c>
      <c r="B314" s="87" t="s">
        <v>876</v>
      </c>
      <c r="C314" s="64" t="s">
        <v>82</v>
      </c>
      <c r="D314" s="65" t="s">
        <v>277</v>
      </c>
      <c r="E314" s="65" t="s">
        <v>169</v>
      </c>
      <c r="F314" s="65">
        <v>14</v>
      </c>
      <c r="G314" s="122"/>
      <c r="H314" s="65">
        <v>2</v>
      </c>
      <c r="I314" s="65" t="s">
        <v>49</v>
      </c>
      <c r="J314" s="65" t="s">
        <v>50</v>
      </c>
      <c r="K314" s="67">
        <v>1967</v>
      </c>
      <c r="L314" s="179">
        <v>1967</v>
      </c>
      <c r="M314" s="69"/>
      <c r="N314" s="70"/>
      <c r="O314" s="70"/>
      <c r="P314" s="71" t="s">
        <v>511</v>
      </c>
      <c r="Q314" s="72"/>
      <c r="R314" s="73" t="s">
        <v>347</v>
      </c>
      <c r="S314" s="74" t="str">
        <f t="shared" si="77"/>
        <v>Coal</v>
      </c>
      <c r="T314" s="75"/>
      <c r="U314" s="75"/>
      <c r="V314" s="75"/>
      <c r="W314" s="75"/>
      <c r="X314" s="75"/>
      <c r="Y314" s="75"/>
      <c r="Z314" s="75"/>
      <c r="AB314" s="76">
        <f t="shared" si="70"/>
        <v>0</v>
      </c>
      <c r="AC314" s="76">
        <f t="shared" si="71"/>
        <v>0</v>
      </c>
      <c r="AD314" s="76">
        <f t="shared" si="72"/>
        <v>0</v>
      </c>
      <c r="AE314" s="76">
        <f t="shared" si="73"/>
        <v>0</v>
      </c>
      <c r="AF314" s="77"/>
      <c r="AG314" s="77">
        <f t="shared" si="74"/>
        <v>0</v>
      </c>
      <c r="AH314" s="77">
        <f t="shared" si="75"/>
        <v>0</v>
      </c>
      <c r="AI314" s="77">
        <f t="shared" si="76"/>
        <v>0</v>
      </c>
    </row>
    <row r="315" spans="1:786" s="22" customFormat="1" ht="15.6" x14ac:dyDescent="0.3">
      <c r="A315" s="81">
        <v>3</v>
      </c>
      <c r="B315" s="87" t="s">
        <v>877</v>
      </c>
      <c r="C315" s="64" t="s">
        <v>48</v>
      </c>
      <c r="D315" s="65" t="s">
        <v>277</v>
      </c>
      <c r="E315" s="65" t="s">
        <v>278</v>
      </c>
      <c r="F315" s="65">
        <v>30</v>
      </c>
      <c r="G315" s="122"/>
      <c r="H315" s="65">
        <v>2</v>
      </c>
      <c r="I315" s="65" t="s">
        <v>49</v>
      </c>
      <c r="J315" s="65" t="s">
        <v>282</v>
      </c>
      <c r="K315" s="67">
        <v>1967</v>
      </c>
      <c r="L315" s="135">
        <v>1967</v>
      </c>
      <c r="M315" s="69"/>
      <c r="N315" s="70"/>
      <c r="O315" s="70"/>
      <c r="P315" s="71" t="s">
        <v>511</v>
      </c>
      <c r="Q315" s="72"/>
      <c r="R315" s="73" t="s">
        <v>347</v>
      </c>
      <c r="S315" s="74" t="str">
        <f t="shared" si="77"/>
        <v>Sand</v>
      </c>
      <c r="T315" s="75"/>
      <c r="U315" s="75"/>
      <c r="V315" s="75"/>
      <c r="W315" s="75"/>
      <c r="X315" s="75"/>
      <c r="Y315" s="75"/>
      <c r="Z315" s="75"/>
      <c r="AB315" s="76">
        <f t="shared" si="70"/>
        <v>0</v>
      </c>
      <c r="AC315" s="76">
        <f t="shared" si="71"/>
        <v>0</v>
      </c>
      <c r="AD315" s="76">
        <f t="shared" si="72"/>
        <v>0</v>
      </c>
      <c r="AE315" s="76">
        <f t="shared" si="73"/>
        <v>0</v>
      </c>
      <c r="AF315" s="77"/>
      <c r="AG315" s="77">
        <f t="shared" si="74"/>
        <v>0</v>
      </c>
      <c r="AH315" s="77">
        <f t="shared" si="75"/>
        <v>0</v>
      </c>
      <c r="AI315" s="77">
        <f t="shared" si="76"/>
        <v>0</v>
      </c>
    </row>
    <row r="316" spans="1:786" s="124" customFormat="1" ht="24" x14ac:dyDescent="0.3">
      <c r="A316" s="84">
        <v>4</v>
      </c>
      <c r="B316" s="87" t="s">
        <v>878</v>
      </c>
      <c r="C316" s="64" t="s">
        <v>82</v>
      </c>
      <c r="D316" s="65" t="s">
        <v>429</v>
      </c>
      <c r="E316" s="65"/>
      <c r="F316" s="65">
        <v>37</v>
      </c>
      <c r="G316" s="122">
        <v>230000</v>
      </c>
      <c r="H316" s="65">
        <v>3</v>
      </c>
      <c r="I316" s="65" t="s">
        <v>160</v>
      </c>
      <c r="J316" s="65" t="s">
        <v>160</v>
      </c>
      <c r="K316" s="67">
        <v>1966</v>
      </c>
      <c r="L316" s="68">
        <v>24401</v>
      </c>
      <c r="M316" s="69">
        <v>162000</v>
      </c>
      <c r="N316" s="70">
        <v>0.6</v>
      </c>
      <c r="O316" s="70">
        <v>144</v>
      </c>
      <c r="P316" s="71" t="s">
        <v>879</v>
      </c>
      <c r="Q316" s="72" t="s">
        <v>880</v>
      </c>
      <c r="R316" s="146" t="s">
        <v>347</v>
      </c>
      <c r="S316" s="74" t="str">
        <f t="shared" si="77"/>
        <v>Coal</v>
      </c>
      <c r="T316" s="147"/>
      <c r="U316" s="147"/>
      <c r="V316" s="147"/>
      <c r="W316" s="147"/>
      <c r="X316" s="147">
        <v>1869</v>
      </c>
      <c r="Y316" s="147"/>
      <c r="Z316" s="147"/>
      <c r="AA316" s="148"/>
      <c r="AB316" s="76">
        <f t="shared" si="70"/>
        <v>8.5413620730834791E-2</v>
      </c>
      <c r="AC316" s="76">
        <f t="shared" si="71"/>
        <v>1.5384615384615384E-2</v>
      </c>
      <c r="AD316" s="76">
        <f t="shared" si="72"/>
        <v>10.285714285714286</v>
      </c>
      <c r="AE316" s="76">
        <f t="shared" si="73"/>
        <v>10.386512521829736</v>
      </c>
      <c r="AF316" s="77"/>
      <c r="AG316" s="77">
        <f t="shared" si="74"/>
        <v>0</v>
      </c>
      <c r="AH316" s="77">
        <f t="shared" si="75"/>
        <v>0</v>
      </c>
      <c r="AI316" s="77">
        <f t="shared" si="76"/>
        <v>0</v>
      </c>
      <c r="AK316" s="22"/>
      <c r="AL316" s="22"/>
      <c r="AM316" s="22"/>
      <c r="AN316" s="22"/>
      <c r="AO316" s="22"/>
      <c r="AP316" s="22"/>
      <c r="AQ316" s="22"/>
      <c r="AR316" s="22"/>
      <c r="AS316" s="22"/>
      <c r="AT316" s="22"/>
      <c r="AU316" s="149"/>
      <c r="AV316" s="149"/>
      <c r="AW316" s="149"/>
      <c r="AX316" s="149"/>
      <c r="AY316" s="149"/>
      <c r="AZ316" s="149"/>
      <c r="BA316" s="149"/>
      <c r="BB316" s="149"/>
      <c r="BC316" s="149"/>
      <c r="BD316" s="149"/>
      <c r="BE316" s="149"/>
      <c r="BF316" s="149"/>
      <c r="BG316" s="149"/>
      <c r="BH316" s="149"/>
      <c r="BI316" s="149"/>
      <c r="BJ316" s="149"/>
      <c r="BK316" s="149"/>
      <c r="BL316" s="149"/>
      <c r="BM316" s="149"/>
      <c r="BN316" s="149"/>
      <c r="BO316" s="149"/>
      <c r="BP316" s="149"/>
      <c r="BQ316" s="149"/>
      <c r="BR316" s="149"/>
      <c r="BS316" s="149"/>
      <c r="BT316" s="149"/>
      <c r="BU316" s="149"/>
      <c r="BV316" s="149"/>
      <c r="BW316" s="149"/>
      <c r="BX316" s="149"/>
      <c r="BY316" s="149"/>
      <c r="BZ316" s="149"/>
      <c r="CA316" s="149"/>
      <c r="CB316" s="149"/>
      <c r="CC316" s="149"/>
      <c r="CD316" s="149"/>
      <c r="CE316" s="149"/>
      <c r="CF316" s="149"/>
      <c r="CG316" s="149"/>
      <c r="CH316" s="149"/>
      <c r="CI316" s="149"/>
      <c r="CJ316" s="149"/>
      <c r="CK316" s="149"/>
      <c r="CL316" s="149"/>
      <c r="CM316" s="149"/>
      <c r="CN316" s="149"/>
      <c r="CO316" s="149"/>
      <c r="CP316" s="149"/>
      <c r="CQ316" s="149"/>
      <c r="CR316" s="149"/>
      <c r="CS316" s="149"/>
      <c r="CT316" s="149"/>
      <c r="CU316" s="149"/>
      <c r="CV316" s="149"/>
      <c r="CW316" s="149"/>
      <c r="CX316" s="149"/>
      <c r="CY316" s="149"/>
      <c r="CZ316" s="149"/>
      <c r="DA316" s="149"/>
      <c r="DB316" s="149"/>
      <c r="DC316" s="149"/>
      <c r="DD316" s="149"/>
      <c r="DE316" s="149"/>
      <c r="DF316" s="149"/>
      <c r="DG316" s="149"/>
      <c r="DH316" s="149"/>
      <c r="DI316" s="149"/>
      <c r="DJ316" s="149"/>
      <c r="DK316" s="149"/>
      <c r="DL316" s="149"/>
      <c r="DM316" s="149"/>
      <c r="DN316" s="149"/>
      <c r="DO316" s="149"/>
      <c r="DP316" s="149"/>
      <c r="DQ316" s="149"/>
      <c r="DR316" s="149"/>
      <c r="DS316" s="149"/>
      <c r="DT316" s="149"/>
      <c r="DU316" s="149"/>
      <c r="DV316" s="149"/>
      <c r="DW316" s="149"/>
      <c r="DX316" s="149"/>
      <c r="DY316" s="149"/>
      <c r="DZ316" s="149"/>
      <c r="EA316" s="149"/>
      <c r="EB316" s="149"/>
      <c r="EC316" s="149"/>
      <c r="ED316" s="149"/>
      <c r="EE316" s="149"/>
      <c r="EF316" s="149"/>
      <c r="EG316" s="149"/>
      <c r="EH316" s="149"/>
      <c r="EI316" s="149"/>
      <c r="EJ316" s="149"/>
      <c r="EK316" s="149"/>
      <c r="EL316" s="149"/>
      <c r="EM316" s="149"/>
      <c r="EN316" s="149"/>
      <c r="EO316" s="149"/>
      <c r="EP316" s="149"/>
      <c r="EQ316" s="149"/>
      <c r="ER316" s="149"/>
      <c r="ES316" s="149"/>
      <c r="ET316" s="149"/>
      <c r="EU316" s="149"/>
      <c r="EV316" s="149"/>
      <c r="EW316" s="149"/>
      <c r="EX316" s="149"/>
      <c r="EY316" s="149"/>
      <c r="EZ316" s="149"/>
      <c r="FA316" s="149"/>
      <c r="FB316" s="149"/>
      <c r="FC316" s="149"/>
      <c r="FD316" s="149"/>
      <c r="FE316" s="149"/>
      <c r="FF316" s="149"/>
      <c r="FG316" s="149"/>
      <c r="FH316" s="149"/>
      <c r="FI316" s="149"/>
      <c r="FJ316" s="149"/>
      <c r="FK316" s="149"/>
      <c r="FL316" s="149"/>
      <c r="FM316" s="149"/>
      <c r="FN316" s="149"/>
      <c r="FO316" s="149"/>
      <c r="FP316" s="149"/>
      <c r="FQ316" s="149"/>
      <c r="FR316" s="149"/>
      <c r="FS316" s="149"/>
      <c r="FT316" s="149"/>
      <c r="FU316" s="149"/>
      <c r="FV316" s="149"/>
      <c r="FW316" s="149"/>
      <c r="FX316" s="149"/>
      <c r="FY316" s="149"/>
      <c r="FZ316" s="149"/>
      <c r="GA316" s="149"/>
      <c r="GB316" s="149"/>
      <c r="GC316" s="149"/>
      <c r="GD316" s="149"/>
      <c r="GE316" s="149"/>
      <c r="GF316" s="149"/>
      <c r="GG316" s="149"/>
      <c r="GH316" s="149"/>
      <c r="GI316" s="149"/>
      <c r="GJ316" s="149"/>
      <c r="GK316" s="149"/>
      <c r="GL316" s="149"/>
      <c r="GM316" s="149"/>
      <c r="GN316" s="149"/>
      <c r="GO316" s="149"/>
      <c r="GP316" s="149"/>
      <c r="GQ316" s="149"/>
      <c r="GR316" s="149"/>
      <c r="GS316" s="149"/>
      <c r="GT316" s="149"/>
      <c r="GU316" s="149"/>
      <c r="GV316" s="149"/>
      <c r="GW316" s="149"/>
      <c r="GX316" s="149"/>
      <c r="GY316" s="149"/>
      <c r="GZ316" s="149"/>
      <c r="HA316" s="149"/>
      <c r="HB316" s="149"/>
      <c r="HC316" s="149"/>
      <c r="HD316" s="149"/>
      <c r="HE316" s="149"/>
      <c r="HF316" s="149"/>
      <c r="HG316" s="149"/>
      <c r="HH316" s="149"/>
      <c r="HI316" s="149"/>
      <c r="HJ316" s="149"/>
      <c r="HK316" s="149"/>
      <c r="HL316" s="149"/>
      <c r="HM316" s="149"/>
      <c r="HN316" s="149"/>
      <c r="HO316" s="149"/>
      <c r="HP316" s="149"/>
      <c r="HQ316" s="149"/>
      <c r="HR316" s="149"/>
      <c r="HS316" s="149"/>
      <c r="HT316" s="149"/>
      <c r="HU316" s="149"/>
      <c r="HV316" s="149"/>
      <c r="HW316" s="149"/>
      <c r="HX316" s="149"/>
      <c r="HY316" s="149"/>
      <c r="HZ316" s="149"/>
      <c r="IA316" s="149"/>
      <c r="IB316" s="149"/>
      <c r="IC316" s="149"/>
      <c r="ID316" s="149"/>
      <c r="IE316" s="149"/>
      <c r="IF316" s="149"/>
      <c r="IG316" s="149"/>
      <c r="IH316" s="149"/>
      <c r="II316" s="149"/>
      <c r="IJ316" s="149"/>
      <c r="IK316" s="149"/>
      <c r="IL316" s="149"/>
      <c r="IM316" s="149"/>
      <c r="IN316" s="149"/>
      <c r="IO316" s="149"/>
      <c r="IP316" s="149"/>
      <c r="IQ316" s="149"/>
      <c r="IR316" s="149"/>
      <c r="IS316" s="149"/>
      <c r="IT316" s="149"/>
      <c r="IU316" s="149"/>
      <c r="IV316" s="149"/>
      <c r="IW316" s="149"/>
      <c r="IX316" s="149"/>
      <c r="IY316" s="149"/>
      <c r="IZ316" s="149"/>
      <c r="JA316" s="149"/>
      <c r="JB316" s="149"/>
      <c r="JC316" s="149"/>
      <c r="JD316" s="149"/>
      <c r="JE316" s="149"/>
      <c r="JF316" s="149"/>
      <c r="JG316" s="149"/>
      <c r="JH316" s="149"/>
      <c r="JI316" s="149"/>
      <c r="JJ316" s="149"/>
      <c r="JK316" s="149"/>
      <c r="JL316" s="149"/>
      <c r="JM316" s="149"/>
      <c r="JN316" s="149"/>
      <c r="JO316" s="149"/>
      <c r="JP316" s="149"/>
      <c r="JQ316" s="149"/>
      <c r="JR316" s="149"/>
      <c r="JS316" s="149"/>
      <c r="JT316" s="149"/>
      <c r="JU316" s="149"/>
      <c r="JV316" s="149"/>
      <c r="JW316" s="149"/>
      <c r="JX316" s="149"/>
      <c r="JY316" s="149"/>
      <c r="JZ316" s="149"/>
      <c r="KA316" s="149"/>
      <c r="KB316" s="149"/>
      <c r="KC316" s="149"/>
      <c r="KD316" s="149"/>
      <c r="KE316" s="149"/>
      <c r="KF316" s="149"/>
      <c r="KG316" s="149"/>
      <c r="KH316" s="149"/>
      <c r="KI316" s="149"/>
      <c r="KJ316" s="149"/>
      <c r="KK316" s="149"/>
      <c r="KL316" s="149"/>
      <c r="KM316" s="149"/>
      <c r="KN316" s="149"/>
      <c r="KO316" s="149"/>
      <c r="KP316" s="149"/>
      <c r="KQ316" s="149"/>
      <c r="KR316" s="149"/>
      <c r="KS316" s="149"/>
      <c r="KT316" s="149"/>
      <c r="KU316" s="149"/>
      <c r="KV316" s="149"/>
      <c r="KW316" s="149"/>
      <c r="KX316" s="149"/>
      <c r="KY316" s="149"/>
      <c r="KZ316" s="149"/>
      <c r="LA316" s="149"/>
      <c r="LB316" s="149"/>
      <c r="LC316" s="149"/>
      <c r="LD316" s="149"/>
      <c r="LE316" s="149"/>
      <c r="LF316" s="149"/>
      <c r="LG316" s="149"/>
      <c r="LH316" s="149"/>
      <c r="LI316" s="149"/>
      <c r="LJ316" s="149"/>
      <c r="LK316" s="149"/>
      <c r="LL316" s="149"/>
      <c r="LM316" s="149"/>
      <c r="LN316" s="149"/>
      <c r="LO316" s="149"/>
      <c r="LP316" s="149"/>
      <c r="LQ316" s="149"/>
      <c r="LR316" s="149"/>
      <c r="LS316" s="149"/>
      <c r="LT316" s="149"/>
      <c r="LU316" s="149"/>
      <c r="LV316" s="149"/>
      <c r="LW316" s="149"/>
      <c r="LX316" s="149"/>
      <c r="LY316" s="149"/>
      <c r="LZ316" s="149"/>
      <c r="MA316" s="149"/>
      <c r="MB316" s="149"/>
      <c r="MC316" s="149"/>
      <c r="MD316" s="149"/>
      <c r="ME316" s="149"/>
      <c r="MF316" s="149"/>
      <c r="MG316" s="149"/>
      <c r="MH316" s="149"/>
      <c r="MI316" s="149"/>
      <c r="MJ316" s="149"/>
      <c r="MK316" s="149"/>
      <c r="ML316" s="149"/>
      <c r="MM316" s="149"/>
      <c r="MN316" s="149"/>
      <c r="MO316" s="149"/>
      <c r="MP316" s="149"/>
      <c r="MQ316" s="149"/>
      <c r="MR316" s="149"/>
      <c r="MS316" s="149"/>
      <c r="MT316" s="149"/>
      <c r="MU316" s="149"/>
      <c r="MV316" s="149"/>
      <c r="MW316" s="149"/>
      <c r="MX316" s="149"/>
      <c r="MY316" s="149"/>
      <c r="MZ316" s="149"/>
      <c r="NA316" s="149"/>
      <c r="NB316" s="149"/>
      <c r="NC316" s="149"/>
      <c r="ND316" s="149"/>
      <c r="NE316" s="149"/>
      <c r="NF316" s="149"/>
      <c r="NG316" s="149"/>
      <c r="NH316" s="149"/>
      <c r="NI316" s="149"/>
      <c r="NJ316" s="149"/>
      <c r="NK316" s="149"/>
      <c r="NL316" s="149"/>
      <c r="NM316" s="149"/>
      <c r="NN316" s="149"/>
      <c r="NO316" s="149"/>
      <c r="NP316" s="149"/>
      <c r="NQ316" s="149"/>
      <c r="NR316" s="149"/>
      <c r="NS316" s="149"/>
      <c r="NT316" s="149"/>
      <c r="NU316" s="149"/>
      <c r="NV316" s="149"/>
      <c r="NW316" s="149"/>
      <c r="NX316" s="149"/>
      <c r="NY316" s="149"/>
      <c r="NZ316" s="149"/>
      <c r="OA316" s="149"/>
      <c r="OB316" s="149"/>
      <c r="OC316" s="149"/>
      <c r="OD316" s="149"/>
      <c r="OE316" s="149"/>
      <c r="OF316" s="149"/>
      <c r="OG316" s="149"/>
      <c r="OH316" s="149"/>
      <c r="OI316" s="149"/>
      <c r="OJ316" s="149"/>
      <c r="OK316" s="149"/>
      <c r="OL316" s="149"/>
      <c r="OM316" s="149"/>
      <c r="ON316" s="149"/>
      <c r="OO316" s="149"/>
      <c r="OP316" s="149"/>
      <c r="OQ316" s="149"/>
      <c r="OR316" s="149"/>
      <c r="OS316" s="149"/>
      <c r="OT316" s="149"/>
      <c r="OU316" s="149"/>
      <c r="OV316" s="149"/>
      <c r="OW316" s="149"/>
      <c r="OX316" s="149"/>
      <c r="OY316" s="149"/>
      <c r="OZ316" s="149"/>
      <c r="PA316" s="149"/>
      <c r="PB316" s="149"/>
      <c r="PC316" s="149"/>
      <c r="PD316" s="149"/>
      <c r="PE316" s="149"/>
      <c r="PF316" s="149"/>
      <c r="PG316" s="149"/>
      <c r="PH316" s="149"/>
      <c r="PI316" s="149"/>
      <c r="PJ316" s="149"/>
      <c r="PK316" s="149"/>
      <c r="PL316" s="149"/>
      <c r="PM316" s="149"/>
      <c r="PN316" s="149"/>
      <c r="PO316" s="149"/>
      <c r="PP316" s="149"/>
      <c r="PQ316" s="149"/>
      <c r="PR316" s="149"/>
      <c r="PS316" s="149"/>
      <c r="PT316" s="149"/>
      <c r="PU316" s="149"/>
      <c r="PV316" s="149"/>
      <c r="PW316" s="149"/>
      <c r="PX316" s="149"/>
      <c r="PY316" s="149"/>
      <c r="PZ316" s="149"/>
      <c r="QA316" s="149"/>
      <c r="QB316" s="149"/>
      <c r="QC316" s="149"/>
      <c r="QD316" s="149"/>
      <c r="QE316" s="149"/>
      <c r="QF316" s="149"/>
      <c r="QG316" s="149"/>
      <c r="QH316" s="149"/>
      <c r="QI316" s="149"/>
      <c r="QJ316" s="149"/>
      <c r="QK316" s="149"/>
      <c r="QL316" s="149"/>
      <c r="QM316" s="149"/>
      <c r="QN316" s="149"/>
      <c r="QO316" s="149"/>
      <c r="QP316" s="149"/>
      <c r="QQ316" s="149"/>
      <c r="QR316" s="149"/>
      <c r="QS316" s="149"/>
      <c r="QT316" s="149"/>
      <c r="QU316" s="149"/>
      <c r="QV316" s="149"/>
      <c r="QW316" s="149"/>
      <c r="QX316" s="149"/>
      <c r="QY316" s="149"/>
      <c r="QZ316" s="149"/>
      <c r="RA316" s="149"/>
      <c r="RB316" s="149"/>
      <c r="RC316" s="149"/>
      <c r="RD316" s="149"/>
      <c r="RE316" s="149"/>
      <c r="RF316" s="149"/>
      <c r="RG316" s="149"/>
      <c r="RH316" s="149"/>
      <c r="RI316" s="149"/>
      <c r="RJ316" s="149"/>
      <c r="RK316" s="149"/>
      <c r="RL316" s="149"/>
      <c r="RM316" s="149"/>
      <c r="RN316" s="149"/>
      <c r="RO316" s="149"/>
      <c r="RP316" s="149"/>
      <c r="RQ316" s="149"/>
      <c r="RR316" s="149"/>
      <c r="RS316" s="149"/>
      <c r="RT316" s="149"/>
      <c r="RU316" s="149"/>
      <c r="RV316" s="149"/>
      <c r="RW316" s="149"/>
      <c r="RX316" s="149"/>
      <c r="RY316" s="149"/>
      <c r="RZ316" s="149"/>
      <c r="SA316" s="149"/>
      <c r="SB316" s="149"/>
      <c r="SC316" s="149"/>
      <c r="SD316" s="149"/>
      <c r="SE316" s="149"/>
      <c r="SF316" s="149"/>
      <c r="SG316" s="149"/>
      <c r="SH316" s="149"/>
      <c r="SI316" s="149"/>
      <c r="SJ316" s="149"/>
      <c r="SK316" s="149"/>
      <c r="SL316" s="149"/>
      <c r="SM316" s="149"/>
      <c r="SN316" s="149"/>
      <c r="SO316" s="149"/>
      <c r="SP316" s="149"/>
      <c r="SQ316" s="149"/>
      <c r="SR316" s="149"/>
      <c r="SS316" s="149"/>
      <c r="ST316" s="149"/>
      <c r="SU316" s="149"/>
      <c r="SV316" s="149"/>
      <c r="SW316" s="149"/>
      <c r="SX316" s="149"/>
      <c r="SY316" s="149"/>
      <c r="SZ316" s="149"/>
      <c r="TA316" s="149"/>
      <c r="TB316" s="149"/>
      <c r="TC316" s="149"/>
      <c r="TD316" s="149"/>
      <c r="TE316" s="149"/>
      <c r="TF316" s="149"/>
      <c r="TG316" s="149"/>
      <c r="TH316" s="149"/>
      <c r="TI316" s="149"/>
      <c r="TJ316" s="149"/>
      <c r="TK316" s="149"/>
      <c r="TL316" s="149"/>
      <c r="TM316" s="149"/>
      <c r="TN316" s="149"/>
      <c r="TO316" s="149"/>
      <c r="TP316" s="149"/>
      <c r="TQ316" s="149"/>
      <c r="TR316" s="149"/>
      <c r="TS316" s="149"/>
      <c r="TT316" s="149"/>
      <c r="TU316" s="149"/>
      <c r="TV316" s="149"/>
      <c r="TW316" s="149"/>
      <c r="TX316" s="149"/>
      <c r="TY316" s="149"/>
      <c r="TZ316" s="149"/>
      <c r="UA316" s="149"/>
      <c r="UB316" s="149"/>
      <c r="UC316" s="149"/>
      <c r="UD316" s="149"/>
      <c r="UE316" s="149"/>
      <c r="UF316" s="149"/>
      <c r="UG316" s="149"/>
      <c r="UH316" s="149"/>
      <c r="UI316" s="149"/>
      <c r="UJ316" s="149"/>
      <c r="UK316" s="149"/>
      <c r="UL316" s="149"/>
      <c r="UM316" s="149"/>
      <c r="UN316" s="149"/>
      <c r="UO316" s="149"/>
      <c r="UP316" s="149"/>
      <c r="UQ316" s="149"/>
      <c r="UR316" s="149"/>
      <c r="US316" s="149"/>
      <c r="UT316" s="149"/>
      <c r="UU316" s="149"/>
      <c r="UV316" s="149"/>
      <c r="UW316" s="149"/>
      <c r="UX316" s="149"/>
      <c r="UY316" s="149"/>
      <c r="UZ316" s="149"/>
      <c r="VA316" s="149"/>
      <c r="VB316" s="149"/>
      <c r="VC316" s="149"/>
      <c r="VD316" s="149"/>
      <c r="VE316" s="149"/>
      <c r="VF316" s="149"/>
      <c r="VG316" s="149"/>
      <c r="VH316" s="149"/>
      <c r="VI316" s="149"/>
      <c r="VJ316" s="149"/>
      <c r="VK316" s="149"/>
      <c r="VL316" s="149"/>
      <c r="VM316" s="149"/>
      <c r="VN316" s="149"/>
      <c r="VO316" s="149"/>
      <c r="VP316" s="149"/>
      <c r="VQ316" s="149"/>
      <c r="VR316" s="149"/>
      <c r="VS316" s="149"/>
      <c r="VT316" s="149"/>
      <c r="VU316" s="149"/>
      <c r="VV316" s="149"/>
      <c r="VW316" s="149"/>
      <c r="VX316" s="149"/>
      <c r="VY316" s="149"/>
      <c r="VZ316" s="149"/>
      <c r="WA316" s="149"/>
      <c r="WB316" s="149"/>
      <c r="WC316" s="149"/>
      <c r="WD316" s="149"/>
      <c r="WE316" s="149"/>
      <c r="WF316" s="149"/>
      <c r="WG316" s="149"/>
      <c r="WH316" s="149"/>
      <c r="WI316" s="149"/>
      <c r="WJ316" s="149"/>
      <c r="WK316" s="149"/>
      <c r="WL316" s="149"/>
      <c r="WM316" s="149"/>
      <c r="WN316" s="149"/>
      <c r="WO316" s="149"/>
      <c r="WP316" s="149"/>
      <c r="WQ316" s="149"/>
      <c r="WR316" s="149"/>
      <c r="WS316" s="149"/>
      <c r="WT316" s="149"/>
      <c r="WU316" s="149"/>
      <c r="WV316" s="149"/>
      <c r="WW316" s="149"/>
      <c r="WX316" s="149"/>
      <c r="WY316" s="149"/>
      <c r="WZ316" s="149"/>
      <c r="XA316" s="149"/>
      <c r="XB316" s="149"/>
      <c r="XC316" s="149"/>
      <c r="XD316" s="149"/>
      <c r="XE316" s="149"/>
      <c r="XF316" s="149"/>
      <c r="XG316" s="149"/>
      <c r="XH316" s="149"/>
      <c r="XI316" s="149"/>
      <c r="XJ316" s="149"/>
      <c r="XK316" s="149"/>
      <c r="XL316" s="149"/>
      <c r="XM316" s="149"/>
      <c r="XN316" s="149"/>
      <c r="XO316" s="149"/>
      <c r="XP316" s="149"/>
      <c r="XQ316" s="149"/>
      <c r="XR316" s="149"/>
      <c r="XS316" s="149"/>
      <c r="XT316" s="149"/>
      <c r="XU316" s="149"/>
      <c r="XV316" s="149"/>
      <c r="XW316" s="149"/>
      <c r="XX316" s="149"/>
      <c r="XY316" s="149"/>
      <c r="XZ316" s="149"/>
      <c r="YA316" s="149"/>
      <c r="YB316" s="149"/>
      <c r="YC316" s="149"/>
      <c r="YD316" s="149"/>
      <c r="YE316" s="149"/>
      <c r="YF316" s="149"/>
      <c r="YG316" s="149"/>
      <c r="YH316" s="149"/>
      <c r="YI316" s="149"/>
      <c r="YJ316" s="149"/>
      <c r="YK316" s="149"/>
      <c r="YL316" s="149"/>
      <c r="YM316" s="149"/>
      <c r="YN316" s="149"/>
      <c r="YO316" s="149"/>
      <c r="YP316" s="149"/>
      <c r="YQ316" s="149"/>
      <c r="YR316" s="149"/>
      <c r="YS316" s="149"/>
      <c r="YT316" s="149"/>
      <c r="YU316" s="149"/>
      <c r="YV316" s="149"/>
      <c r="YW316" s="149"/>
      <c r="YX316" s="149"/>
      <c r="YY316" s="149"/>
      <c r="YZ316" s="149"/>
      <c r="ZA316" s="149"/>
      <c r="ZB316" s="149"/>
      <c r="ZC316" s="149"/>
      <c r="ZD316" s="149"/>
      <c r="ZE316" s="149"/>
      <c r="ZF316" s="149"/>
      <c r="ZG316" s="149"/>
      <c r="ZH316" s="149"/>
      <c r="ZI316" s="149"/>
      <c r="ZJ316" s="149"/>
      <c r="ZK316" s="149"/>
      <c r="ZL316" s="149"/>
      <c r="ZM316" s="149"/>
      <c r="ZN316" s="149"/>
      <c r="ZO316" s="149"/>
      <c r="ZP316" s="149"/>
      <c r="ZQ316" s="149"/>
      <c r="ZR316" s="149"/>
      <c r="ZS316" s="149"/>
      <c r="ZT316" s="149"/>
      <c r="ZU316" s="149"/>
      <c r="ZV316" s="149"/>
      <c r="ZW316" s="149"/>
      <c r="ZX316" s="149"/>
      <c r="ZY316" s="149"/>
      <c r="ZZ316" s="149"/>
      <c r="AAA316" s="149"/>
      <c r="AAB316" s="149"/>
      <c r="AAC316" s="149"/>
      <c r="AAD316" s="149"/>
      <c r="AAE316" s="149"/>
      <c r="AAF316" s="149"/>
      <c r="AAG316" s="149"/>
      <c r="AAH316" s="149"/>
      <c r="AAI316" s="149"/>
      <c r="AAJ316" s="149"/>
      <c r="AAK316" s="149"/>
      <c r="AAL316" s="149"/>
      <c r="AAM316" s="149"/>
      <c r="AAN316" s="149"/>
      <c r="AAO316" s="149"/>
      <c r="AAP316" s="149"/>
      <c r="AAQ316" s="149"/>
      <c r="AAR316" s="149"/>
      <c r="AAS316" s="149"/>
      <c r="AAT316" s="149"/>
      <c r="AAU316" s="149"/>
      <c r="AAV316" s="149"/>
      <c r="AAW316" s="149"/>
      <c r="AAX316" s="149"/>
      <c r="AAY316" s="149"/>
      <c r="AAZ316" s="149"/>
      <c r="ABA316" s="149"/>
      <c r="ABB316" s="149"/>
      <c r="ABC316" s="149"/>
      <c r="ABD316" s="149"/>
      <c r="ABE316" s="149"/>
      <c r="ABF316" s="149"/>
      <c r="ABG316" s="149"/>
      <c r="ABH316" s="149"/>
      <c r="ABI316" s="149"/>
      <c r="ABJ316" s="149"/>
      <c r="ABK316" s="149"/>
      <c r="ABL316" s="149"/>
      <c r="ABM316" s="149"/>
      <c r="ABN316" s="149"/>
      <c r="ABO316" s="149"/>
      <c r="ABP316" s="149"/>
      <c r="ABQ316" s="149"/>
      <c r="ABR316" s="149"/>
      <c r="ABS316" s="149"/>
      <c r="ABT316" s="149"/>
      <c r="ABU316" s="149"/>
      <c r="ABV316" s="149"/>
      <c r="ABW316" s="149"/>
      <c r="ABX316" s="149"/>
      <c r="ABY316" s="149"/>
      <c r="ABZ316" s="149"/>
      <c r="ACA316" s="149"/>
      <c r="ACB316" s="149"/>
      <c r="ACC316" s="149"/>
      <c r="ACD316" s="149"/>
      <c r="ACE316" s="149"/>
      <c r="ACF316" s="149"/>
      <c r="ACG316" s="149"/>
      <c r="ACH316" s="149"/>
      <c r="ACI316" s="149"/>
      <c r="ACJ316" s="149"/>
      <c r="ACK316" s="149"/>
      <c r="ACL316" s="149"/>
      <c r="ACM316" s="149"/>
      <c r="ACN316" s="149"/>
      <c r="ACO316" s="149"/>
      <c r="ACP316" s="149"/>
      <c r="ACQ316" s="149"/>
      <c r="ACR316" s="149"/>
      <c r="ACS316" s="149"/>
      <c r="ACT316" s="149"/>
      <c r="ACU316" s="149"/>
      <c r="ACV316" s="149"/>
      <c r="ACW316" s="149"/>
      <c r="ACX316" s="149"/>
      <c r="ACY316" s="149"/>
      <c r="ACZ316" s="149"/>
      <c r="ADA316" s="149"/>
    </row>
    <row r="317" spans="1:786" s="181" customFormat="1" ht="24" x14ac:dyDescent="0.3">
      <c r="A317" s="116">
        <v>3</v>
      </c>
      <c r="B317" s="87" t="s">
        <v>881</v>
      </c>
      <c r="C317" s="64" t="s">
        <v>143</v>
      </c>
      <c r="D317" s="65"/>
      <c r="E317" s="65"/>
      <c r="F317" s="65"/>
      <c r="G317" s="122"/>
      <c r="H317" s="65"/>
      <c r="I317" s="65"/>
      <c r="J317" s="65"/>
      <c r="K317" s="67">
        <v>1966</v>
      </c>
      <c r="L317" s="68">
        <v>24389</v>
      </c>
      <c r="M317" s="69">
        <v>70000</v>
      </c>
      <c r="N317" s="70"/>
      <c r="O317" s="70"/>
      <c r="P317" s="71" t="s">
        <v>59</v>
      </c>
      <c r="Q317" s="72" t="s">
        <v>882</v>
      </c>
      <c r="R317" s="146"/>
      <c r="S317" s="74" t="str">
        <f t="shared" si="77"/>
        <v>Sn</v>
      </c>
      <c r="T317" s="147"/>
      <c r="U317" s="147"/>
      <c r="V317" s="147"/>
      <c r="W317" s="147"/>
      <c r="X317" s="147"/>
      <c r="Y317" s="147"/>
      <c r="Z317" s="147"/>
      <c r="AA317" s="180"/>
      <c r="AB317" s="76">
        <f t="shared" si="70"/>
        <v>3.690712006887923E-2</v>
      </c>
      <c r="AC317" s="76">
        <f t="shared" si="71"/>
        <v>0</v>
      </c>
      <c r="AD317" s="76">
        <f t="shared" si="72"/>
        <v>0</v>
      </c>
      <c r="AE317" s="76">
        <f t="shared" si="73"/>
        <v>3.690712006887923E-2</v>
      </c>
      <c r="AF317" s="77"/>
      <c r="AG317" s="77">
        <f t="shared" si="74"/>
        <v>0</v>
      </c>
      <c r="AH317" s="77">
        <f t="shared" si="75"/>
        <v>0</v>
      </c>
      <c r="AI317" s="77">
        <f t="shared" si="76"/>
        <v>3.690712006887923E-2</v>
      </c>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c r="DD317" s="22"/>
      <c r="DE317" s="22"/>
      <c r="DF317" s="22"/>
      <c r="DG317" s="22"/>
      <c r="DH317" s="22"/>
      <c r="DI317" s="22"/>
      <c r="DJ317" s="22"/>
      <c r="DK317" s="22"/>
      <c r="DL317" s="22"/>
      <c r="DM317" s="22"/>
      <c r="DN317" s="22"/>
      <c r="DO317" s="22"/>
      <c r="DP317" s="22"/>
      <c r="DQ317" s="22"/>
      <c r="DR317" s="22"/>
      <c r="DS317" s="22"/>
      <c r="DT317" s="22"/>
      <c r="DU317" s="22"/>
      <c r="DV317" s="22"/>
      <c r="DW317" s="22"/>
      <c r="DX317" s="22"/>
      <c r="DY317" s="22"/>
      <c r="DZ317" s="22"/>
      <c r="EA317" s="22"/>
      <c r="EB317" s="22"/>
      <c r="EC317" s="22"/>
      <c r="ED317" s="22"/>
      <c r="EE317" s="22"/>
      <c r="EF317" s="22"/>
      <c r="EG317" s="22"/>
      <c r="EH317" s="22"/>
      <c r="EI317" s="163"/>
      <c r="EJ317" s="163"/>
      <c r="EK317" s="163"/>
      <c r="EL317" s="163"/>
      <c r="EM317" s="163"/>
      <c r="EN317" s="163"/>
      <c r="EO317" s="163"/>
      <c r="EP317" s="163"/>
      <c r="EQ317" s="163"/>
      <c r="ER317" s="163"/>
      <c r="ES317" s="163"/>
      <c r="ET317" s="163"/>
      <c r="EU317" s="163"/>
      <c r="EV317" s="163"/>
      <c r="EW317" s="163"/>
      <c r="EX317" s="163"/>
      <c r="EY317" s="163"/>
      <c r="EZ317" s="163"/>
      <c r="FA317" s="163"/>
      <c r="FB317" s="163"/>
      <c r="FC317" s="163"/>
      <c r="FD317" s="163"/>
      <c r="FE317" s="163"/>
      <c r="FF317" s="163"/>
      <c r="FG317" s="163"/>
      <c r="FH317" s="163"/>
      <c r="FI317" s="163"/>
      <c r="FJ317" s="163"/>
      <c r="FK317" s="163"/>
      <c r="FL317" s="163"/>
      <c r="FM317" s="163"/>
      <c r="FN317" s="163"/>
      <c r="FO317" s="163"/>
      <c r="FP317" s="163"/>
      <c r="FQ317" s="163"/>
      <c r="FR317" s="163"/>
      <c r="FS317" s="163"/>
      <c r="FT317" s="163"/>
      <c r="FU317" s="163"/>
      <c r="FV317" s="163"/>
      <c r="FW317" s="163"/>
      <c r="FX317" s="163"/>
      <c r="FY317" s="163"/>
      <c r="FZ317" s="163"/>
      <c r="GA317" s="163"/>
      <c r="GB317" s="163"/>
      <c r="GC317" s="163"/>
      <c r="GD317" s="163"/>
      <c r="GE317" s="163"/>
      <c r="GF317" s="163"/>
      <c r="GG317" s="163"/>
      <c r="GH317" s="163"/>
      <c r="GI317" s="163"/>
      <c r="GJ317" s="163"/>
      <c r="GK317" s="163"/>
      <c r="GL317" s="163"/>
      <c r="GM317" s="163"/>
      <c r="GN317" s="163"/>
      <c r="GO317" s="163"/>
      <c r="GP317" s="163"/>
      <c r="GQ317" s="163"/>
      <c r="GR317" s="163"/>
      <c r="GS317" s="163"/>
      <c r="GT317" s="163"/>
      <c r="GU317" s="163"/>
      <c r="GV317" s="163"/>
      <c r="GW317" s="163"/>
      <c r="GX317" s="163"/>
      <c r="GY317" s="163"/>
      <c r="GZ317" s="163"/>
      <c r="HA317" s="163"/>
      <c r="HB317" s="163"/>
      <c r="HC317" s="163"/>
      <c r="HD317" s="163"/>
      <c r="HE317" s="163"/>
      <c r="HF317" s="163"/>
      <c r="HG317" s="163"/>
      <c r="HH317" s="163"/>
      <c r="HI317" s="163"/>
      <c r="HJ317" s="163"/>
      <c r="HK317" s="163"/>
      <c r="HL317" s="163"/>
      <c r="HM317" s="163"/>
      <c r="HN317" s="163"/>
      <c r="HO317" s="163"/>
      <c r="HP317" s="163"/>
      <c r="HQ317" s="163"/>
      <c r="HR317" s="163"/>
      <c r="HS317" s="163"/>
      <c r="HT317" s="163"/>
      <c r="HU317" s="163"/>
      <c r="HV317" s="163"/>
      <c r="HW317" s="163"/>
      <c r="HX317" s="163"/>
      <c r="HY317" s="163"/>
      <c r="HZ317" s="163"/>
      <c r="IA317" s="163"/>
      <c r="IB317" s="163"/>
      <c r="IC317" s="163"/>
      <c r="ID317" s="163"/>
      <c r="IE317" s="163"/>
      <c r="IF317" s="163"/>
      <c r="IG317" s="163"/>
      <c r="IH317" s="163"/>
      <c r="II317" s="163"/>
      <c r="IJ317" s="163"/>
      <c r="IK317" s="163"/>
      <c r="IL317" s="163"/>
      <c r="IM317" s="163"/>
      <c r="IN317" s="163"/>
      <c r="IO317" s="163"/>
      <c r="IP317" s="163"/>
      <c r="IQ317" s="163"/>
      <c r="IR317" s="163"/>
      <c r="IS317" s="163"/>
      <c r="IT317" s="163"/>
      <c r="IU317" s="163"/>
      <c r="IV317" s="163"/>
      <c r="IW317" s="163"/>
      <c r="IX317" s="163"/>
      <c r="IY317" s="163"/>
      <c r="IZ317" s="163"/>
      <c r="JA317" s="163"/>
      <c r="JB317" s="163"/>
      <c r="JC317" s="163"/>
      <c r="JD317" s="163"/>
      <c r="JE317" s="163"/>
      <c r="JF317" s="163"/>
      <c r="JG317" s="163"/>
      <c r="JH317" s="163"/>
      <c r="JI317" s="163"/>
      <c r="JJ317" s="163"/>
      <c r="JK317" s="163"/>
      <c r="JL317" s="163"/>
      <c r="JM317" s="163"/>
      <c r="JN317" s="163"/>
      <c r="JO317" s="163"/>
      <c r="JP317" s="163"/>
      <c r="JQ317" s="163"/>
      <c r="JR317" s="163"/>
      <c r="JS317" s="163"/>
      <c r="JT317" s="163"/>
      <c r="JU317" s="163"/>
      <c r="JV317" s="163"/>
      <c r="JW317" s="163"/>
      <c r="JX317" s="163"/>
      <c r="JY317" s="163"/>
      <c r="JZ317" s="163"/>
      <c r="KA317" s="163"/>
      <c r="KB317" s="163"/>
      <c r="KC317" s="163"/>
      <c r="KD317" s="163"/>
      <c r="KE317" s="163"/>
      <c r="KF317" s="163"/>
      <c r="KG317" s="163"/>
      <c r="KH317" s="163"/>
      <c r="KI317" s="163"/>
      <c r="KJ317" s="163"/>
      <c r="KK317" s="163"/>
      <c r="KL317" s="163"/>
      <c r="KM317" s="163"/>
      <c r="KN317" s="163"/>
      <c r="KO317" s="163"/>
      <c r="KP317" s="163"/>
      <c r="KQ317" s="163"/>
      <c r="KR317" s="163"/>
      <c r="KS317" s="163"/>
      <c r="KT317" s="163"/>
      <c r="KU317" s="163"/>
      <c r="KV317" s="163"/>
      <c r="KW317" s="163"/>
      <c r="KX317" s="163"/>
      <c r="KY317" s="163"/>
      <c r="KZ317" s="163"/>
      <c r="LA317" s="163"/>
      <c r="LB317" s="163"/>
      <c r="LC317" s="163"/>
      <c r="LD317" s="163"/>
      <c r="LE317" s="163"/>
      <c r="LF317" s="163"/>
      <c r="LG317" s="163"/>
      <c r="LH317" s="163"/>
      <c r="LI317" s="163"/>
      <c r="LJ317" s="163"/>
      <c r="LK317" s="163"/>
      <c r="LL317" s="163"/>
      <c r="LM317" s="163"/>
      <c r="LN317" s="163"/>
      <c r="LO317" s="163"/>
      <c r="LP317" s="163"/>
      <c r="LQ317" s="163"/>
      <c r="LR317" s="163"/>
      <c r="LS317" s="163"/>
      <c r="LT317" s="163"/>
      <c r="LU317" s="163"/>
      <c r="LV317" s="163"/>
      <c r="LW317" s="163"/>
      <c r="LX317" s="163"/>
      <c r="LY317" s="163"/>
      <c r="LZ317" s="163"/>
      <c r="MA317" s="163"/>
      <c r="MB317" s="163"/>
      <c r="MC317" s="163"/>
      <c r="MD317" s="163"/>
      <c r="ME317" s="163"/>
      <c r="MF317" s="163"/>
      <c r="MG317" s="163"/>
      <c r="MH317" s="163"/>
      <c r="MI317" s="163"/>
      <c r="MJ317" s="163"/>
      <c r="MK317" s="163"/>
      <c r="ML317" s="163"/>
      <c r="MM317" s="163"/>
      <c r="MN317" s="163"/>
      <c r="MO317" s="163"/>
      <c r="MP317" s="163"/>
      <c r="MQ317" s="163"/>
      <c r="MR317" s="163"/>
      <c r="MS317" s="163"/>
      <c r="MT317" s="163"/>
      <c r="MU317" s="163"/>
      <c r="MV317" s="163"/>
      <c r="MW317" s="163"/>
      <c r="MX317" s="163"/>
      <c r="MY317" s="163"/>
      <c r="MZ317" s="163"/>
      <c r="NA317" s="163"/>
      <c r="NB317" s="163"/>
      <c r="NC317" s="163"/>
      <c r="ND317" s="163"/>
      <c r="NE317" s="163"/>
      <c r="NF317" s="163"/>
      <c r="NG317" s="163"/>
      <c r="NH317" s="163"/>
      <c r="NI317" s="163"/>
      <c r="NJ317" s="163"/>
      <c r="NK317" s="163"/>
      <c r="NL317" s="163"/>
      <c r="NM317" s="163"/>
      <c r="NN317" s="163"/>
      <c r="NO317" s="163"/>
      <c r="NP317" s="163"/>
      <c r="NQ317" s="163"/>
      <c r="NR317" s="163"/>
      <c r="NS317" s="163"/>
      <c r="NT317" s="163"/>
      <c r="NU317" s="163"/>
      <c r="NV317" s="163"/>
      <c r="NW317" s="163"/>
      <c r="NX317" s="163"/>
      <c r="NY317" s="163"/>
      <c r="NZ317" s="163"/>
      <c r="OA317" s="163"/>
      <c r="OB317" s="163"/>
      <c r="OC317" s="163"/>
      <c r="OD317" s="163"/>
      <c r="OE317" s="163"/>
      <c r="OF317" s="163"/>
      <c r="OG317" s="163"/>
      <c r="OH317" s="163"/>
      <c r="OI317" s="163"/>
      <c r="OJ317" s="163"/>
      <c r="OK317" s="163"/>
      <c r="OL317" s="163"/>
      <c r="OM317" s="163"/>
      <c r="ON317" s="163"/>
      <c r="OO317" s="163"/>
      <c r="OP317" s="163"/>
      <c r="OQ317" s="163"/>
      <c r="OR317" s="163"/>
      <c r="OS317" s="163"/>
      <c r="OT317" s="163"/>
      <c r="OU317" s="163"/>
      <c r="OV317" s="163"/>
      <c r="OW317" s="163"/>
      <c r="OX317" s="163"/>
      <c r="OY317" s="163"/>
      <c r="OZ317" s="163"/>
      <c r="PA317" s="163"/>
      <c r="PB317" s="163"/>
      <c r="PC317" s="163"/>
      <c r="PD317" s="163"/>
      <c r="PE317" s="163"/>
      <c r="PF317" s="163"/>
      <c r="PG317" s="163"/>
      <c r="PH317" s="163"/>
      <c r="PI317" s="163"/>
      <c r="PJ317" s="163"/>
      <c r="PK317" s="163"/>
      <c r="PL317" s="163"/>
      <c r="PM317" s="163"/>
      <c r="PN317" s="163"/>
      <c r="PO317" s="163"/>
      <c r="PP317" s="163"/>
      <c r="PQ317" s="163"/>
      <c r="PR317" s="163"/>
      <c r="PS317" s="163"/>
      <c r="PT317" s="163"/>
      <c r="PU317" s="163"/>
      <c r="PV317" s="163"/>
      <c r="PW317" s="163"/>
      <c r="PX317" s="163"/>
      <c r="PY317" s="163"/>
      <c r="PZ317" s="163"/>
      <c r="QA317" s="163"/>
      <c r="QB317" s="163"/>
      <c r="QC317" s="163"/>
      <c r="QD317" s="163"/>
      <c r="QE317" s="163"/>
      <c r="QF317" s="163"/>
      <c r="QG317" s="163"/>
      <c r="QH317" s="163"/>
      <c r="QI317" s="163"/>
      <c r="QJ317" s="163"/>
      <c r="QK317" s="163"/>
      <c r="QL317" s="163"/>
      <c r="QM317" s="163"/>
      <c r="QN317" s="163"/>
      <c r="QO317" s="163"/>
      <c r="QP317" s="163"/>
      <c r="QQ317" s="163"/>
      <c r="QR317" s="163"/>
      <c r="QS317" s="163"/>
      <c r="QT317" s="163"/>
      <c r="QU317" s="163"/>
      <c r="QV317" s="163"/>
      <c r="QW317" s="163"/>
      <c r="QX317" s="163"/>
      <c r="QY317" s="163"/>
      <c r="QZ317" s="163"/>
      <c r="RA317" s="163"/>
      <c r="RB317" s="163"/>
      <c r="RC317" s="163"/>
      <c r="RD317" s="163"/>
      <c r="RE317" s="163"/>
      <c r="RF317" s="163"/>
      <c r="RG317" s="163"/>
      <c r="RH317" s="163"/>
      <c r="RI317" s="163"/>
      <c r="RJ317" s="163"/>
      <c r="RK317" s="163"/>
      <c r="RL317" s="163"/>
      <c r="RM317" s="163"/>
      <c r="RN317" s="163"/>
      <c r="RO317" s="163"/>
      <c r="RP317" s="163"/>
      <c r="RQ317" s="163"/>
      <c r="RR317" s="163"/>
      <c r="RS317" s="163"/>
      <c r="RT317" s="163"/>
      <c r="RU317" s="163"/>
      <c r="RV317" s="163"/>
      <c r="RW317" s="163"/>
      <c r="RX317" s="163"/>
      <c r="RY317" s="163"/>
      <c r="RZ317" s="163"/>
      <c r="SA317" s="163"/>
      <c r="SB317" s="163"/>
      <c r="SC317" s="163"/>
      <c r="SD317" s="163"/>
      <c r="SE317" s="163"/>
      <c r="SF317" s="163"/>
      <c r="SG317" s="163"/>
      <c r="SH317" s="163"/>
      <c r="SI317" s="163"/>
      <c r="SJ317" s="163"/>
      <c r="SK317" s="163"/>
      <c r="SL317" s="163"/>
      <c r="SM317" s="163"/>
      <c r="SN317" s="163"/>
      <c r="SO317" s="163"/>
      <c r="SP317" s="163"/>
      <c r="SQ317" s="163"/>
      <c r="SR317" s="163"/>
      <c r="SS317" s="163"/>
      <c r="ST317" s="163"/>
      <c r="SU317" s="163"/>
      <c r="SV317" s="163"/>
      <c r="SW317" s="163"/>
      <c r="SX317" s="163"/>
      <c r="SY317" s="163"/>
      <c r="SZ317" s="163"/>
      <c r="TA317" s="163"/>
      <c r="TB317" s="163"/>
      <c r="TC317" s="163"/>
      <c r="TD317" s="163"/>
      <c r="TE317" s="163"/>
      <c r="TF317" s="163"/>
      <c r="TG317" s="163"/>
      <c r="TH317" s="163"/>
      <c r="TI317" s="163"/>
      <c r="TJ317" s="163"/>
      <c r="TK317" s="163"/>
      <c r="TL317" s="163"/>
      <c r="TM317" s="163"/>
      <c r="TN317" s="163"/>
      <c r="TO317" s="163"/>
      <c r="TP317" s="163"/>
      <c r="TQ317" s="163"/>
      <c r="TR317" s="163"/>
      <c r="TS317" s="163"/>
      <c r="TT317" s="163"/>
      <c r="TU317" s="163"/>
      <c r="TV317" s="163"/>
      <c r="TW317" s="163"/>
      <c r="TX317" s="163"/>
      <c r="TY317" s="163"/>
      <c r="TZ317" s="163"/>
      <c r="UA317" s="163"/>
      <c r="UB317" s="163"/>
      <c r="UC317" s="163"/>
      <c r="UD317" s="163"/>
      <c r="UE317" s="163"/>
      <c r="UF317" s="163"/>
      <c r="UG317" s="163"/>
      <c r="UH317" s="163"/>
      <c r="UI317" s="163"/>
      <c r="UJ317" s="163"/>
      <c r="UK317" s="163"/>
      <c r="UL317" s="163"/>
      <c r="UM317" s="163"/>
      <c r="UN317" s="163"/>
      <c r="UO317" s="163"/>
      <c r="UP317" s="163"/>
      <c r="UQ317" s="163"/>
      <c r="UR317" s="163"/>
      <c r="US317" s="163"/>
      <c r="UT317" s="163"/>
      <c r="UU317" s="163"/>
      <c r="UV317" s="163"/>
      <c r="UW317" s="163"/>
      <c r="UX317" s="163"/>
      <c r="UY317" s="163"/>
      <c r="UZ317" s="163"/>
      <c r="VA317" s="163"/>
      <c r="VB317" s="163"/>
      <c r="VC317" s="163"/>
      <c r="VD317" s="163"/>
      <c r="VE317" s="163"/>
      <c r="VF317" s="163"/>
      <c r="VG317" s="163"/>
      <c r="VH317" s="163"/>
      <c r="VI317" s="163"/>
      <c r="VJ317" s="163"/>
      <c r="VK317" s="163"/>
      <c r="VL317" s="163"/>
      <c r="VM317" s="163"/>
      <c r="VN317" s="163"/>
      <c r="VO317" s="163"/>
      <c r="VP317" s="163"/>
      <c r="VQ317" s="163"/>
      <c r="VR317" s="163"/>
      <c r="VS317" s="163"/>
      <c r="VT317" s="163"/>
      <c r="VU317" s="163"/>
      <c r="VV317" s="163"/>
      <c r="VW317" s="163"/>
      <c r="VX317" s="163"/>
      <c r="VY317" s="163"/>
      <c r="VZ317" s="163"/>
      <c r="WA317" s="163"/>
      <c r="WB317" s="163"/>
      <c r="WC317" s="163"/>
      <c r="WD317" s="163"/>
      <c r="WE317" s="163"/>
      <c r="WF317" s="163"/>
      <c r="WG317" s="163"/>
      <c r="WH317" s="163"/>
      <c r="WI317" s="163"/>
      <c r="WJ317" s="163"/>
      <c r="WK317" s="163"/>
      <c r="WL317" s="163"/>
      <c r="WM317" s="163"/>
      <c r="WN317" s="163"/>
      <c r="WO317" s="163"/>
      <c r="WP317" s="163"/>
      <c r="WQ317" s="163"/>
      <c r="WR317" s="163"/>
      <c r="WS317" s="163"/>
      <c r="WT317" s="163"/>
      <c r="WU317" s="163"/>
      <c r="WV317" s="163"/>
      <c r="WW317" s="163"/>
      <c r="WX317" s="163"/>
      <c r="WY317" s="163"/>
      <c r="WZ317" s="163"/>
      <c r="XA317" s="163"/>
      <c r="XB317" s="163"/>
      <c r="XC317" s="163"/>
      <c r="XD317" s="163"/>
      <c r="XE317" s="163"/>
      <c r="XF317" s="163"/>
      <c r="XG317" s="163"/>
      <c r="XH317" s="163"/>
      <c r="XI317" s="163"/>
      <c r="XJ317" s="163"/>
      <c r="XK317" s="163"/>
      <c r="XL317" s="163"/>
      <c r="XM317" s="163"/>
      <c r="XN317" s="163"/>
      <c r="XO317" s="163"/>
      <c r="XP317" s="163"/>
      <c r="XQ317" s="163"/>
      <c r="XR317" s="163"/>
      <c r="XS317" s="163"/>
      <c r="XT317" s="163"/>
      <c r="XU317" s="163"/>
      <c r="XV317" s="163"/>
      <c r="XW317" s="163"/>
      <c r="XX317" s="163"/>
      <c r="XY317" s="163"/>
      <c r="XZ317" s="163"/>
      <c r="YA317" s="163"/>
      <c r="YB317" s="163"/>
      <c r="YC317" s="163"/>
      <c r="YD317" s="163"/>
      <c r="YE317" s="163"/>
      <c r="YF317" s="163"/>
      <c r="YG317" s="163"/>
      <c r="YH317" s="163"/>
      <c r="YI317" s="163"/>
      <c r="YJ317" s="163"/>
      <c r="YK317" s="163"/>
      <c r="YL317" s="163"/>
      <c r="YM317" s="163"/>
      <c r="YN317" s="163"/>
      <c r="YO317" s="163"/>
      <c r="YP317" s="163"/>
      <c r="YQ317" s="163"/>
      <c r="YR317" s="163"/>
      <c r="YS317" s="163"/>
      <c r="YT317" s="163"/>
      <c r="YU317" s="163"/>
      <c r="YV317" s="163"/>
      <c r="YW317" s="163"/>
      <c r="YX317" s="163"/>
      <c r="YY317" s="163"/>
      <c r="YZ317" s="163"/>
      <c r="ZA317" s="163"/>
      <c r="ZB317" s="163"/>
      <c r="ZC317" s="163"/>
      <c r="ZD317" s="163"/>
      <c r="ZE317" s="163"/>
      <c r="ZF317" s="163"/>
      <c r="ZG317" s="163"/>
      <c r="ZH317" s="163"/>
      <c r="ZI317" s="163"/>
      <c r="ZJ317" s="163"/>
      <c r="ZK317" s="163"/>
      <c r="ZL317" s="163"/>
      <c r="ZM317" s="163"/>
      <c r="ZN317" s="163"/>
      <c r="ZO317" s="163"/>
      <c r="ZP317" s="163"/>
      <c r="ZQ317" s="163"/>
      <c r="ZR317" s="163"/>
      <c r="ZS317" s="163"/>
      <c r="ZT317" s="163"/>
      <c r="ZU317" s="163"/>
      <c r="ZV317" s="163"/>
      <c r="ZW317" s="163"/>
      <c r="ZX317" s="163"/>
      <c r="ZY317" s="163"/>
      <c r="ZZ317" s="163"/>
      <c r="AAA317" s="163"/>
      <c r="AAB317" s="163"/>
      <c r="AAC317" s="163"/>
      <c r="AAD317" s="163"/>
      <c r="AAE317" s="163"/>
      <c r="AAF317" s="163"/>
      <c r="AAG317" s="163"/>
      <c r="AAH317" s="163"/>
      <c r="AAI317" s="163"/>
      <c r="AAJ317" s="163"/>
      <c r="AAK317" s="163"/>
      <c r="AAL317" s="163"/>
      <c r="AAM317" s="163"/>
      <c r="AAN317" s="163"/>
      <c r="AAO317" s="163"/>
      <c r="AAP317" s="163"/>
      <c r="AAQ317" s="163"/>
      <c r="AAR317" s="163"/>
      <c r="AAS317" s="163"/>
      <c r="AAT317" s="163"/>
      <c r="AAU317" s="163"/>
      <c r="AAV317" s="163"/>
      <c r="AAW317" s="163"/>
      <c r="AAX317" s="163"/>
      <c r="AAY317" s="163"/>
      <c r="AAZ317" s="163"/>
      <c r="ABA317" s="163"/>
      <c r="ABB317" s="163"/>
      <c r="ABC317" s="163"/>
      <c r="ABD317" s="163"/>
      <c r="ABE317" s="163"/>
      <c r="ABF317" s="163"/>
      <c r="ABG317" s="163"/>
      <c r="ABH317" s="163"/>
      <c r="ABI317" s="163"/>
      <c r="ABJ317" s="163"/>
      <c r="ABK317" s="163"/>
      <c r="ABL317" s="163"/>
      <c r="ABM317" s="163"/>
      <c r="ABN317" s="163"/>
      <c r="ABO317" s="163"/>
      <c r="ABP317" s="163"/>
      <c r="ABQ317" s="163"/>
      <c r="ABR317" s="163"/>
      <c r="ABS317" s="163"/>
      <c r="ABT317" s="163"/>
      <c r="ABU317" s="163"/>
      <c r="ABV317" s="163"/>
      <c r="ABW317" s="163"/>
      <c r="ABX317" s="163"/>
      <c r="ABY317" s="163"/>
      <c r="ABZ317" s="163"/>
      <c r="ACA317" s="163"/>
      <c r="ACB317" s="163"/>
      <c r="ACC317" s="163"/>
      <c r="ACD317" s="163"/>
      <c r="ACE317" s="163"/>
      <c r="ACF317" s="163"/>
      <c r="ACG317" s="163"/>
      <c r="ACH317" s="163"/>
      <c r="ACI317" s="163"/>
      <c r="ACJ317" s="163"/>
      <c r="ACK317" s="163"/>
      <c r="ACL317" s="163"/>
      <c r="ACM317" s="163"/>
      <c r="ACN317" s="163"/>
      <c r="ACO317" s="163"/>
      <c r="ACP317" s="163"/>
      <c r="ACQ317" s="163"/>
      <c r="ACR317" s="163"/>
      <c r="ACS317" s="163"/>
      <c r="ACT317" s="163"/>
      <c r="ACU317" s="163"/>
      <c r="ACV317" s="163"/>
      <c r="ACW317" s="163"/>
      <c r="ACX317" s="163"/>
      <c r="ACY317" s="163"/>
      <c r="ACZ317" s="163"/>
      <c r="ADA317" s="163"/>
      <c r="ADB317" s="163"/>
      <c r="ADC317" s="163"/>
      <c r="ADD317" s="163"/>
      <c r="ADE317" s="163"/>
      <c r="ADF317" s="163"/>
    </row>
    <row r="318" spans="1:786" s="22" customFormat="1" ht="24" x14ac:dyDescent="0.3">
      <c r="A318" s="99">
        <v>1</v>
      </c>
      <c r="B318" s="87" t="s">
        <v>883</v>
      </c>
      <c r="C318" s="64" t="s">
        <v>216</v>
      </c>
      <c r="D318" s="65" t="s">
        <v>129</v>
      </c>
      <c r="E318" s="65" t="s">
        <v>146</v>
      </c>
      <c r="F318" s="65">
        <v>45</v>
      </c>
      <c r="G318" s="122">
        <v>1520000</v>
      </c>
      <c r="H318" s="65">
        <v>1</v>
      </c>
      <c r="I318" s="65" t="s">
        <v>49</v>
      </c>
      <c r="J318" s="65" t="s">
        <v>67</v>
      </c>
      <c r="K318" s="67">
        <v>1966</v>
      </c>
      <c r="L318" s="178">
        <v>24228</v>
      </c>
      <c r="M318" s="69">
        <v>450000</v>
      </c>
      <c r="N318" s="70">
        <v>8</v>
      </c>
      <c r="O318" s="70">
        <v>488</v>
      </c>
      <c r="P318" s="71" t="s">
        <v>884</v>
      </c>
      <c r="Q318" s="72" t="s">
        <v>885</v>
      </c>
      <c r="R318" s="146"/>
      <c r="S318" s="74" t="str">
        <f t="shared" si="77"/>
        <v>Pb Zn</v>
      </c>
      <c r="T318" s="147"/>
      <c r="U318" s="147"/>
      <c r="V318" s="147"/>
      <c r="W318" s="147"/>
      <c r="X318" s="147"/>
      <c r="Y318" s="147"/>
      <c r="Z318" s="147"/>
      <c r="AA318" s="148"/>
      <c r="AB318" s="76">
        <f t="shared" si="70"/>
        <v>0.23726005758565219</v>
      </c>
      <c r="AC318" s="76">
        <f t="shared" si="71"/>
        <v>0.20512820512820512</v>
      </c>
      <c r="AD318" s="76">
        <f t="shared" si="72"/>
        <v>34.857142857142854</v>
      </c>
      <c r="AE318" s="76">
        <f t="shared" si="73"/>
        <v>35.299531119856709</v>
      </c>
      <c r="AF318" s="77"/>
      <c r="AG318" s="77">
        <f t="shared" si="74"/>
        <v>35.299531119856709</v>
      </c>
      <c r="AH318" s="77">
        <f t="shared" si="75"/>
        <v>0</v>
      </c>
      <c r="AI318" s="77">
        <f t="shared" si="76"/>
        <v>0</v>
      </c>
      <c r="AU318" s="149"/>
      <c r="AV318" s="149"/>
      <c r="AW318" s="149"/>
      <c r="AX318" s="149"/>
      <c r="AY318" s="149"/>
      <c r="AZ318" s="149"/>
      <c r="BA318" s="149"/>
      <c r="BB318" s="149"/>
      <c r="BC318" s="149"/>
      <c r="BD318" s="149"/>
      <c r="BE318" s="149"/>
      <c r="BF318" s="149"/>
      <c r="BG318" s="149"/>
      <c r="BH318" s="149"/>
      <c r="BI318" s="149"/>
      <c r="BJ318" s="149"/>
      <c r="BK318" s="149"/>
      <c r="BL318" s="149"/>
      <c r="BM318" s="149"/>
      <c r="BN318" s="149"/>
      <c r="BO318" s="149"/>
      <c r="BP318" s="149"/>
      <c r="BQ318" s="149"/>
      <c r="BR318" s="149"/>
      <c r="BS318" s="149"/>
      <c r="BT318" s="149"/>
      <c r="BU318" s="149"/>
      <c r="BV318" s="149"/>
      <c r="BW318" s="149"/>
      <c r="BX318" s="149"/>
      <c r="BY318" s="149"/>
      <c r="BZ318" s="149"/>
      <c r="CA318" s="149"/>
      <c r="CB318" s="149"/>
      <c r="CC318" s="149"/>
      <c r="CD318" s="149"/>
      <c r="CE318" s="149"/>
      <c r="CF318" s="149"/>
      <c r="CG318" s="149"/>
      <c r="CH318" s="149"/>
      <c r="CI318" s="149"/>
      <c r="CJ318" s="149"/>
      <c r="CK318" s="149"/>
      <c r="CL318" s="149"/>
      <c r="CM318" s="149"/>
      <c r="CN318" s="149"/>
      <c r="CO318" s="149"/>
      <c r="CP318" s="149"/>
      <c r="CQ318" s="149"/>
      <c r="CR318" s="149"/>
      <c r="CS318" s="149"/>
      <c r="CT318" s="149"/>
      <c r="CU318" s="149"/>
      <c r="CV318" s="149"/>
      <c r="CW318" s="149"/>
      <c r="CX318" s="149"/>
      <c r="CY318" s="149"/>
      <c r="CZ318" s="149"/>
      <c r="DA318" s="149"/>
      <c r="DB318" s="149"/>
      <c r="DC318" s="149"/>
      <c r="DD318" s="149"/>
      <c r="DE318" s="149"/>
      <c r="DF318" s="149"/>
      <c r="DG318" s="149"/>
      <c r="DH318" s="149"/>
      <c r="DI318" s="149"/>
      <c r="DJ318" s="149"/>
      <c r="DK318" s="149"/>
      <c r="DL318" s="149"/>
      <c r="DM318" s="149"/>
      <c r="DN318" s="149"/>
      <c r="DO318" s="149"/>
      <c r="DP318" s="149"/>
      <c r="DQ318" s="149"/>
      <c r="DR318" s="149"/>
      <c r="DS318" s="149"/>
      <c r="DT318" s="149"/>
      <c r="DU318" s="149"/>
      <c r="DV318" s="149"/>
      <c r="DW318" s="149"/>
      <c r="DX318" s="149"/>
      <c r="DY318" s="149"/>
      <c r="DZ318" s="149"/>
      <c r="EA318" s="149"/>
      <c r="EB318" s="149"/>
      <c r="EC318" s="149"/>
      <c r="ED318" s="149"/>
      <c r="EE318" s="149"/>
      <c r="EF318" s="149"/>
      <c r="EG318" s="149"/>
      <c r="EH318" s="149"/>
      <c r="EI318" s="149"/>
      <c r="EJ318" s="149"/>
      <c r="EK318" s="149"/>
      <c r="EL318" s="149"/>
      <c r="EM318" s="149"/>
      <c r="EN318" s="149"/>
      <c r="EO318" s="149"/>
      <c r="EP318" s="149"/>
      <c r="EQ318" s="149"/>
      <c r="ER318" s="149"/>
      <c r="ES318" s="149"/>
      <c r="ET318" s="149"/>
      <c r="EU318" s="149"/>
      <c r="EV318" s="149"/>
      <c r="EW318" s="149"/>
      <c r="EX318" s="149"/>
      <c r="EY318" s="149"/>
      <c r="EZ318" s="149"/>
      <c r="FA318" s="149"/>
      <c r="FB318" s="149"/>
      <c r="FC318" s="149"/>
      <c r="FD318" s="149"/>
      <c r="FE318" s="149"/>
      <c r="FF318" s="149"/>
      <c r="FG318" s="149"/>
      <c r="FH318" s="149"/>
      <c r="FI318" s="149"/>
      <c r="FJ318" s="149"/>
      <c r="FK318" s="149"/>
      <c r="FL318" s="149"/>
      <c r="FM318" s="149"/>
      <c r="FN318" s="149"/>
      <c r="FO318" s="149"/>
      <c r="FP318" s="149"/>
      <c r="FQ318" s="149"/>
      <c r="FR318" s="149"/>
      <c r="FS318" s="149"/>
      <c r="FT318" s="149"/>
      <c r="FU318" s="149"/>
      <c r="FV318" s="149"/>
      <c r="FW318" s="149"/>
      <c r="FX318" s="149"/>
      <c r="FY318" s="149"/>
      <c r="FZ318" s="149"/>
      <c r="GA318" s="149"/>
      <c r="GB318" s="149"/>
      <c r="GC318" s="149"/>
      <c r="GD318" s="149"/>
      <c r="GE318" s="149"/>
      <c r="GF318" s="149"/>
      <c r="GG318" s="149"/>
      <c r="GH318" s="149"/>
      <c r="GI318" s="149"/>
      <c r="GJ318" s="149"/>
      <c r="GK318" s="149"/>
      <c r="GL318" s="149"/>
      <c r="GM318" s="149"/>
      <c r="GN318" s="149"/>
      <c r="GO318" s="149"/>
      <c r="GP318" s="149"/>
      <c r="GQ318" s="149"/>
      <c r="GR318" s="149"/>
      <c r="GS318" s="149"/>
      <c r="GT318" s="149"/>
      <c r="GU318" s="149"/>
      <c r="GV318" s="149"/>
      <c r="GW318" s="149"/>
      <c r="GX318" s="149"/>
      <c r="GY318" s="149"/>
      <c r="GZ318" s="149"/>
      <c r="HA318" s="149"/>
      <c r="HB318" s="149"/>
      <c r="HC318" s="149"/>
      <c r="HD318" s="149"/>
      <c r="HE318" s="149"/>
      <c r="HF318" s="149"/>
      <c r="HG318" s="149"/>
      <c r="HH318" s="149"/>
      <c r="HI318" s="149"/>
      <c r="HJ318" s="149"/>
      <c r="HK318" s="149"/>
      <c r="HL318" s="149"/>
      <c r="HM318" s="149"/>
      <c r="HN318" s="149"/>
      <c r="HO318" s="149"/>
      <c r="HP318" s="149"/>
      <c r="HQ318" s="149"/>
      <c r="HR318" s="149"/>
      <c r="HS318" s="149"/>
      <c r="HT318" s="149"/>
      <c r="HU318" s="149"/>
      <c r="HV318" s="149"/>
      <c r="HW318" s="149"/>
      <c r="HX318" s="149"/>
      <c r="HY318" s="149"/>
      <c r="HZ318" s="149"/>
      <c r="IA318" s="149"/>
      <c r="IB318" s="149"/>
      <c r="IC318" s="149"/>
      <c r="ID318" s="149"/>
      <c r="IE318" s="149"/>
      <c r="IF318" s="149"/>
      <c r="IG318" s="149"/>
      <c r="IH318" s="149"/>
      <c r="II318" s="149"/>
      <c r="IJ318" s="149"/>
      <c r="IK318" s="149"/>
      <c r="IL318" s="149"/>
      <c r="IM318" s="149"/>
      <c r="IN318" s="149"/>
      <c r="IO318" s="149"/>
      <c r="IP318" s="149"/>
      <c r="IQ318" s="149"/>
      <c r="IR318" s="149"/>
      <c r="IS318" s="149"/>
      <c r="IT318" s="149"/>
      <c r="IU318" s="149"/>
      <c r="IV318" s="149"/>
      <c r="IW318" s="149"/>
      <c r="IX318" s="149"/>
      <c r="IY318" s="149"/>
      <c r="IZ318" s="149"/>
      <c r="JA318" s="149"/>
      <c r="JB318" s="149"/>
      <c r="JC318" s="149"/>
      <c r="JD318" s="149"/>
      <c r="JE318" s="149"/>
      <c r="JF318" s="149"/>
      <c r="JG318" s="149"/>
      <c r="JH318" s="149"/>
      <c r="JI318" s="149"/>
      <c r="JJ318" s="149"/>
      <c r="JK318" s="149"/>
      <c r="JL318" s="149"/>
      <c r="JM318" s="149"/>
      <c r="JN318" s="149"/>
      <c r="JO318" s="149"/>
      <c r="JP318" s="149"/>
      <c r="JQ318" s="149"/>
      <c r="JR318" s="149"/>
      <c r="JS318" s="149"/>
      <c r="JT318" s="149"/>
      <c r="JU318" s="149"/>
      <c r="JV318" s="149"/>
      <c r="JW318" s="149"/>
      <c r="JX318" s="149"/>
      <c r="JY318" s="149"/>
      <c r="JZ318" s="149"/>
      <c r="KA318" s="149"/>
      <c r="KB318" s="149"/>
      <c r="KC318" s="149"/>
      <c r="KD318" s="149"/>
      <c r="KE318" s="149"/>
      <c r="KF318" s="149"/>
      <c r="KG318" s="149"/>
      <c r="KH318" s="149"/>
      <c r="KI318" s="149"/>
      <c r="KJ318" s="149"/>
      <c r="KK318" s="149"/>
      <c r="KL318" s="149"/>
      <c r="KM318" s="149"/>
      <c r="KN318" s="149"/>
      <c r="KO318" s="149"/>
      <c r="KP318" s="149"/>
      <c r="KQ318" s="149"/>
      <c r="KR318" s="149"/>
      <c r="KS318" s="149"/>
      <c r="KT318" s="149"/>
      <c r="KU318" s="149"/>
      <c r="KV318" s="149"/>
      <c r="KW318" s="149"/>
      <c r="KX318" s="149"/>
      <c r="KY318" s="149"/>
      <c r="KZ318" s="149"/>
      <c r="LA318" s="149"/>
      <c r="LB318" s="149"/>
      <c r="LC318" s="149"/>
      <c r="LD318" s="149"/>
      <c r="LE318" s="149"/>
      <c r="LF318" s="149"/>
      <c r="LG318" s="149"/>
      <c r="LH318" s="149"/>
      <c r="LI318" s="149"/>
      <c r="LJ318" s="149"/>
      <c r="LK318" s="149"/>
      <c r="LL318" s="149"/>
      <c r="LM318" s="149"/>
      <c r="LN318" s="149"/>
      <c r="LO318" s="149"/>
      <c r="LP318" s="149"/>
      <c r="LQ318" s="149"/>
      <c r="LR318" s="149"/>
      <c r="LS318" s="149"/>
      <c r="LT318" s="149"/>
      <c r="LU318" s="149"/>
      <c r="LV318" s="149"/>
      <c r="LW318" s="149"/>
      <c r="LX318" s="149"/>
      <c r="LY318" s="149"/>
      <c r="LZ318" s="149"/>
      <c r="MA318" s="149"/>
      <c r="MB318" s="149"/>
      <c r="MC318" s="149"/>
      <c r="MD318" s="149"/>
      <c r="ME318" s="149"/>
      <c r="MF318" s="149"/>
      <c r="MG318" s="149"/>
      <c r="MH318" s="149"/>
      <c r="MI318" s="149"/>
      <c r="MJ318" s="149"/>
      <c r="MK318" s="149"/>
      <c r="ML318" s="149"/>
      <c r="MM318" s="149"/>
      <c r="MN318" s="149"/>
      <c r="MO318" s="149"/>
      <c r="MP318" s="149"/>
      <c r="MQ318" s="149"/>
      <c r="MR318" s="149"/>
      <c r="MS318" s="149"/>
      <c r="MT318" s="149"/>
      <c r="MU318" s="149"/>
      <c r="MV318" s="149"/>
      <c r="MW318" s="149"/>
      <c r="MX318" s="149"/>
      <c r="MY318" s="149"/>
      <c r="MZ318" s="149"/>
      <c r="NA318" s="149"/>
      <c r="NB318" s="149"/>
      <c r="NC318" s="149"/>
      <c r="ND318" s="149"/>
      <c r="NE318" s="149"/>
      <c r="NF318" s="149"/>
      <c r="NG318" s="149"/>
      <c r="NH318" s="149"/>
      <c r="NI318" s="149"/>
      <c r="NJ318" s="149"/>
      <c r="NK318" s="149"/>
      <c r="NL318" s="149"/>
      <c r="NM318" s="149"/>
      <c r="NN318" s="149"/>
      <c r="NO318" s="149"/>
      <c r="NP318" s="149"/>
      <c r="NQ318" s="149"/>
      <c r="NR318" s="149"/>
      <c r="NS318" s="149"/>
      <c r="NT318" s="149"/>
      <c r="NU318" s="149"/>
      <c r="NV318" s="149"/>
      <c r="NW318" s="149"/>
      <c r="NX318" s="149"/>
      <c r="NY318" s="149"/>
      <c r="NZ318" s="149"/>
      <c r="OA318" s="149"/>
      <c r="OB318" s="149"/>
      <c r="OC318" s="149"/>
      <c r="OD318" s="149"/>
      <c r="OE318" s="149"/>
      <c r="OF318" s="149"/>
      <c r="OG318" s="149"/>
      <c r="OH318" s="149"/>
      <c r="OI318" s="149"/>
      <c r="OJ318" s="149"/>
      <c r="OK318" s="149"/>
      <c r="OL318" s="149"/>
      <c r="OM318" s="149"/>
      <c r="ON318" s="149"/>
      <c r="OO318" s="149"/>
      <c r="OP318" s="149"/>
      <c r="OQ318" s="149"/>
      <c r="OR318" s="149"/>
      <c r="OS318" s="149"/>
      <c r="OT318" s="149"/>
      <c r="OU318" s="149"/>
      <c r="OV318" s="149"/>
      <c r="OW318" s="149"/>
      <c r="OX318" s="149"/>
      <c r="OY318" s="149"/>
      <c r="OZ318" s="149"/>
      <c r="PA318" s="149"/>
      <c r="PB318" s="149"/>
      <c r="PC318" s="149"/>
      <c r="PD318" s="149"/>
      <c r="PE318" s="149"/>
      <c r="PF318" s="149"/>
      <c r="PG318" s="149"/>
      <c r="PH318" s="149"/>
      <c r="PI318" s="149"/>
      <c r="PJ318" s="149"/>
      <c r="PK318" s="149"/>
      <c r="PL318" s="149"/>
      <c r="PM318" s="149"/>
      <c r="PN318" s="149"/>
      <c r="PO318" s="149"/>
      <c r="PP318" s="149"/>
      <c r="PQ318" s="149"/>
      <c r="PR318" s="149"/>
      <c r="PS318" s="149"/>
      <c r="PT318" s="149"/>
      <c r="PU318" s="149"/>
      <c r="PV318" s="149"/>
      <c r="PW318" s="149"/>
      <c r="PX318" s="149"/>
      <c r="PY318" s="149"/>
      <c r="PZ318" s="149"/>
      <c r="QA318" s="149"/>
      <c r="QB318" s="149"/>
      <c r="QC318" s="149"/>
      <c r="QD318" s="149"/>
      <c r="QE318" s="149"/>
      <c r="QF318" s="149"/>
      <c r="QG318" s="149"/>
      <c r="QH318" s="149"/>
      <c r="QI318" s="149"/>
      <c r="QJ318" s="149"/>
      <c r="QK318" s="149"/>
      <c r="QL318" s="149"/>
      <c r="QM318" s="149"/>
      <c r="QN318" s="149"/>
      <c r="QO318" s="149"/>
      <c r="QP318" s="149"/>
      <c r="QQ318" s="149"/>
      <c r="QR318" s="149"/>
      <c r="QS318" s="149"/>
      <c r="QT318" s="149"/>
      <c r="QU318" s="149"/>
      <c r="QV318" s="149"/>
      <c r="QW318" s="149"/>
      <c r="QX318" s="149"/>
      <c r="QY318" s="149"/>
      <c r="QZ318" s="149"/>
      <c r="RA318" s="149"/>
      <c r="RB318" s="149"/>
      <c r="RC318" s="149"/>
      <c r="RD318" s="149"/>
      <c r="RE318" s="149"/>
      <c r="RF318" s="149"/>
      <c r="RG318" s="149"/>
      <c r="RH318" s="149"/>
      <c r="RI318" s="149"/>
      <c r="RJ318" s="149"/>
      <c r="RK318" s="149"/>
      <c r="RL318" s="149"/>
      <c r="RM318" s="149"/>
      <c r="RN318" s="149"/>
      <c r="RO318" s="149"/>
      <c r="RP318" s="149"/>
      <c r="RQ318" s="149"/>
      <c r="RR318" s="149"/>
      <c r="RS318" s="149"/>
      <c r="RT318" s="149"/>
      <c r="RU318" s="149"/>
      <c r="RV318" s="149"/>
      <c r="RW318" s="149"/>
      <c r="RX318" s="149"/>
      <c r="RY318" s="149"/>
      <c r="RZ318" s="149"/>
      <c r="SA318" s="149"/>
      <c r="SB318" s="149"/>
      <c r="SC318" s="149"/>
      <c r="SD318" s="149"/>
      <c r="SE318" s="149"/>
      <c r="SF318" s="149"/>
      <c r="SG318" s="149"/>
      <c r="SH318" s="149"/>
      <c r="SI318" s="149"/>
      <c r="SJ318" s="149"/>
      <c r="SK318" s="149"/>
      <c r="SL318" s="149"/>
      <c r="SM318" s="149"/>
      <c r="SN318" s="149"/>
      <c r="SO318" s="149"/>
      <c r="SP318" s="149"/>
      <c r="SQ318" s="149"/>
      <c r="SR318" s="149"/>
      <c r="SS318" s="149"/>
      <c r="ST318" s="149"/>
      <c r="SU318" s="149"/>
      <c r="SV318" s="149"/>
      <c r="SW318" s="149"/>
      <c r="SX318" s="149"/>
      <c r="SY318" s="149"/>
      <c r="SZ318" s="149"/>
      <c r="TA318" s="149"/>
      <c r="TB318" s="149"/>
      <c r="TC318" s="149"/>
      <c r="TD318" s="149"/>
      <c r="TE318" s="149"/>
      <c r="TF318" s="149"/>
      <c r="TG318" s="149"/>
      <c r="TH318" s="149"/>
      <c r="TI318" s="149"/>
      <c r="TJ318" s="149"/>
      <c r="TK318" s="149"/>
      <c r="TL318" s="149"/>
      <c r="TM318" s="149"/>
      <c r="TN318" s="149"/>
      <c r="TO318" s="149"/>
      <c r="TP318" s="149"/>
      <c r="TQ318" s="149"/>
      <c r="TR318" s="149"/>
      <c r="TS318" s="149"/>
      <c r="TT318" s="149"/>
      <c r="TU318" s="149"/>
      <c r="TV318" s="149"/>
      <c r="TW318" s="149"/>
      <c r="TX318" s="149"/>
      <c r="TY318" s="149"/>
      <c r="TZ318" s="149"/>
      <c r="UA318" s="149"/>
      <c r="UB318" s="149"/>
      <c r="UC318" s="149"/>
      <c r="UD318" s="149"/>
      <c r="UE318" s="149"/>
      <c r="UF318" s="149"/>
      <c r="UG318" s="149"/>
      <c r="UH318" s="149"/>
      <c r="UI318" s="149"/>
      <c r="UJ318" s="149"/>
      <c r="UK318" s="149"/>
      <c r="UL318" s="149"/>
      <c r="UM318" s="149"/>
      <c r="UN318" s="149"/>
      <c r="UO318" s="149"/>
      <c r="UP318" s="149"/>
      <c r="UQ318" s="149"/>
      <c r="UR318" s="149"/>
      <c r="US318" s="149"/>
      <c r="UT318" s="149"/>
      <c r="UU318" s="149"/>
      <c r="UV318" s="149"/>
      <c r="UW318" s="149"/>
      <c r="UX318" s="149"/>
      <c r="UY318" s="149"/>
      <c r="UZ318" s="149"/>
      <c r="VA318" s="149"/>
      <c r="VB318" s="149"/>
      <c r="VC318" s="149"/>
      <c r="VD318" s="149"/>
      <c r="VE318" s="149"/>
      <c r="VF318" s="149"/>
      <c r="VG318" s="149"/>
      <c r="VH318" s="149"/>
      <c r="VI318" s="149"/>
      <c r="VJ318" s="149"/>
      <c r="VK318" s="149"/>
      <c r="VL318" s="149"/>
      <c r="VM318" s="149"/>
      <c r="VN318" s="149"/>
      <c r="VO318" s="149"/>
      <c r="VP318" s="149"/>
      <c r="VQ318" s="149"/>
      <c r="VR318" s="149"/>
      <c r="VS318" s="149"/>
      <c r="VT318" s="149"/>
      <c r="VU318" s="149"/>
      <c r="VV318" s="149"/>
      <c r="VW318" s="149"/>
      <c r="VX318" s="149"/>
      <c r="VY318" s="149"/>
      <c r="VZ318" s="149"/>
      <c r="WA318" s="149"/>
      <c r="WB318" s="149"/>
      <c r="WC318" s="149"/>
      <c r="WD318" s="149"/>
      <c r="WE318" s="149"/>
      <c r="WF318" s="149"/>
      <c r="WG318" s="149"/>
      <c r="WH318" s="149"/>
      <c r="WI318" s="149"/>
      <c r="WJ318" s="149"/>
      <c r="WK318" s="149"/>
      <c r="WL318" s="149"/>
      <c r="WM318" s="149"/>
      <c r="WN318" s="149"/>
      <c r="WO318" s="149"/>
      <c r="WP318" s="149"/>
      <c r="WQ318" s="149"/>
      <c r="WR318" s="149"/>
      <c r="WS318" s="149"/>
      <c r="WT318" s="149"/>
      <c r="WU318" s="149"/>
      <c r="WV318" s="149"/>
      <c r="WW318" s="149"/>
      <c r="WX318" s="149"/>
      <c r="WY318" s="149"/>
      <c r="WZ318" s="149"/>
      <c r="XA318" s="149"/>
      <c r="XB318" s="149"/>
      <c r="XC318" s="149"/>
      <c r="XD318" s="149"/>
      <c r="XE318" s="149"/>
      <c r="XF318" s="149"/>
      <c r="XG318" s="149"/>
      <c r="XH318" s="149"/>
      <c r="XI318" s="149"/>
      <c r="XJ318" s="149"/>
      <c r="XK318" s="149"/>
      <c r="XL318" s="149"/>
      <c r="XM318" s="149"/>
      <c r="XN318" s="149"/>
      <c r="XO318" s="149"/>
      <c r="XP318" s="149"/>
      <c r="XQ318" s="149"/>
      <c r="XR318" s="149"/>
      <c r="XS318" s="149"/>
      <c r="XT318" s="149"/>
      <c r="XU318" s="149"/>
      <c r="XV318" s="149"/>
      <c r="XW318" s="149"/>
      <c r="XX318" s="149"/>
      <c r="XY318" s="149"/>
      <c r="XZ318" s="149"/>
      <c r="YA318" s="149"/>
      <c r="YB318" s="149"/>
      <c r="YC318" s="149"/>
      <c r="YD318" s="149"/>
      <c r="YE318" s="149"/>
      <c r="YF318" s="149"/>
      <c r="YG318" s="149"/>
      <c r="YH318" s="149"/>
      <c r="YI318" s="149"/>
      <c r="YJ318" s="149"/>
      <c r="YK318" s="149"/>
      <c r="YL318" s="149"/>
      <c r="YM318" s="149"/>
      <c r="YN318" s="149"/>
      <c r="YO318" s="149"/>
      <c r="YP318" s="149"/>
      <c r="YQ318" s="149"/>
      <c r="YR318" s="149"/>
      <c r="YS318" s="149"/>
      <c r="YT318" s="149"/>
      <c r="YU318" s="149"/>
      <c r="YV318" s="149"/>
      <c r="YW318" s="149"/>
      <c r="YX318" s="149"/>
      <c r="YY318" s="149"/>
      <c r="YZ318" s="149"/>
      <c r="ZA318" s="149"/>
      <c r="ZB318" s="149"/>
      <c r="ZC318" s="149"/>
      <c r="ZD318" s="149"/>
      <c r="ZE318" s="149"/>
      <c r="ZF318" s="149"/>
      <c r="ZG318" s="149"/>
      <c r="ZH318" s="149"/>
      <c r="ZI318" s="149"/>
      <c r="ZJ318" s="149"/>
      <c r="ZK318" s="149"/>
      <c r="ZL318" s="149"/>
      <c r="ZM318" s="149"/>
      <c r="ZN318" s="149"/>
      <c r="ZO318" s="149"/>
      <c r="ZP318" s="149"/>
      <c r="ZQ318" s="149"/>
      <c r="ZR318" s="149"/>
      <c r="ZS318" s="149"/>
      <c r="ZT318" s="149"/>
      <c r="ZU318" s="149"/>
      <c r="ZV318" s="149"/>
      <c r="ZW318" s="149"/>
      <c r="ZX318" s="149"/>
      <c r="ZY318" s="149"/>
      <c r="ZZ318" s="149"/>
      <c r="AAA318" s="149"/>
      <c r="AAB318" s="149"/>
      <c r="AAC318" s="149"/>
      <c r="AAD318" s="149"/>
      <c r="AAE318" s="149"/>
      <c r="AAF318" s="149"/>
      <c r="AAG318" s="149"/>
      <c r="AAH318" s="149"/>
      <c r="AAI318" s="149"/>
      <c r="AAJ318" s="149"/>
      <c r="AAK318" s="149"/>
      <c r="AAL318" s="149"/>
      <c r="AAM318" s="149"/>
      <c r="AAN318" s="149"/>
      <c r="AAO318" s="149"/>
      <c r="AAP318" s="149"/>
      <c r="AAQ318" s="149"/>
      <c r="AAR318" s="149"/>
      <c r="AAS318" s="149"/>
      <c r="AAT318" s="149"/>
      <c r="AAU318" s="149"/>
      <c r="AAV318" s="149"/>
      <c r="AAW318" s="149"/>
      <c r="AAX318" s="149"/>
      <c r="AAY318" s="149"/>
      <c r="AAZ318" s="149"/>
      <c r="ABA318" s="149"/>
      <c r="ABB318" s="149"/>
      <c r="ABC318" s="149"/>
      <c r="ABD318" s="149"/>
      <c r="ABE318" s="149"/>
      <c r="ABF318" s="149"/>
      <c r="ABG318" s="149"/>
      <c r="ABH318" s="149"/>
      <c r="ABI318" s="149"/>
      <c r="ABJ318" s="149"/>
      <c r="ABK318" s="149"/>
      <c r="ABL318" s="149"/>
      <c r="ABM318" s="149"/>
      <c r="ABN318" s="149"/>
      <c r="ABO318" s="149"/>
      <c r="ABP318" s="149"/>
      <c r="ABQ318" s="149"/>
      <c r="ABR318" s="149"/>
      <c r="ABS318" s="149"/>
      <c r="ABT318" s="149"/>
      <c r="ABU318" s="149"/>
      <c r="ABV318" s="149"/>
      <c r="ABW318" s="149"/>
      <c r="ABX318" s="149"/>
      <c r="ABY318" s="149"/>
      <c r="ABZ318" s="149"/>
      <c r="ACA318" s="149"/>
      <c r="ACB318" s="149"/>
      <c r="ACC318" s="149"/>
      <c r="ACD318" s="149"/>
      <c r="ACE318" s="149"/>
      <c r="ACF318" s="149"/>
      <c r="ACG318" s="149"/>
      <c r="ACH318" s="149"/>
      <c r="ACI318" s="149"/>
      <c r="ACJ318" s="149"/>
      <c r="ACK318" s="149"/>
      <c r="ACL318" s="149"/>
      <c r="ACM318" s="149"/>
      <c r="ACN318" s="149"/>
      <c r="ACO318" s="149"/>
      <c r="ACP318" s="149"/>
      <c r="ACQ318" s="149"/>
      <c r="ACR318" s="149"/>
      <c r="ACS318" s="149"/>
      <c r="ACT318" s="149"/>
      <c r="ACU318" s="149"/>
      <c r="ACV318" s="149"/>
      <c r="ACW318" s="149"/>
      <c r="ACX318" s="149"/>
      <c r="ACY318" s="149"/>
      <c r="ACZ318" s="149"/>
      <c r="ADA318" s="149"/>
    </row>
    <row r="319" spans="1:786" s="124" customFormat="1" ht="24" x14ac:dyDescent="0.3">
      <c r="A319" s="81">
        <v>3</v>
      </c>
      <c r="B319" s="87" t="s">
        <v>886</v>
      </c>
      <c r="C319" s="64" t="s">
        <v>82</v>
      </c>
      <c r="D319" s="65"/>
      <c r="E319" s="65"/>
      <c r="F319" s="65"/>
      <c r="G319" s="122"/>
      <c r="H319" s="65">
        <v>1</v>
      </c>
      <c r="I319" s="65" t="s">
        <v>49</v>
      </c>
      <c r="J319" s="65" t="s">
        <v>170</v>
      </c>
      <c r="K319" s="67">
        <v>1966</v>
      </c>
      <c r="L319" s="68">
        <v>24190</v>
      </c>
      <c r="M319" s="69"/>
      <c r="N319" s="70"/>
      <c r="O319" s="70"/>
      <c r="P319" s="71" t="s">
        <v>511</v>
      </c>
      <c r="Q319" s="72" t="s">
        <v>887</v>
      </c>
      <c r="R319" s="73" t="s">
        <v>347</v>
      </c>
      <c r="S319" s="74" t="str">
        <f t="shared" si="77"/>
        <v>Coal</v>
      </c>
      <c r="T319" s="75"/>
      <c r="U319" s="75"/>
      <c r="V319" s="75"/>
      <c r="W319" s="75"/>
      <c r="X319" s="75"/>
      <c r="Y319" s="75"/>
      <c r="Z319" s="75"/>
      <c r="AA319" s="22"/>
      <c r="AB319" s="76">
        <f t="shared" si="70"/>
        <v>0</v>
      </c>
      <c r="AC319" s="76">
        <f t="shared" si="71"/>
        <v>0</v>
      </c>
      <c r="AD319" s="76">
        <f t="shared" si="72"/>
        <v>0</v>
      </c>
      <c r="AE319" s="76">
        <f t="shared" si="73"/>
        <v>0</v>
      </c>
      <c r="AF319" s="77"/>
      <c r="AG319" s="77">
        <f t="shared" si="74"/>
        <v>0</v>
      </c>
      <c r="AH319" s="77">
        <f t="shared" si="75"/>
        <v>0</v>
      </c>
      <c r="AI319" s="77">
        <f t="shared" si="76"/>
        <v>0</v>
      </c>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c r="DJ319" s="22"/>
      <c r="DK319" s="22"/>
      <c r="DL319" s="22"/>
      <c r="DM319" s="22"/>
      <c r="DN319" s="22"/>
      <c r="DO319" s="22"/>
      <c r="DP319" s="22"/>
      <c r="DQ319" s="22"/>
      <c r="DR319" s="22"/>
      <c r="DS319" s="22"/>
      <c r="DT319" s="22"/>
      <c r="DU319" s="22"/>
      <c r="DV319" s="22"/>
      <c r="DW319" s="22"/>
      <c r="DX319" s="22"/>
      <c r="DY319" s="22"/>
      <c r="DZ319" s="22"/>
      <c r="EA319" s="22"/>
      <c r="EB319" s="22"/>
      <c r="EC319" s="22"/>
      <c r="ED319" s="22"/>
      <c r="EE319" s="22"/>
      <c r="EF319" s="22"/>
      <c r="EG319" s="22"/>
      <c r="EH319" s="22"/>
      <c r="EI319" s="22"/>
      <c r="EJ319" s="22"/>
      <c r="EK319" s="22"/>
      <c r="EL319" s="22"/>
      <c r="EM319" s="22"/>
      <c r="EN319" s="22"/>
      <c r="EO319" s="22"/>
      <c r="EP319" s="22"/>
      <c r="EQ319" s="22"/>
      <c r="ER319" s="22"/>
      <c r="ES319" s="22"/>
      <c r="ET319" s="22"/>
      <c r="EU319" s="22"/>
      <c r="EV319" s="22"/>
      <c r="EW319" s="22"/>
      <c r="EX319" s="22"/>
      <c r="EY319" s="22"/>
      <c r="EZ319" s="22"/>
      <c r="FA319" s="22"/>
      <c r="FB319" s="22"/>
      <c r="FC319" s="22"/>
      <c r="FD319" s="22"/>
      <c r="FE319" s="22"/>
      <c r="FF319" s="22"/>
      <c r="FG319" s="22"/>
      <c r="FH319" s="22"/>
      <c r="FI319" s="22"/>
      <c r="FJ319" s="22"/>
      <c r="FK319" s="22"/>
      <c r="FL319" s="22"/>
      <c r="FM319" s="22"/>
      <c r="FN319" s="22"/>
      <c r="FO319" s="22"/>
      <c r="FP319" s="22"/>
      <c r="FQ319" s="22"/>
      <c r="FR319" s="22"/>
      <c r="FS319" s="22"/>
      <c r="FT319" s="22"/>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2"/>
      <c r="GR319" s="22"/>
      <c r="GS319" s="22"/>
      <c r="GT319" s="22"/>
      <c r="GU319" s="22"/>
      <c r="GV319" s="22"/>
      <c r="GW319" s="22"/>
      <c r="GX319" s="22"/>
      <c r="GY319" s="22"/>
      <c r="GZ319" s="22"/>
      <c r="HA319" s="22"/>
      <c r="HB319" s="22"/>
      <c r="HC319" s="22"/>
      <c r="HD319" s="22"/>
      <c r="HE319" s="22"/>
      <c r="HF319" s="22"/>
      <c r="HG319" s="22"/>
      <c r="HH319" s="22"/>
      <c r="HI319" s="22"/>
      <c r="HJ319" s="22"/>
      <c r="HK319" s="22"/>
      <c r="HL319" s="22"/>
      <c r="HM319" s="22"/>
      <c r="HN319" s="22"/>
      <c r="HO319" s="22"/>
      <c r="HP319" s="22"/>
      <c r="HQ319" s="22"/>
      <c r="HR319" s="22"/>
      <c r="HS319" s="22"/>
      <c r="HT319" s="22"/>
      <c r="HU319" s="22"/>
      <c r="HV319" s="22"/>
      <c r="HW319" s="22"/>
      <c r="HX319" s="22"/>
      <c r="HY319" s="22"/>
      <c r="HZ319" s="22"/>
      <c r="IA319" s="22"/>
      <c r="IB319" s="22"/>
      <c r="IC319" s="22"/>
      <c r="ID319" s="22"/>
      <c r="IE319" s="22"/>
      <c r="IF319" s="22"/>
      <c r="IG319" s="22"/>
      <c r="IH319" s="22"/>
      <c r="II319" s="22"/>
      <c r="IJ319" s="22"/>
      <c r="IK319" s="22"/>
      <c r="IL319" s="22"/>
      <c r="IM319" s="22"/>
      <c r="IN319" s="22"/>
      <c r="IO319" s="22"/>
      <c r="IP319" s="22"/>
      <c r="IQ319" s="22"/>
      <c r="IR319" s="22"/>
      <c r="IS319" s="22"/>
      <c r="IT319" s="22"/>
      <c r="IU319" s="22"/>
      <c r="IV319" s="22"/>
      <c r="IW319" s="22"/>
      <c r="IX319" s="22"/>
      <c r="IY319" s="22"/>
      <c r="IZ319" s="22"/>
      <c r="JA319" s="22"/>
      <c r="JB319" s="22"/>
      <c r="JC319" s="22"/>
      <c r="JD319" s="22"/>
      <c r="JE319" s="22"/>
      <c r="JF319" s="22"/>
      <c r="JG319" s="22"/>
      <c r="JH319" s="22"/>
      <c r="JI319" s="22"/>
      <c r="JJ319" s="22"/>
      <c r="JK319" s="22"/>
      <c r="JL319" s="22"/>
      <c r="JM319" s="22"/>
      <c r="JN319" s="22"/>
      <c r="JO319" s="22"/>
      <c r="JP319" s="22"/>
      <c r="JQ319" s="22"/>
      <c r="JR319" s="22"/>
      <c r="JS319" s="22"/>
      <c r="JT319" s="22"/>
      <c r="JU319" s="22"/>
      <c r="JV319" s="22"/>
      <c r="JW319" s="22"/>
      <c r="JX319" s="22"/>
      <c r="JY319" s="22"/>
      <c r="JZ319" s="22"/>
      <c r="KA319" s="22"/>
      <c r="KB319" s="22"/>
      <c r="KC319" s="22"/>
      <c r="KD319" s="22"/>
      <c r="KE319" s="22"/>
      <c r="KF319" s="22"/>
      <c r="KG319" s="22"/>
      <c r="KH319" s="22"/>
      <c r="KI319" s="22"/>
      <c r="KJ319" s="22"/>
      <c r="KK319" s="22"/>
      <c r="KL319" s="22"/>
      <c r="KM319" s="22"/>
      <c r="KN319" s="22"/>
      <c r="KO319" s="22"/>
      <c r="KP319" s="22"/>
      <c r="KQ319" s="22"/>
      <c r="KR319" s="22"/>
      <c r="KS319" s="22"/>
      <c r="KT319" s="22"/>
      <c r="KU319" s="22"/>
      <c r="KV319" s="22"/>
      <c r="KW319" s="22"/>
      <c r="KX319" s="22"/>
      <c r="KY319" s="22"/>
      <c r="KZ319" s="22"/>
      <c r="LA319" s="22"/>
      <c r="LB319" s="22"/>
      <c r="LC319" s="22"/>
      <c r="LD319" s="22"/>
      <c r="LE319" s="22"/>
      <c r="LF319" s="22"/>
      <c r="LG319" s="22"/>
      <c r="LH319" s="22"/>
      <c r="LI319" s="22"/>
      <c r="LJ319" s="22"/>
      <c r="LK319" s="22"/>
      <c r="LL319" s="22"/>
      <c r="LM319" s="22"/>
      <c r="LN319" s="22"/>
      <c r="LO319" s="22"/>
      <c r="LP319" s="22"/>
      <c r="LQ319" s="22"/>
      <c r="LR319" s="22"/>
      <c r="LS319" s="22"/>
      <c r="LT319" s="22"/>
      <c r="LU319" s="22"/>
      <c r="LV319" s="22"/>
      <c r="LW319" s="22"/>
      <c r="LX319" s="22"/>
      <c r="LY319" s="22"/>
      <c r="LZ319" s="22"/>
      <c r="MA319" s="22"/>
      <c r="MB319" s="22"/>
      <c r="MC319" s="22"/>
      <c r="MD319" s="22"/>
      <c r="ME319" s="22"/>
      <c r="MF319" s="22"/>
      <c r="MG319" s="22"/>
      <c r="MH319" s="22"/>
      <c r="MI319" s="22"/>
      <c r="MJ319" s="22"/>
      <c r="MK319" s="22"/>
      <c r="ML319" s="22"/>
      <c r="MM319" s="22"/>
      <c r="MN319" s="22"/>
      <c r="MO319" s="22"/>
      <c r="MP319" s="22"/>
      <c r="MQ319" s="22"/>
      <c r="MR319" s="22"/>
      <c r="MS319" s="22"/>
      <c r="MT319" s="22"/>
      <c r="MU319" s="22"/>
      <c r="MV319" s="22"/>
      <c r="MW319" s="22"/>
      <c r="MX319" s="22"/>
      <c r="MY319" s="22"/>
      <c r="MZ319" s="22"/>
      <c r="NA319" s="22"/>
      <c r="NB319" s="22"/>
      <c r="NC319" s="22"/>
      <c r="ND319" s="22"/>
      <c r="NE319" s="22"/>
      <c r="NF319" s="22"/>
      <c r="NG319" s="22"/>
      <c r="NH319" s="22"/>
      <c r="NI319" s="22"/>
      <c r="NJ319" s="22"/>
      <c r="NK319" s="22"/>
      <c r="NL319" s="22"/>
      <c r="NM319" s="22"/>
      <c r="NN319" s="22"/>
      <c r="NO319" s="22"/>
      <c r="NP319" s="22"/>
      <c r="NQ319" s="22"/>
      <c r="NR319" s="22"/>
      <c r="NS319" s="22"/>
      <c r="NT319" s="22"/>
      <c r="NU319" s="22"/>
      <c r="NV319" s="22"/>
      <c r="NW319" s="22"/>
      <c r="NX319" s="22"/>
      <c r="NY319" s="22"/>
      <c r="NZ319" s="22"/>
      <c r="OA319" s="22"/>
      <c r="OB319" s="22"/>
      <c r="OC319" s="22"/>
      <c r="OD319" s="22"/>
      <c r="OE319" s="22"/>
      <c r="OF319" s="22"/>
      <c r="OG319" s="22"/>
      <c r="OH319" s="22"/>
      <c r="OI319" s="22"/>
      <c r="OJ319" s="22"/>
      <c r="OK319" s="22"/>
      <c r="OL319" s="22"/>
      <c r="OM319" s="22"/>
      <c r="ON319" s="22"/>
      <c r="OO319" s="22"/>
      <c r="OP319" s="22"/>
      <c r="OQ319" s="22"/>
      <c r="OR319" s="22"/>
      <c r="OS319" s="22"/>
      <c r="OT319" s="22"/>
      <c r="OU319" s="22"/>
      <c r="OV319" s="22"/>
      <c r="OW319" s="22"/>
      <c r="OX319" s="22"/>
      <c r="OY319" s="22"/>
      <c r="OZ319" s="22"/>
      <c r="PA319" s="22"/>
      <c r="PB319" s="22"/>
      <c r="PC319" s="22"/>
      <c r="PD319" s="22"/>
      <c r="PE319" s="22"/>
      <c r="PF319" s="22"/>
      <c r="PG319" s="22"/>
      <c r="PH319" s="22"/>
      <c r="PI319" s="22"/>
      <c r="PJ319" s="22"/>
      <c r="PK319" s="22"/>
      <c r="PL319" s="22"/>
      <c r="PM319" s="22"/>
      <c r="PN319" s="22"/>
      <c r="PO319" s="22"/>
      <c r="PP319" s="22"/>
      <c r="PQ319" s="22"/>
      <c r="PR319" s="22"/>
      <c r="PS319" s="22"/>
      <c r="PT319" s="22"/>
      <c r="PU319" s="22"/>
      <c r="PV319" s="22"/>
      <c r="PW319" s="22"/>
      <c r="PX319" s="22"/>
      <c r="PY319" s="22"/>
      <c r="PZ319" s="22"/>
      <c r="QA319" s="22"/>
      <c r="QB319" s="22"/>
      <c r="QC319" s="22"/>
      <c r="QD319" s="22"/>
      <c r="QE319" s="22"/>
      <c r="QF319" s="22"/>
      <c r="QG319" s="22"/>
      <c r="QH319" s="22"/>
      <c r="QI319" s="22"/>
      <c r="QJ319" s="22"/>
      <c r="QK319" s="22"/>
      <c r="QL319" s="22"/>
      <c r="QM319" s="22"/>
      <c r="QN319" s="22"/>
      <c r="QO319" s="22"/>
      <c r="QP319" s="22"/>
      <c r="QQ319" s="22"/>
      <c r="QR319" s="22"/>
      <c r="QS319" s="22"/>
      <c r="QT319" s="22"/>
      <c r="QU319" s="22"/>
      <c r="QV319" s="22"/>
      <c r="QW319" s="22"/>
      <c r="QX319" s="22"/>
      <c r="QY319" s="22"/>
      <c r="QZ319" s="22"/>
      <c r="RA319" s="22"/>
      <c r="RB319" s="22"/>
      <c r="RC319" s="22"/>
      <c r="RD319" s="22"/>
      <c r="RE319" s="22"/>
      <c r="RF319" s="22"/>
      <c r="RG319" s="22"/>
      <c r="RH319" s="22"/>
      <c r="RI319" s="22"/>
      <c r="RJ319" s="22"/>
      <c r="RK319" s="22"/>
      <c r="RL319" s="22"/>
      <c r="RM319" s="22"/>
      <c r="RN319" s="22"/>
      <c r="RO319" s="22"/>
      <c r="RP319" s="22"/>
      <c r="RQ319" s="22"/>
      <c r="RR319" s="22"/>
      <c r="RS319" s="22"/>
      <c r="RT319" s="22"/>
      <c r="RU319" s="22"/>
      <c r="RV319" s="22"/>
      <c r="RW319" s="22"/>
      <c r="RX319" s="22"/>
      <c r="RY319" s="22"/>
      <c r="RZ319" s="22"/>
      <c r="SA319" s="22"/>
      <c r="SB319" s="22"/>
      <c r="SC319" s="22"/>
      <c r="SD319" s="22"/>
      <c r="SE319" s="22"/>
      <c r="SF319" s="22"/>
      <c r="SG319" s="22"/>
      <c r="SH319" s="22"/>
      <c r="SI319" s="22"/>
      <c r="SJ319" s="22"/>
      <c r="SK319" s="22"/>
      <c r="SL319" s="22"/>
      <c r="SM319" s="22"/>
      <c r="SN319" s="22"/>
      <c r="SO319" s="22"/>
      <c r="SP319" s="22"/>
      <c r="SQ319" s="22"/>
      <c r="SR319" s="22"/>
      <c r="SS319" s="22"/>
      <c r="ST319" s="22"/>
      <c r="SU319" s="22"/>
      <c r="SV319" s="22"/>
      <c r="SW319" s="22"/>
      <c r="SX319" s="22"/>
      <c r="SY319" s="22"/>
      <c r="SZ319" s="22"/>
      <c r="TA319" s="22"/>
      <c r="TB319" s="22"/>
      <c r="TC319" s="22"/>
      <c r="TD319" s="22"/>
      <c r="TE319" s="22"/>
      <c r="TF319" s="22"/>
      <c r="TG319" s="22"/>
      <c r="TH319" s="22"/>
      <c r="TI319" s="22"/>
      <c r="TJ319" s="22"/>
      <c r="TK319" s="22"/>
      <c r="TL319" s="22"/>
      <c r="TM319" s="22"/>
      <c r="TN319" s="22"/>
      <c r="TO319" s="22"/>
      <c r="TP319" s="22"/>
      <c r="TQ319" s="22"/>
      <c r="TR319" s="22"/>
      <c r="TS319" s="22"/>
      <c r="TT319" s="22"/>
      <c r="TU319" s="22"/>
      <c r="TV319" s="22"/>
      <c r="TW319" s="22"/>
      <c r="TX319" s="22"/>
      <c r="TY319" s="22"/>
      <c r="TZ319" s="22"/>
      <c r="UA319" s="22"/>
      <c r="UB319" s="22"/>
      <c r="UC319" s="22"/>
      <c r="UD319" s="22"/>
      <c r="UE319" s="22"/>
      <c r="UF319" s="22"/>
      <c r="UG319" s="22"/>
      <c r="UH319" s="22"/>
      <c r="UI319" s="22"/>
      <c r="UJ319" s="22"/>
      <c r="UK319" s="22"/>
      <c r="UL319" s="22"/>
      <c r="UM319" s="22"/>
      <c r="UN319" s="22"/>
      <c r="UO319" s="22"/>
      <c r="UP319" s="22"/>
      <c r="UQ319" s="22"/>
      <c r="UR319" s="22"/>
      <c r="US319" s="22"/>
      <c r="UT319" s="22"/>
      <c r="UU319" s="22"/>
      <c r="UV319" s="22"/>
      <c r="UW319" s="22"/>
      <c r="UX319" s="22"/>
      <c r="UY319" s="22"/>
      <c r="UZ319" s="22"/>
      <c r="VA319" s="22"/>
      <c r="VB319" s="22"/>
      <c r="VC319" s="22"/>
      <c r="VD319" s="22"/>
      <c r="VE319" s="22"/>
      <c r="VF319" s="22"/>
      <c r="VG319" s="22"/>
      <c r="VH319" s="22"/>
      <c r="VI319" s="22"/>
      <c r="VJ319" s="22"/>
      <c r="VK319" s="22"/>
      <c r="VL319" s="22"/>
      <c r="VM319" s="22"/>
      <c r="VN319" s="22"/>
      <c r="VO319" s="22"/>
      <c r="VP319" s="22"/>
      <c r="VQ319" s="22"/>
      <c r="VR319" s="22"/>
      <c r="VS319" s="22"/>
      <c r="VT319" s="22"/>
      <c r="VU319" s="22"/>
      <c r="VV319" s="22"/>
      <c r="VW319" s="22"/>
      <c r="VX319" s="22"/>
      <c r="VY319" s="22"/>
      <c r="VZ319" s="22"/>
      <c r="WA319" s="22"/>
      <c r="WB319" s="22"/>
      <c r="WC319" s="22"/>
      <c r="WD319" s="22"/>
      <c r="WE319" s="22"/>
      <c r="WF319" s="22"/>
      <c r="WG319" s="22"/>
      <c r="WH319" s="22"/>
      <c r="WI319" s="22"/>
      <c r="WJ319" s="22"/>
      <c r="WK319" s="22"/>
      <c r="WL319" s="22"/>
      <c r="WM319" s="22"/>
      <c r="WN319" s="22"/>
      <c r="WO319" s="22"/>
      <c r="WP319" s="22"/>
      <c r="WQ319" s="22"/>
      <c r="WR319" s="22"/>
      <c r="WS319" s="22"/>
      <c r="WT319" s="22"/>
      <c r="WU319" s="22"/>
      <c r="WV319" s="22"/>
      <c r="WW319" s="22"/>
      <c r="WX319" s="22"/>
      <c r="WY319" s="22"/>
      <c r="WZ319" s="22"/>
      <c r="XA319" s="22"/>
      <c r="XB319" s="22"/>
      <c r="XC319" s="22"/>
      <c r="XD319" s="22"/>
      <c r="XE319" s="22"/>
      <c r="XF319" s="22"/>
      <c r="XG319" s="22"/>
      <c r="XH319" s="22"/>
      <c r="XI319" s="22"/>
      <c r="XJ319" s="22"/>
      <c r="XK319" s="22"/>
      <c r="XL319" s="22"/>
      <c r="XM319" s="22"/>
      <c r="XN319" s="22"/>
      <c r="XO319" s="22"/>
      <c r="XP319" s="22"/>
      <c r="XQ319" s="22"/>
      <c r="XR319" s="22"/>
      <c r="XS319" s="22"/>
      <c r="XT319" s="22"/>
      <c r="XU319" s="22"/>
      <c r="XV319" s="22"/>
      <c r="XW319" s="22"/>
      <c r="XX319" s="22"/>
      <c r="XY319" s="22"/>
      <c r="XZ319" s="22"/>
      <c r="YA319" s="22"/>
      <c r="YB319" s="22"/>
      <c r="YC319" s="22"/>
      <c r="YD319" s="22"/>
      <c r="YE319" s="22"/>
      <c r="YF319" s="22"/>
      <c r="YG319" s="22"/>
      <c r="YH319" s="22"/>
      <c r="YI319" s="22"/>
      <c r="YJ319" s="22"/>
      <c r="YK319" s="22"/>
      <c r="YL319" s="22"/>
      <c r="YM319" s="22"/>
      <c r="YN319" s="22"/>
      <c r="YO319" s="22"/>
      <c r="YP319" s="22"/>
      <c r="YQ319" s="22"/>
      <c r="YR319" s="22"/>
      <c r="YS319" s="22"/>
      <c r="YT319" s="22"/>
      <c r="YU319" s="22"/>
      <c r="YV319" s="22"/>
      <c r="YW319" s="22"/>
      <c r="YX319" s="22"/>
      <c r="YY319" s="22"/>
      <c r="YZ319" s="22"/>
      <c r="ZA319" s="22"/>
      <c r="ZB319" s="22"/>
      <c r="ZC319" s="22"/>
      <c r="ZD319" s="22"/>
      <c r="ZE319" s="22"/>
      <c r="ZF319" s="22"/>
      <c r="ZG319" s="22"/>
      <c r="ZH319" s="22"/>
      <c r="ZI319" s="22"/>
      <c r="ZJ319" s="22"/>
      <c r="ZK319" s="22"/>
      <c r="ZL319" s="22"/>
      <c r="ZM319" s="22"/>
      <c r="ZN319" s="22"/>
      <c r="ZO319" s="22"/>
      <c r="ZP319" s="22"/>
      <c r="ZQ319" s="22"/>
      <c r="ZR319" s="22"/>
      <c r="ZS319" s="22"/>
      <c r="ZT319" s="22"/>
      <c r="ZU319" s="22"/>
      <c r="ZV319" s="22"/>
      <c r="ZW319" s="22"/>
      <c r="ZX319" s="22"/>
      <c r="ZY319" s="22"/>
      <c r="ZZ319" s="22"/>
      <c r="AAA319" s="22"/>
      <c r="AAB319" s="22"/>
      <c r="AAC319" s="22"/>
      <c r="AAD319" s="22"/>
      <c r="AAE319" s="22"/>
      <c r="AAF319" s="22"/>
      <c r="AAG319" s="22"/>
      <c r="AAH319" s="22"/>
      <c r="AAI319" s="22"/>
      <c r="AAJ319" s="22"/>
      <c r="AAK319" s="22"/>
      <c r="AAL319" s="22"/>
      <c r="AAM319" s="22"/>
      <c r="AAN319" s="22"/>
      <c r="AAO319" s="22"/>
      <c r="AAP319" s="22"/>
      <c r="AAQ319" s="22"/>
      <c r="AAR319" s="22"/>
      <c r="AAS319" s="22"/>
      <c r="AAT319" s="22"/>
      <c r="AAU319" s="22"/>
      <c r="AAV319" s="22"/>
      <c r="AAW319" s="22"/>
      <c r="AAX319" s="22"/>
      <c r="AAY319" s="22"/>
      <c r="AAZ319" s="22"/>
      <c r="ABA319" s="22"/>
      <c r="ABB319" s="22"/>
      <c r="ABC319" s="22"/>
      <c r="ABD319" s="22"/>
      <c r="ABE319" s="22"/>
      <c r="ABF319" s="22"/>
      <c r="ABG319" s="22"/>
      <c r="ABH319" s="22"/>
      <c r="ABI319" s="22"/>
      <c r="ABJ319" s="22"/>
      <c r="ABK319" s="22"/>
      <c r="ABL319" s="22"/>
      <c r="ABM319" s="22"/>
      <c r="ABN319" s="22"/>
      <c r="ABO319" s="22"/>
      <c r="ABP319" s="22"/>
      <c r="ABQ319" s="22"/>
      <c r="ABR319" s="22"/>
      <c r="ABS319" s="22"/>
      <c r="ABT319" s="22"/>
      <c r="ABU319" s="22"/>
      <c r="ABV319" s="22"/>
      <c r="ABW319" s="22"/>
      <c r="ABX319" s="22"/>
      <c r="ABY319" s="22"/>
      <c r="ABZ319" s="22"/>
      <c r="ACA319" s="22"/>
      <c r="ACB319" s="22"/>
      <c r="ACC319" s="22"/>
      <c r="ACD319" s="22"/>
      <c r="ACE319" s="22"/>
      <c r="ACF319" s="22"/>
      <c r="ACG319" s="22"/>
      <c r="ACH319" s="22"/>
      <c r="ACI319" s="22"/>
      <c r="ACJ319" s="22"/>
      <c r="ACK319" s="22"/>
      <c r="ACL319" s="22"/>
      <c r="ACM319" s="22"/>
      <c r="ACN319" s="22"/>
      <c r="ACO319" s="22"/>
      <c r="ACP319" s="22"/>
      <c r="ACQ319" s="22"/>
      <c r="ACR319" s="22"/>
      <c r="ACS319" s="22"/>
      <c r="ACT319" s="22"/>
      <c r="ACU319" s="22"/>
      <c r="ACV319" s="22"/>
      <c r="ACW319" s="22"/>
      <c r="ACX319" s="22"/>
      <c r="ACY319" s="22"/>
      <c r="ACZ319" s="22"/>
      <c r="ADA319" s="22"/>
    </row>
    <row r="320" spans="1:786" s="138" customFormat="1" ht="36" x14ac:dyDescent="0.3">
      <c r="A320" s="83">
        <v>2</v>
      </c>
      <c r="B320" s="87" t="s">
        <v>888</v>
      </c>
      <c r="C320" s="64" t="s">
        <v>682</v>
      </c>
      <c r="D320" s="65" t="s">
        <v>129</v>
      </c>
      <c r="E320" s="65" t="s">
        <v>146</v>
      </c>
      <c r="F320" s="65">
        <v>16</v>
      </c>
      <c r="G320" s="122">
        <v>6360000</v>
      </c>
      <c r="H320" s="65">
        <v>1</v>
      </c>
      <c r="I320" s="65" t="s">
        <v>49</v>
      </c>
      <c r="J320" s="65" t="s">
        <v>282</v>
      </c>
      <c r="K320" s="67">
        <v>1966</v>
      </c>
      <c r="L320" s="135">
        <v>1966</v>
      </c>
      <c r="M320" s="69">
        <v>130000</v>
      </c>
      <c r="N320" s="70">
        <v>0.3</v>
      </c>
      <c r="O320" s="70"/>
      <c r="P320" s="71" t="s">
        <v>889</v>
      </c>
      <c r="Q320" s="72" t="s">
        <v>890</v>
      </c>
      <c r="R320" s="73" t="s">
        <v>347</v>
      </c>
      <c r="S320" s="74" t="str">
        <f t="shared" si="77"/>
        <v>Gypsum</v>
      </c>
      <c r="T320" s="75"/>
      <c r="U320" s="75"/>
      <c r="V320" s="75"/>
      <c r="W320" s="75"/>
      <c r="X320" s="75"/>
      <c r="Y320" s="75"/>
      <c r="Z320" s="75"/>
      <c r="AA320" s="22"/>
      <c r="AB320" s="76">
        <f t="shared" si="70"/>
        <v>6.8541794413632853E-2</v>
      </c>
      <c r="AC320" s="76">
        <f t="shared" si="71"/>
        <v>7.6923076923076919E-3</v>
      </c>
      <c r="AD320" s="76">
        <f t="shared" si="72"/>
        <v>0</v>
      </c>
      <c r="AE320" s="76">
        <f t="shared" si="73"/>
        <v>7.6234102105940546E-2</v>
      </c>
      <c r="AF320" s="77"/>
      <c r="AG320" s="77">
        <f t="shared" si="74"/>
        <v>0</v>
      </c>
      <c r="AH320" s="77">
        <f t="shared" si="75"/>
        <v>7.6234102105940546E-2</v>
      </c>
      <c r="AI320" s="77">
        <f t="shared" si="76"/>
        <v>0</v>
      </c>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2"/>
      <c r="DH320" s="22"/>
      <c r="DI320" s="22"/>
      <c r="DJ320" s="22"/>
      <c r="DK320" s="22"/>
      <c r="DL320" s="22"/>
      <c r="DM320" s="22"/>
      <c r="DN320" s="22"/>
      <c r="DO320" s="22"/>
      <c r="DP320" s="22"/>
      <c r="DQ320" s="22"/>
      <c r="DR320" s="22"/>
      <c r="DS320" s="22"/>
      <c r="DT320" s="22"/>
      <c r="DU320" s="22"/>
      <c r="DV320" s="22"/>
      <c r="DW320" s="22"/>
      <c r="DX320" s="22"/>
      <c r="DY320" s="22"/>
      <c r="DZ320" s="22"/>
      <c r="EA320" s="22"/>
      <c r="EB320" s="22"/>
      <c r="EC320" s="22"/>
      <c r="ED320" s="22"/>
      <c r="EE320" s="22"/>
      <c r="EF320" s="22"/>
      <c r="EG320" s="22"/>
      <c r="EH320" s="22"/>
      <c r="EI320" s="22"/>
      <c r="EJ320" s="22"/>
      <c r="EK320" s="22"/>
      <c r="EL320" s="22"/>
      <c r="EM320" s="22"/>
      <c r="EN320" s="22"/>
      <c r="EO320" s="22"/>
      <c r="EP320" s="22"/>
      <c r="EQ320" s="22"/>
      <c r="ER320" s="22"/>
      <c r="ES320" s="22"/>
      <c r="ET320" s="22"/>
      <c r="EU320" s="22"/>
      <c r="EV320" s="22"/>
      <c r="EW320" s="22"/>
      <c r="EX320" s="22"/>
      <c r="EY320" s="22"/>
      <c r="EZ320" s="22"/>
      <c r="FA320" s="22"/>
      <c r="FB320" s="22"/>
      <c r="FC320" s="22"/>
      <c r="FD320" s="22"/>
      <c r="FE320" s="22"/>
      <c r="FF320" s="22"/>
      <c r="FG320" s="22"/>
      <c r="FH320" s="22"/>
      <c r="FI320" s="22"/>
      <c r="FJ320" s="22"/>
      <c r="FK320" s="22"/>
      <c r="FL320" s="22"/>
      <c r="FM320" s="22"/>
      <c r="FN320" s="22"/>
      <c r="FO320" s="22"/>
      <c r="FP320" s="22"/>
      <c r="FQ320" s="22"/>
      <c r="FR320" s="22"/>
      <c r="FS320" s="22"/>
      <c r="FT320" s="22"/>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2"/>
      <c r="GR320" s="22"/>
      <c r="GS320" s="22"/>
      <c r="GT320" s="22"/>
      <c r="GU320" s="22"/>
      <c r="GV320" s="22"/>
      <c r="GW320" s="22"/>
      <c r="GX320" s="22"/>
      <c r="GY320" s="22"/>
      <c r="GZ320" s="22"/>
      <c r="HA320" s="22"/>
      <c r="HB320" s="22"/>
      <c r="HC320" s="22"/>
      <c r="HD320" s="22"/>
      <c r="HE320" s="22"/>
      <c r="HF320" s="22"/>
      <c r="HG320" s="22"/>
      <c r="HH320" s="22"/>
      <c r="HI320" s="22"/>
      <c r="HJ320" s="22"/>
      <c r="HK320" s="22"/>
      <c r="HL320" s="22"/>
      <c r="HM320" s="22"/>
      <c r="HN320" s="22"/>
      <c r="HO320" s="22"/>
      <c r="HP320" s="22"/>
      <c r="HQ320" s="22"/>
      <c r="HR320" s="22"/>
      <c r="HS320" s="22"/>
      <c r="HT320" s="22"/>
      <c r="HU320" s="22"/>
      <c r="HV320" s="22"/>
      <c r="HW320" s="22"/>
      <c r="HX320" s="22"/>
      <c r="HY320" s="22"/>
      <c r="HZ320" s="22"/>
      <c r="IA320" s="22"/>
      <c r="IB320" s="22"/>
      <c r="IC320" s="22"/>
      <c r="ID320" s="22"/>
      <c r="IE320" s="22"/>
      <c r="IF320" s="22"/>
      <c r="IG320" s="22"/>
      <c r="IH320" s="22"/>
      <c r="II320" s="22"/>
      <c r="IJ320" s="22"/>
      <c r="IK320" s="22"/>
      <c r="IL320" s="22"/>
      <c r="IM320" s="22"/>
      <c r="IN320" s="22"/>
      <c r="IO320" s="22"/>
      <c r="IP320" s="22"/>
      <c r="IQ320" s="22"/>
      <c r="IR320" s="22"/>
      <c r="IS320" s="22"/>
      <c r="IT320" s="22"/>
      <c r="IU320" s="22"/>
      <c r="IV320" s="22"/>
      <c r="IW320" s="22"/>
      <c r="IX320" s="22"/>
      <c r="IY320" s="22"/>
      <c r="IZ320" s="22"/>
      <c r="JA320" s="22"/>
      <c r="JB320" s="22"/>
      <c r="JC320" s="22"/>
      <c r="JD320" s="22"/>
      <c r="JE320" s="22"/>
      <c r="JF320" s="22"/>
      <c r="JG320" s="22"/>
      <c r="JH320" s="22"/>
      <c r="JI320" s="22"/>
      <c r="JJ320" s="22"/>
      <c r="JK320" s="22"/>
      <c r="JL320" s="22"/>
      <c r="JM320" s="22"/>
      <c r="JN320" s="22"/>
      <c r="JO320" s="22"/>
      <c r="JP320" s="22"/>
      <c r="JQ320" s="22"/>
      <c r="JR320" s="22"/>
      <c r="JS320" s="22"/>
      <c r="JT320" s="22"/>
      <c r="JU320" s="22"/>
      <c r="JV320" s="22"/>
      <c r="JW320" s="22"/>
      <c r="JX320" s="22"/>
      <c r="JY320" s="22"/>
      <c r="JZ320" s="22"/>
      <c r="KA320" s="22"/>
      <c r="KB320" s="22"/>
      <c r="KC320" s="22"/>
      <c r="KD320" s="22"/>
      <c r="KE320" s="22"/>
      <c r="KF320" s="22"/>
      <c r="KG320" s="22"/>
      <c r="KH320" s="22"/>
      <c r="KI320" s="22"/>
      <c r="KJ320" s="22"/>
      <c r="KK320" s="22"/>
      <c r="KL320" s="22"/>
      <c r="KM320" s="22"/>
      <c r="KN320" s="22"/>
      <c r="KO320" s="22"/>
      <c r="KP320" s="22"/>
      <c r="KQ320" s="22"/>
      <c r="KR320" s="22"/>
      <c r="KS320" s="22"/>
      <c r="KT320" s="22"/>
      <c r="KU320" s="22"/>
      <c r="KV320" s="22"/>
      <c r="KW320" s="22"/>
      <c r="KX320" s="22"/>
      <c r="KY320" s="22"/>
      <c r="KZ320" s="22"/>
      <c r="LA320" s="22"/>
      <c r="LB320" s="22"/>
      <c r="LC320" s="22"/>
      <c r="LD320" s="22"/>
      <c r="LE320" s="22"/>
      <c r="LF320" s="22"/>
      <c r="LG320" s="22"/>
      <c r="LH320" s="22"/>
      <c r="LI320" s="22"/>
      <c r="LJ320" s="22"/>
      <c r="LK320" s="22"/>
      <c r="LL320" s="22"/>
      <c r="LM320" s="22"/>
      <c r="LN320" s="22"/>
      <c r="LO320" s="22"/>
      <c r="LP320" s="22"/>
      <c r="LQ320" s="22"/>
      <c r="LR320" s="22"/>
      <c r="LS320" s="22"/>
      <c r="LT320" s="22"/>
      <c r="LU320" s="22"/>
      <c r="LV320" s="22"/>
      <c r="LW320" s="22"/>
      <c r="LX320" s="22"/>
      <c r="LY320" s="22"/>
      <c r="LZ320" s="22"/>
      <c r="MA320" s="22"/>
      <c r="MB320" s="22"/>
      <c r="MC320" s="22"/>
      <c r="MD320" s="22"/>
      <c r="ME320" s="22"/>
      <c r="MF320" s="22"/>
      <c r="MG320" s="22"/>
      <c r="MH320" s="22"/>
      <c r="MI320" s="22"/>
      <c r="MJ320" s="22"/>
      <c r="MK320" s="22"/>
      <c r="ML320" s="22"/>
      <c r="MM320" s="22"/>
      <c r="MN320" s="22"/>
      <c r="MO320" s="22"/>
      <c r="MP320" s="22"/>
      <c r="MQ320" s="22"/>
      <c r="MR320" s="22"/>
      <c r="MS320" s="22"/>
      <c r="MT320" s="22"/>
      <c r="MU320" s="22"/>
      <c r="MV320" s="22"/>
      <c r="MW320" s="22"/>
      <c r="MX320" s="22"/>
      <c r="MY320" s="22"/>
      <c r="MZ320" s="22"/>
      <c r="NA320" s="22"/>
      <c r="NB320" s="22"/>
      <c r="NC320" s="22"/>
      <c r="ND320" s="22"/>
      <c r="NE320" s="22"/>
      <c r="NF320" s="22"/>
      <c r="NG320" s="22"/>
      <c r="NH320" s="22"/>
      <c r="NI320" s="22"/>
      <c r="NJ320" s="22"/>
      <c r="NK320" s="22"/>
      <c r="NL320" s="22"/>
      <c r="NM320" s="22"/>
      <c r="NN320" s="22"/>
      <c r="NO320" s="22"/>
      <c r="NP320" s="22"/>
      <c r="NQ320" s="22"/>
      <c r="NR320" s="22"/>
      <c r="NS320" s="22"/>
      <c r="NT320" s="22"/>
      <c r="NU320" s="22"/>
      <c r="NV320" s="22"/>
      <c r="NW320" s="22"/>
      <c r="NX320" s="22"/>
      <c r="NY320" s="22"/>
      <c r="NZ320" s="22"/>
      <c r="OA320" s="22"/>
      <c r="OB320" s="22"/>
      <c r="OC320" s="22"/>
      <c r="OD320" s="22"/>
      <c r="OE320" s="22"/>
      <c r="OF320" s="22"/>
      <c r="OG320" s="22"/>
      <c r="OH320" s="22"/>
      <c r="OI320" s="22"/>
      <c r="OJ320" s="22"/>
      <c r="OK320" s="22"/>
      <c r="OL320" s="22"/>
      <c r="OM320" s="22"/>
      <c r="ON320" s="22"/>
      <c r="OO320" s="22"/>
      <c r="OP320" s="22"/>
      <c r="OQ320" s="22"/>
      <c r="OR320" s="22"/>
      <c r="OS320" s="22"/>
      <c r="OT320" s="22"/>
      <c r="OU320" s="22"/>
      <c r="OV320" s="22"/>
      <c r="OW320" s="22"/>
      <c r="OX320" s="22"/>
      <c r="OY320" s="22"/>
      <c r="OZ320" s="22"/>
      <c r="PA320" s="22"/>
      <c r="PB320" s="22"/>
      <c r="PC320" s="22"/>
      <c r="PD320" s="22"/>
      <c r="PE320" s="22"/>
      <c r="PF320" s="22"/>
      <c r="PG320" s="22"/>
      <c r="PH320" s="22"/>
      <c r="PI320" s="22"/>
      <c r="PJ320" s="22"/>
      <c r="PK320" s="22"/>
      <c r="PL320" s="22"/>
      <c r="PM320" s="22"/>
      <c r="PN320" s="22"/>
      <c r="PO320" s="22"/>
      <c r="PP320" s="22"/>
      <c r="PQ320" s="22"/>
      <c r="PR320" s="22"/>
      <c r="PS320" s="22"/>
      <c r="PT320" s="22"/>
      <c r="PU320" s="22"/>
      <c r="PV320" s="22"/>
      <c r="PW320" s="22"/>
      <c r="PX320" s="22"/>
      <c r="PY320" s="22"/>
      <c r="PZ320" s="22"/>
      <c r="QA320" s="22"/>
      <c r="QB320" s="22"/>
      <c r="QC320" s="22"/>
      <c r="QD320" s="22"/>
      <c r="QE320" s="22"/>
      <c r="QF320" s="22"/>
      <c r="QG320" s="22"/>
      <c r="QH320" s="22"/>
      <c r="QI320" s="22"/>
      <c r="QJ320" s="22"/>
      <c r="QK320" s="22"/>
      <c r="QL320" s="22"/>
      <c r="QM320" s="22"/>
      <c r="QN320" s="22"/>
      <c r="QO320" s="22"/>
      <c r="QP320" s="22"/>
      <c r="QQ320" s="22"/>
      <c r="QR320" s="22"/>
      <c r="QS320" s="22"/>
      <c r="QT320" s="22"/>
      <c r="QU320" s="22"/>
      <c r="QV320" s="22"/>
      <c r="QW320" s="22"/>
      <c r="QX320" s="22"/>
      <c r="QY320" s="22"/>
      <c r="QZ320" s="22"/>
      <c r="RA320" s="22"/>
      <c r="RB320" s="22"/>
      <c r="RC320" s="22"/>
      <c r="RD320" s="22"/>
      <c r="RE320" s="22"/>
      <c r="RF320" s="22"/>
      <c r="RG320" s="22"/>
      <c r="RH320" s="22"/>
      <c r="RI320" s="22"/>
      <c r="RJ320" s="22"/>
      <c r="RK320" s="22"/>
      <c r="RL320" s="22"/>
      <c r="RM320" s="22"/>
      <c r="RN320" s="22"/>
      <c r="RO320" s="22"/>
      <c r="RP320" s="22"/>
      <c r="RQ320" s="22"/>
      <c r="RR320" s="22"/>
      <c r="RS320" s="22"/>
      <c r="RT320" s="22"/>
      <c r="RU320" s="22"/>
      <c r="RV320" s="22"/>
      <c r="RW320" s="22"/>
      <c r="RX320" s="22"/>
      <c r="RY320" s="22"/>
      <c r="RZ320" s="22"/>
      <c r="SA320" s="22"/>
      <c r="SB320" s="22"/>
      <c r="SC320" s="22"/>
      <c r="SD320" s="22"/>
      <c r="SE320" s="22"/>
      <c r="SF320" s="22"/>
      <c r="SG320" s="22"/>
      <c r="SH320" s="22"/>
      <c r="SI320" s="22"/>
      <c r="SJ320" s="22"/>
      <c r="SK320" s="22"/>
      <c r="SL320" s="22"/>
      <c r="SM320" s="22"/>
      <c r="SN320" s="22"/>
      <c r="SO320" s="22"/>
      <c r="SP320" s="22"/>
      <c r="SQ320" s="22"/>
      <c r="SR320" s="22"/>
      <c r="SS320" s="22"/>
      <c r="ST320" s="22"/>
      <c r="SU320" s="22"/>
      <c r="SV320" s="22"/>
      <c r="SW320" s="22"/>
      <c r="SX320" s="22"/>
      <c r="SY320" s="22"/>
      <c r="SZ320" s="22"/>
      <c r="TA320" s="22"/>
      <c r="TB320" s="22"/>
      <c r="TC320" s="22"/>
      <c r="TD320" s="22"/>
      <c r="TE320" s="22"/>
      <c r="TF320" s="22"/>
      <c r="TG320" s="22"/>
      <c r="TH320" s="22"/>
      <c r="TI320" s="22"/>
      <c r="TJ320" s="22"/>
      <c r="TK320" s="22"/>
      <c r="TL320" s="22"/>
      <c r="TM320" s="22"/>
      <c r="TN320" s="22"/>
      <c r="TO320" s="22"/>
      <c r="TP320" s="22"/>
      <c r="TQ320" s="22"/>
      <c r="TR320" s="22"/>
      <c r="TS320" s="22"/>
      <c r="TT320" s="22"/>
      <c r="TU320" s="22"/>
      <c r="TV320" s="22"/>
      <c r="TW320" s="22"/>
      <c r="TX320" s="22"/>
      <c r="TY320" s="22"/>
      <c r="TZ320" s="22"/>
      <c r="UA320" s="22"/>
      <c r="UB320" s="22"/>
      <c r="UC320" s="22"/>
      <c r="UD320" s="22"/>
      <c r="UE320" s="22"/>
      <c r="UF320" s="22"/>
      <c r="UG320" s="22"/>
      <c r="UH320" s="22"/>
      <c r="UI320" s="22"/>
      <c r="UJ320" s="22"/>
      <c r="UK320" s="22"/>
      <c r="UL320" s="22"/>
      <c r="UM320" s="22"/>
      <c r="UN320" s="22"/>
      <c r="UO320" s="22"/>
      <c r="UP320" s="22"/>
      <c r="UQ320" s="22"/>
      <c r="UR320" s="22"/>
      <c r="US320" s="22"/>
      <c r="UT320" s="22"/>
      <c r="UU320" s="22"/>
      <c r="UV320" s="22"/>
      <c r="UW320" s="22"/>
      <c r="UX320" s="22"/>
      <c r="UY320" s="22"/>
      <c r="UZ320" s="22"/>
      <c r="VA320" s="22"/>
      <c r="VB320" s="22"/>
      <c r="VC320" s="22"/>
      <c r="VD320" s="22"/>
      <c r="VE320" s="22"/>
      <c r="VF320" s="22"/>
      <c r="VG320" s="22"/>
      <c r="VH320" s="22"/>
      <c r="VI320" s="22"/>
      <c r="VJ320" s="22"/>
      <c r="VK320" s="22"/>
      <c r="VL320" s="22"/>
      <c r="VM320" s="22"/>
      <c r="VN320" s="22"/>
      <c r="VO320" s="22"/>
      <c r="VP320" s="22"/>
      <c r="VQ320" s="22"/>
      <c r="VR320" s="22"/>
      <c r="VS320" s="22"/>
      <c r="VT320" s="22"/>
      <c r="VU320" s="22"/>
      <c r="VV320" s="22"/>
      <c r="VW320" s="22"/>
      <c r="VX320" s="22"/>
      <c r="VY320" s="22"/>
      <c r="VZ320" s="22"/>
      <c r="WA320" s="22"/>
      <c r="WB320" s="22"/>
      <c r="WC320" s="22"/>
      <c r="WD320" s="22"/>
      <c r="WE320" s="22"/>
      <c r="WF320" s="22"/>
      <c r="WG320" s="22"/>
      <c r="WH320" s="22"/>
      <c r="WI320" s="22"/>
      <c r="WJ320" s="22"/>
      <c r="WK320" s="22"/>
      <c r="WL320" s="22"/>
      <c r="WM320" s="22"/>
      <c r="WN320" s="22"/>
      <c r="WO320" s="22"/>
      <c r="WP320" s="22"/>
      <c r="WQ320" s="22"/>
      <c r="WR320" s="22"/>
      <c r="WS320" s="22"/>
      <c r="WT320" s="22"/>
      <c r="WU320" s="22"/>
      <c r="WV320" s="22"/>
      <c r="WW320" s="22"/>
      <c r="WX320" s="22"/>
      <c r="WY320" s="22"/>
      <c r="WZ320" s="22"/>
      <c r="XA320" s="22"/>
      <c r="XB320" s="22"/>
      <c r="XC320" s="22"/>
      <c r="XD320" s="22"/>
      <c r="XE320" s="22"/>
      <c r="XF320" s="22"/>
      <c r="XG320" s="22"/>
      <c r="XH320" s="22"/>
      <c r="XI320" s="22"/>
      <c r="XJ320" s="22"/>
      <c r="XK320" s="22"/>
      <c r="XL320" s="22"/>
      <c r="XM320" s="22"/>
      <c r="XN320" s="22"/>
      <c r="XO320" s="22"/>
      <c r="XP320" s="22"/>
      <c r="XQ320" s="22"/>
      <c r="XR320" s="22"/>
      <c r="XS320" s="22"/>
      <c r="XT320" s="22"/>
      <c r="XU320" s="22"/>
      <c r="XV320" s="22"/>
      <c r="XW320" s="22"/>
      <c r="XX320" s="22"/>
      <c r="XY320" s="22"/>
      <c r="XZ320" s="22"/>
      <c r="YA320" s="22"/>
      <c r="YB320" s="22"/>
      <c r="YC320" s="22"/>
      <c r="YD320" s="22"/>
      <c r="YE320" s="22"/>
      <c r="YF320" s="22"/>
      <c r="YG320" s="22"/>
      <c r="YH320" s="22"/>
      <c r="YI320" s="22"/>
      <c r="YJ320" s="22"/>
      <c r="YK320" s="22"/>
      <c r="YL320" s="22"/>
      <c r="YM320" s="22"/>
      <c r="YN320" s="22"/>
      <c r="YO320" s="22"/>
      <c r="YP320" s="22"/>
      <c r="YQ320" s="22"/>
      <c r="YR320" s="22"/>
      <c r="YS320" s="22"/>
      <c r="YT320" s="22"/>
      <c r="YU320" s="22"/>
      <c r="YV320" s="22"/>
      <c r="YW320" s="22"/>
      <c r="YX320" s="22"/>
      <c r="YY320" s="22"/>
      <c r="YZ320" s="22"/>
      <c r="ZA320" s="22"/>
      <c r="ZB320" s="22"/>
      <c r="ZC320" s="22"/>
      <c r="ZD320" s="22"/>
      <c r="ZE320" s="22"/>
      <c r="ZF320" s="22"/>
      <c r="ZG320" s="22"/>
      <c r="ZH320" s="22"/>
      <c r="ZI320" s="22"/>
      <c r="ZJ320" s="22"/>
      <c r="ZK320" s="22"/>
      <c r="ZL320" s="22"/>
      <c r="ZM320" s="22"/>
      <c r="ZN320" s="22"/>
      <c r="ZO320" s="22"/>
      <c r="ZP320" s="22"/>
      <c r="ZQ320" s="22"/>
      <c r="ZR320" s="22"/>
      <c r="ZS320" s="22"/>
      <c r="ZT320" s="22"/>
      <c r="ZU320" s="22"/>
      <c r="ZV320" s="22"/>
      <c r="ZW320" s="22"/>
      <c r="ZX320" s="22"/>
      <c r="ZY320" s="22"/>
      <c r="ZZ320" s="22"/>
      <c r="AAA320" s="22"/>
      <c r="AAB320" s="22"/>
      <c r="AAC320" s="22"/>
      <c r="AAD320" s="22"/>
      <c r="AAE320" s="22"/>
      <c r="AAF320" s="22"/>
      <c r="AAG320" s="22"/>
      <c r="AAH320" s="22"/>
      <c r="AAI320" s="22"/>
      <c r="AAJ320" s="22"/>
      <c r="AAK320" s="22"/>
      <c r="AAL320" s="22"/>
      <c r="AAM320" s="22"/>
      <c r="AAN320" s="22"/>
      <c r="AAO320" s="22"/>
      <c r="AAP320" s="22"/>
      <c r="AAQ320" s="22"/>
      <c r="AAR320" s="22"/>
      <c r="AAS320" s="22"/>
      <c r="AAT320" s="22"/>
      <c r="AAU320" s="22"/>
      <c r="AAV320" s="22"/>
      <c r="AAW320" s="22"/>
      <c r="AAX320" s="22"/>
      <c r="AAY320" s="22"/>
      <c r="AAZ320" s="22"/>
      <c r="ABA320" s="22"/>
      <c r="ABB320" s="22"/>
      <c r="ABC320" s="22"/>
      <c r="ABD320" s="22"/>
      <c r="ABE320" s="22"/>
      <c r="ABF320" s="22"/>
      <c r="ABG320" s="22"/>
      <c r="ABH320" s="22"/>
      <c r="ABI320" s="22"/>
      <c r="ABJ320" s="22"/>
      <c r="ABK320" s="22"/>
      <c r="ABL320" s="22"/>
      <c r="ABM320" s="22"/>
      <c r="ABN320" s="22"/>
      <c r="ABO320" s="22"/>
      <c r="ABP320" s="22"/>
      <c r="ABQ320" s="22"/>
      <c r="ABR320" s="22"/>
      <c r="ABS320" s="22"/>
      <c r="ABT320" s="22"/>
      <c r="ABU320" s="22"/>
      <c r="ABV320" s="22"/>
      <c r="ABW320" s="22"/>
      <c r="ABX320" s="22"/>
      <c r="ABY320" s="22"/>
      <c r="ABZ320" s="22"/>
      <c r="ACA320" s="22"/>
      <c r="ACB320" s="22"/>
      <c r="ACC320" s="22"/>
      <c r="ACD320" s="22"/>
      <c r="ACE320" s="22"/>
      <c r="ACF320" s="22"/>
      <c r="ACG320" s="22"/>
      <c r="ACH320" s="22"/>
      <c r="ACI320" s="22"/>
      <c r="ACJ320" s="22"/>
      <c r="ACK320" s="22"/>
      <c r="ACL320" s="22"/>
      <c r="ACM320" s="22"/>
      <c r="ACN320" s="22"/>
      <c r="ACO320" s="22"/>
      <c r="ACP320" s="22"/>
      <c r="ACQ320" s="22"/>
      <c r="ACR320" s="22"/>
      <c r="ACS320" s="22"/>
      <c r="ACT320" s="22"/>
      <c r="ACU320" s="22"/>
      <c r="ACV320" s="22"/>
      <c r="ACW320" s="22"/>
      <c r="ACX320" s="22"/>
      <c r="ACY320" s="22"/>
      <c r="ACZ320" s="22"/>
      <c r="ADA320" s="22"/>
      <c r="ADB320" s="124"/>
      <c r="ADC320" s="124"/>
      <c r="ADD320" s="124"/>
      <c r="ADE320" s="124"/>
      <c r="ADF320" s="124"/>
    </row>
    <row r="321" spans="1:786" s="124" customFormat="1" ht="15.6" x14ac:dyDescent="0.3">
      <c r="A321" s="81">
        <v>3</v>
      </c>
      <c r="B321" s="87" t="s">
        <v>891</v>
      </c>
      <c r="C321" s="64" t="s">
        <v>82</v>
      </c>
      <c r="D321" s="65"/>
      <c r="E321" s="65" t="s">
        <v>169</v>
      </c>
      <c r="F321" s="65"/>
      <c r="G321" s="122"/>
      <c r="H321" s="65">
        <v>1</v>
      </c>
      <c r="I321" s="65" t="s">
        <v>49</v>
      </c>
      <c r="J321" s="65" t="s">
        <v>67</v>
      </c>
      <c r="K321" s="67">
        <v>1966</v>
      </c>
      <c r="L321" s="135">
        <v>1966</v>
      </c>
      <c r="M321" s="69"/>
      <c r="N321" s="70"/>
      <c r="O321" s="70"/>
      <c r="P321" s="71" t="s">
        <v>511</v>
      </c>
      <c r="Q321" s="72" t="s">
        <v>892</v>
      </c>
      <c r="R321" s="73" t="s">
        <v>347</v>
      </c>
      <c r="S321" s="74" t="str">
        <f t="shared" si="77"/>
        <v>Coal</v>
      </c>
      <c r="T321" s="75"/>
      <c r="U321" s="75"/>
      <c r="V321" s="75"/>
      <c r="W321" s="75"/>
      <c r="X321" s="75"/>
      <c r="Y321" s="75"/>
      <c r="Z321" s="75"/>
      <c r="AA321" s="22"/>
      <c r="AB321" s="76">
        <f t="shared" si="70"/>
        <v>0</v>
      </c>
      <c r="AC321" s="76">
        <f t="shared" si="71"/>
        <v>0</v>
      </c>
      <c r="AD321" s="76">
        <f t="shared" si="72"/>
        <v>0</v>
      </c>
      <c r="AE321" s="76">
        <f t="shared" si="73"/>
        <v>0</v>
      </c>
      <c r="AF321" s="77"/>
      <c r="AG321" s="77">
        <f t="shared" si="74"/>
        <v>0</v>
      </c>
      <c r="AH321" s="77">
        <f t="shared" si="75"/>
        <v>0</v>
      </c>
      <c r="AI321" s="77">
        <f t="shared" si="76"/>
        <v>0</v>
      </c>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c r="DD321" s="22"/>
      <c r="DE321" s="22"/>
      <c r="DF321" s="22"/>
      <c r="DG321" s="22"/>
      <c r="DH321" s="22"/>
      <c r="DI321" s="22"/>
      <c r="DJ321" s="22"/>
      <c r="DK321" s="22"/>
      <c r="DL321" s="22"/>
      <c r="DM321" s="22"/>
      <c r="DN321" s="22"/>
      <c r="DO321" s="22"/>
      <c r="DP321" s="22"/>
      <c r="DQ321" s="22"/>
      <c r="DR321" s="22"/>
      <c r="DS321" s="22"/>
      <c r="DT321" s="22"/>
      <c r="DU321" s="22"/>
      <c r="DV321" s="22"/>
      <c r="DW321" s="22"/>
      <c r="DX321" s="22"/>
      <c r="DY321" s="22"/>
      <c r="DZ321" s="22"/>
      <c r="EA321" s="22"/>
      <c r="EB321" s="22"/>
      <c r="EC321" s="22"/>
      <c r="ED321" s="22"/>
      <c r="EE321" s="22"/>
      <c r="EF321" s="22"/>
      <c r="EG321" s="22"/>
      <c r="EH321" s="22"/>
      <c r="EI321" s="22"/>
      <c r="EJ321" s="22"/>
      <c r="EK321" s="22"/>
      <c r="EL321" s="22"/>
      <c r="EM321" s="22"/>
      <c r="EN321" s="22"/>
      <c r="EO321" s="22"/>
      <c r="EP321" s="22"/>
      <c r="EQ321" s="22"/>
      <c r="ER321" s="22"/>
      <c r="ES321" s="22"/>
      <c r="ET321" s="22"/>
      <c r="EU321" s="22"/>
      <c r="EV321" s="22"/>
      <c r="EW321" s="22"/>
      <c r="EX321" s="22"/>
      <c r="EY321" s="22"/>
      <c r="EZ321" s="22"/>
      <c r="FA321" s="22"/>
      <c r="FB321" s="22"/>
      <c r="FC321" s="22"/>
      <c r="FD321" s="22"/>
      <c r="FE321" s="22"/>
      <c r="FF321" s="22"/>
      <c r="FG321" s="22"/>
      <c r="FH321" s="22"/>
      <c r="FI321" s="22"/>
      <c r="FJ321" s="22"/>
      <c r="FK321" s="22"/>
      <c r="FL321" s="22"/>
      <c r="FM321" s="22"/>
      <c r="FN321" s="22"/>
      <c r="FO321" s="22"/>
      <c r="FP321" s="22"/>
      <c r="FQ321" s="22"/>
      <c r="FR321" s="22"/>
      <c r="FS321" s="22"/>
      <c r="FT321" s="22"/>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2"/>
      <c r="GR321" s="22"/>
      <c r="GS321" s="22"/>
      <c r="GT321" s="22"/>
      <c r="GU321" s="22"/>
      <c r="GV321" s="22"/>
      <c r="GW321" s="22"/>
      <c r="GX321" s="22"/>
      <c r="GY321" s="22"/>
      <c r="GZ321" s="22"/>
      <c r="HA321" s="22"/>
      <c r="HB321" s="22"/>
      <c r="HC321" s="22"/>
      <c r="HD321" s="22"/>
      <c r="HE321" s="22"/>
      <c r="HF321" s="22"/>
      <c r="HG321" s="22"/>
      <c r="HH321" s="22"/>
      <c r="HI321" s="22"/>
      <c r="HJ321" s="22"/>
      <c r="HK321" s="22"/>
      <c r="HL321" s="22"/>
      <c r="HM321" s="22"/>
      <c r="HN321" s="22"/>
      <c r="HO321" s="22"/>
      <c r="HP321" s="22"/>
      <c r="HQ321" s="22"/>
      <c r="HR321" s="22"/>
      <c r="HS321" s="22"/>
      <c r="HT321" s="22"/>
      <c r="HU321" s="22"/>
      <c r="HV321" s="22"/>
      <c r="HW321" s="22"/>
      <c r="HX321" s="22"/>
      <c r="HY321" s="22"/>
      <c r="HZ321" s="22"/>
      <c r="IA321" s="22"/>
      <c r="IB321" s="22"/>
      <c r="IC321" s="22"/>
      <c r="ID321" s="22"/>
      <c r="IE321" s="22"/>
      <c r="IF321" s="22"/>
      <c r="IG321" s="22"/>
      <c r="IH321" s="22"/>
      <c r="II321" s="22"/>
      <c r="IJ321" s="22"/>
      <c r="IK321" s="22"/>
      <c r="IL321" s="22"/>
      <c r="IM321" s="22"/>
      <c r="IN321" s="22"/>
      <c r="IO321" s="22"/>
      <c r="IP321" s="22"/>
      <c r="IQ321" s="22"/>
      <c r="IR321" s="22"/>
      <c r="IS321" s="22"/>
      <c r="IT321" s="22"/>
      <c r="IU321" s="22"/>
      <c r="IV321" s="22"/>
      <c r="IW321" s="22"/>
      <c r="IX321" s="22"/>
      <c r="IY321" s="22"/>
      <c r="IZ321" s="22"/>
      <c r="JA321" s="22"/>
      <c r="JB321" s="22"/>
      <c r="JC321" s="22"/>
      <c r="JD321" s="22"/>
      <c r="JE321" s="22"/>
      <c r="JF321" s="22"/>
      <c r="JG321" s="22"/>
      <c r="JH321" s="22"/>
      <c r="JI321" s="22"/>
      <c r="JJ321" s="22"/>
      <c r="JK321" s="22"/>
      <c r="JL321" s="22"/>
      <c r="JM321" s="22"/>
      <c r="JN321" s="22"/>
      <c r="JO321" s="22"/>
      <c r="JP321" s="22"/>
      <c r="JQ321" s="22"/>
      <c r="JR321" s="22"/>
      <c r="JS321" s="22"/>
      <c r="JT321" s="22"/>
      <c r="JU321" s="22"/>
      <c r="JV321" s="22"/>
      <c r="JW321" s="22"/>
      <c r="JX321" s="22"/>
      <c r="JY321" s="22"/>
      <c r="JZ321" s="22"/>
      <c r="KA321" s="22"/>
      <c r="KB321" s="22"/>
      <c r="KC321" s="22"/>
      <c r="KD321" s="22"/>
      <c r="KE321" s="22"/>
      <c r="KF321" s="22"/>
      <c r="KG321" s="22"/>
      <c r="KH321" s="22"/>
      <c r="KI321" s="22"/>
      <c r="KJ321" s="22"/>
      <c r="KK321" s="22"/>
      <c r="KL321" s="22"/>
      <c r="KM321" s="22"/>
      <c r="KN321" s="22"/>
      <c r="KO321" s="22"/>
      <c r="KP321" s="22"/>
      <c r="KQ321" s="22"/>
      <c r="KR321" s="22"/>
      <c r="KS321" s="22"/>
      <c r="KT321" s="22"/>
      <c r="KU321" s="22"/>
      <c r="KV321" s="22"/>
      <c r="KW321" s="22"/>
      <c r="KX321" s="22"/>
      <c r="KY321" s="22"/>
      <c r="KZ321" s="22"/>
      <c r="LA321" s="22"/>
      <c r="LB321" s="22"/>
      <c r="LC321" s="22"/>
      <c r="LD321" s="22"/>
      <c r="LE321" s="22"/>
      <c r="LF321" s="22"/>
      <c r="LG321" s="22"/>
      <c r="LH321" s="22"/>
      <c r="LI321" s="22"/>
      <c r="LJ321" s="22"/>
      <c r="LK321" s="22"/>
      <c r="LL321" s="22"/>
      <c r="LM321" s="22"/>
      <c r="LN321" s="22"/>
      <c r="LO321" s="22"/>
      <c r="LP321" s="22"/>
      <c r="LQ321" s="22"/>
      <c r="LR321" s="22"/>
      <c r="LS321" s="22"/>
      <c r="LT321" s="22"/>
      <c r="LU321" s="22"/>
      <c r="LV321" s="22"/>
      <c r="LW321" s="22"/>
      <c r="LX321" s="22"/>
      <c r="LY321" s="22"/>
      <c r="LZ321" s="22"/>
      <c r="MA321" s="22"/>
      <c r="MB321" s="22"/>
      <c r="MC321" s="22"/>
      <c r="MD321" s="22"/>
      <c r="ME321" s="22"/>
      <c r="MF321" s="22"/>
      <c r="MG321" s="22"/>
      <c r="MH321" s="22"/>
      <c r="MI321" s="22"/>
      <c r="MJ321" s="22"/>
      <c r="MK321" s="22"/>
      <c r="ML321" s="22"/>
      <c r="MM321" s="22"/>
      <c r="MN321" s="22"/>
      <c r="MO321" s="22"/>
      <c r="MP321" s="22"/>
      <c r="MQ321" s="22"/>
      <c r="MR321" s="22"/>
      <c r="MS321" s="22"/>
      <c r="MT321" s="22"/>
      <c r="MU321" s="22"/>
      <c r="MV321" s="22"/>
      <c r="MW321" s="22"/>
      <c r="MX321" s="22"/>
      <c r="MY321" s="22"/>
      <c r="MZ321" s="22"/>
      <c r="NA321" s="22"/>
      <c r="NB321" s="22"/>
      <c r="NC321" s="22"/>
      <c r="ND321" s="22"/>
      <c r="NE321" s="22"/>
      <c r="NF321" s="22"/>
      <c r="NG321" s="22"/>
      <c r="NH321" s="22"/>
      <c r="NI321" s="22"/>
      <c r="NJ321" s="22"/>
      <c r="NK321" s="22"/>
      <c r="NL321" s="22"/>
      <c r="NM321" s="22"/>
      <c r="NN321" s="22"/>
      <c r="NO321" s="22"/>
      <c r="NP321" s="22"/>
      <c r="NQ321" s="22"/>
      <c r="NR321" s="22"/>
      <c r="NS321" s="22"/>
      <c r="NT321" s="22"/>
      <c r="NU321" s="22"/>
      <c r="NV321" s="22"/>
      <c r="NW321" s="22"/>
      <c r="NX321" s="22"/>
      <c r="NY321" s="22"/>
      <c r="NZ321" s="22"/>
      <c r="OA321" s="22"/>
      <c r="OB321" s="22"/>
      <c r="OC321" s="22"/>
      <c r="OD321" s="22"/>
      <c r="OE321" s="22"/>
      <c r="OF321" s="22"/>
      <c r="OG321" s="22"/>
      <c r="OH321" s="22"/>
      <c r="OI321" s="22"/>
      <c r="OJ321" s="22"/>
      <c r="OK321" s="22"/>
      <c r="OL321" s="22"/>
      <c r="OM321" s="22"/>
      <c r="ON321" s="22"/>
      <c r="OO321" s="22"/>
      <c r="OP321" s="22"/>
      <c r="OQ321" s="22"/>
      <c r="OR321" s="22"/>
      <c r="OS321" s="22"/>
      <c r="OT321" s="22"/>
      <c r="OU321" s="22"/>
      <c r="OV321" s="22"/>
      <c r="OW321" s="22"/>
      <c r="OX321" s="22"/>
      <c r="OY321" s="22"/>
      <c r="OZ321" s="22"/>
      <c r="PA321" s="22"/>
      <c r="PB321" s="22"/>
      <c r="PC321" s="22"/>
      <c r="PD321" s="22"/>
      <c r="PE321" s="22"/>
      <c r="PF321" s="22"/>
      <c r="PG321" s="22"/>
      <c r="PH321" s="22"/>
      <c r="PI321" s="22"/>
      <c r="PJ321" s="22"/>
      <c r="PK321" s="22"/>
      <c r="PL321" s="22"/>
      <c r="PM321" s="22"/>
      <c r="PN321" s="22"/>
      <c r="PO321" s="22"/>
      <c r="PP321" s="22"/>
      <c r="PQ321" s="22"/>
      <c r="PR321" s="22"/>
      <c r="PS321" s="22"/>
      <c r="PT321" s="22"/>
      <c r="PU321" s="22"/>
      <c r="PV321" s="22"/>
      <c r="PW321" s="22"/>
      <c r="PX321" s="22"/>
      <c r="PY321" s="22"/>
      <c r="PZ321" s="22"/>
      <c r="QA321" s="22"/>
      <c r="QB321" s="22"/>
      <c r="QC321" s="22"/>
      <c r="QD321" s="22"/>
      <c r="QE321" s="22"/>
      <c r="QF321" s="22"/>
      <c r="QG321" s="22"/>
      <c r="QH321" s="22"/>
      <c r="QI321" s="22"/>
      <c r="QJ321" s="22"/>
      <c r="QK321" s="22"/>
      <c r="QL321" s="22"/>
      <c r="QM321" s="22"/>
      <c r="QN321" s="22"/>
      <c r="QO321" s="22"/>
      <c r="QP321" s="22"/>
      <c r="QQ321" s="22"/>
      <c r="QR321" s="22"/>
      <c r="QS321" s="22"/>
      <c r="QT321" s="22"/>
      <c r="QU321" s="22"/>
      <c r="QV321" s="22"/>
      <c r="QW321" s="22"/>
      <c r="QX321" s="22"/>
      <c r="QY321" s="22"/>
      <c r="QZ321" s="22"/>
      <c r="RA321" s="22"/>
      <c r="RB321" s="22"/>
      <c r="RC321" s="22"/>
      <c r="RD321" s="22"/>
      <c r="RE321" s="22"/>
      <c r="RF321" s="22"/>
      <c r="RG321" s="22"/>
      <c r="RH321" s="22"/>
      <c r="RI321" s="22"/>
      <c r="RJ321" s="22"/>
      <c r="RK321" s="22"/>
      <c r="RL321" s="22"/>
      <c r="RM321" s="22"/>
      <c r="RN321" s="22"/>
      <c r="RO321" s="22"/>
      <c r="RP321" s="22"/>
      <c r="RQ321" s="22"/>
      <c r="RR321" s="22"/>
      <c r="RS321" s="22"/>
      <c r="RT321" s="22"/>
      <c r="RU321" s="22"/>
      <c r="RV321" s="22"/>
      <c r="RW321" s="22"/>
      <c r="RX321" s="22"/>
      <c r="RY321" s="22"/>
      <c r="RZ321" s="22"/>
      <c r="SA321" s="22"/>
      <c r="SB321" s="22"/>
      <c r="SC321" s="22"/>
      <c r="SD321" s="22"/>
      <c r="SE321" s="22"/>
      <c r="SF321" s="22"/>
      <c r="SG321" s="22"/>
      <c r="SH321" s="22"/>
      <c r="SI321" s="22"/>
      <c r="SJ321" s="22"/>
      <c r="SK321" s="22"/>
      <c r="SL321" s="22"/>
      <c r="SM321" s="22"/>
      <c r="SN321" s="22"/>
      <c r="SO321" s="22"/>
      <c r="SP321" s="22"/>
      <c r="SQ321" s="22"/>
      <c r="SR321" s="22"/>
      <c r="SS321" s="22"/>
      <c r="ST321" s="22"/>
      <c r="SU321" s="22"/>
      <c r="SV321" s="22"/>
      <c r="SW321" s="22"/>
      <c r="SX321" s="22"/>
      <c r="SY321" s="22"/>
      <c r="SZ321" s="22"/>
      <c r="TA321" s="22"/>
      <c r="TB321" s="22"/>
      <c r="TC321" s="22"/>
      <c r="TD321" s="22"/>
      <c r="TE321" s="22"/>
      <c r="TF321" s="22"/>
      <c r="TG321" s="22"/>
      <c r="TH321" s="22"/>
      <c r="TI321" s="22"/>
      <c r="TJ321" s="22"/>
      <c r="TK321" s="22"/>
      <c r="TL321" s="22"/>
      <c r="TM321" s="22"/>
      <c r="TN321" s="22"/>
      <c r="TO321" s="22"/>
      <c r="TP321" s="22"/>
      <c r="TQ321" s="22"/>
      <c r="TR321" s="22"/>
      <c r="TS321" s="22"/>
      <c r="TT321" s="22"/>
      <c r="TU321" s="22"/>
      <c r="TV321" s="22"/>
      <c r="TW321" s="22"/>
      <c r="TX321" s="22"/>
      <c r="TY321" s="22"/>
      <c r="TZ321" s="22"/>
      <c r="UA321" s="22"/>
      <c r="UB321" s="22"/>
      <c r="UC321" s="22"/>
      <c r="UD321" s="22"/>
      <c r="UE321" s="22"/>
      <c r="UF321" s="22"/>
      <c r="UG321" s="22"/>
      <c r="UH321" s="22"/>
      <c r="UI321" s="22"/>
      <c r="UJ321" s="22"/>
      <c r="UK321" s="22"/>
      <c r="UL321" s="22"/>
      <c r="UM321" s="22"/>
      <c r="UN321" s="22"/>
      <c r="UO321" s="22"/>
      <c r="UP321" s="22"/>
      <c r="UQ321" s="22"/>
      <c r="UR321" s="22"/>
      <c r="US321" s="22"/>
      <c r="UT321" s="22"/>
      <c r="UU321" s="22"/>
      <c r="UV321" s="22"/>
      <c r="UW321" s="22"/>
      <c r="UX321" s="22"/>
      <c r="UY321" s="22"/>
      <c r="UZ321" s="22"/>
      <c r="VA321" s="22"/>
      <c r="VB321" s="22"/>
      <c r="VC321" s="22"/>
      <c r="VD321" s="22"/>
      <c r="VE321" s="22"/>
      <c r="VF321" s="22"/>
      <c r="VG321" s="22"/>
      <c r="VH321" s="22"/>
      <c r="VI321" s="22"/>
      <c r="VJ321" s="22"/>
      <c r="VK321" s="22"/>
      <c r="VL321" s="22"/>
      <c r="VM321" s="22"/>
      <c r="VN321" s="22"/>
      <c r="VO321" s="22"/>
      <c r="VP321" s="22"/>
      <c r="VQ321" s="22"/>
      <c r="VR321" s="22"/>
      <c r="VS321" s="22"/>
      <c r="VT321" s="22"/>
      <c r="VU321" s="22"/>
      <c r="VV321" s="22"/>
      <c r="VW321" s="22"/>
      <c r="VX321" s="22"/>
      <c r="VY321" s="22"/>
      <c r="VZ321" s="22"/>
      <c r="WA321" s="22"/>
      <c r="WB321" s="22"/>
      <c r="WC321" s="22"/>
      <c r="WD321" s="22"/>
      <c r="WE321" s="22"/>
      <c r="WF321" s="22"/>
      <c r="WG321" s="22"/>
      <c r="WH321" s="22"/>
      <c r="WI321" s="22"/>
      <c r="WJ321" s="22"/>
      <c r="WK321" s="22"/>
      <c r="WL321" s="22"/>
      <c r="WM321" s="22"/>
      <c r="WN321" s="22"/>
      <c r="WO321" s="22"/>
      <c r="WP321" s="22"/>
      <c r="WQ321" s="22"/>
      <c r="WR321" s="22"/>
      <c r="WS321" s="22"/>
      <c r="WT321" s="22"/>
      <c r="WU321" s="22"/>
      <c r="WV321" s="22"/>
      <c r="WW321" s="22"/>
      <c r="WX321" s="22"/>
      <c r="WY321" s="22"/>
      <c r="WZ321" s="22"/>
      <c r="XA321" s="22"/>
      <c r="XB321" s="22"/>
      <c r="XC321" s="22"/>
      <c r="XD321" s="22"/>
      <c r="XE321" s="22"/>
      <c r="XF321" s="22"/>
      <c r="XG321" s="22"/>
      <c r="XH321" s="22"/>
      <c r="XI321" s="22"/>
      <c r="XJ321" s="22"/>
      <c r="XK321" s="22"/>
      <c r="XL321" s="22"/>
      <c r="XM321" s="22"/>
      <c r="XN321" s="22"/>
      <c r="XO321" s="22"/>
      <c r="XP321" s="22"/>
      <c r="XQ321" s="22"/>
      <c r="XR321" s="22"/>
      <c r="XS321" s="22"/>
      <c r="XT321" s="22"/>
      <c r="XU321" s="22"/>
      <c r="XV321" s="22"/>
      <c r="XW321" s="22"/>
      <c r="XX321" s="22"/>
      <c r="XY321" s="22"/>
      <c r="XZ321" s="22"/>
      <c r="YA321" s="22"/>
      <c r="YB321" s="22"/>
      <c r="YC321" s="22"/>
      <c r="YD321" s="22"/>
      <c r="YE321" s="22"/>
      <c r="YF321" s="22"/>
      <c r="YG321" s="22"/>
      <c r="YH321" s="22"/>
      <c r="YI321" s="22"/>
      <c r="YJ321" s="22"/>
      <c r="YK321" s="22"/>
      <c r="YL321" s="22"/>
      <c r="YM321" s="22"/>
      <c r="YN321" s="22"/>
      <c r="YO321" s="22"/>
      <c r="YP321" s="22"/>
      <c r="YQ321" s="22"/>
      <c r="YR321" s="22"/>
      <c r="YS321" s="22"/>
      <c r="YT321" s="22"/>
      <c r="YU321" s="22"/>
      <c r="YV321" s="22"/>
      <c r="YW321" s="22"/>
      <c r="YX321" s="22"/>
      <c r="YY321" s="22"/>
      <c r="YZ321" s="22"/>
      <c r="ZA321" s="22"/>
      <c r="ZB321" s="22"/>
      <c r="ZC321" s="22"/>
      <c r="ZD321" s="22"/>
      <c r="ZE321" s="22"/>
      <c r="ZF321" s="22"/>
      <c r="ZG321" s="22"/>
      <c r="ZH321" s="22"/>
      <c r="ZI321" s="22"/>
      <c r="ZJ321" s="22"/>
      <c r="ZK321" s="22"/>
      <c r="ZL321" s="22"/>
      <c r="ZM321" s="22"/>
      <c r="ZN321" s="22"/>
      <c r="ZO321" s="22"/>
      <c r="ZP321" s="22"/>
      <c r="ZQ321" s="22"/>
      <c r="ZR321" s="22"/>
      <c r="ZS321" s="22"/>
      <c r="ZT321" s="22"/>
      <c r="ZU321" s="22"/>
      <c r="ZV321" s="22"/>
      <c r="ZW321" s="22"/>
      <c r="ZX321" s="22"/>
      <c r="ZY321" s="22"/>
      <c r="ZZ321" s="22"/>
      <c r="AAA321" s="22"/>
      <c r="AAB321" s="22"/>
      <c r="AAC321" s="22"/>
      <c r="AAD321" s="22"/>
      <c r="AAE321" s="22"/>
      <c r="AAF321" s="22"/>
      <c r="AAG321" s="22"/>
      <c r="AAH321" s="22"/>
      <c r="AAI321" s="22"/>
      <c r="AAJ321" s="22"/>
      <c r="AAK321" s="22"/>
      <c r="AAL321" s="22"/>
      <c r="AAM321" s="22"/>
      <c r="AAN321" s="22"/>
      <c r="AAO321" s="22"/>
      <c r="AAP321" s="22"/>
      <c r="AAQ321" s="22"/>
      <c r="AAR321" s="22"/>
      <c r="AAS321" s="22"/>
      <c r="AAT321" s="22"/>
      <c r="AAU321" s="22"/>
      <c r="AAV321" s="22"/>
      <c r="AAW321" s="22"/>
      <c r="AAX321" s="22"/>
      <c r="AAY321" s="22"/>
      <c r="AAZ321" s="22"/>
      <c r="ABA321" s="22"/>
      <c r="ABB321" s="22"/>
      <c r="ABC321" s="22"/>
      <c r="ABD321" s="22"/>
      <c r="ABE321" s="22"/>
      <c r="ABF321" s="22"/>
      <c r="ABG321" s="22"/>
      <c r="ABH321" s="22"/>
      <c r="ABI321" s="22"/>
      <c r="ABJ321" s="22"/>
      <c r="ABK321" s="22"/>
      <c r="ABL321" s="22"/>
      <c r="ABM321" s="22"/>
      <c r="ABN321" s="22"/>
      <c r="ABO321" s="22"/>
      <c r="ABP321" s="22"/>
      <c r="ABQ321" s="22"/>
      <c r="ABR321" s="22"/>
      <c r="ABS321" s="22"/>
      <c r="ABT321" s="22"/>
      <c r="ABU321" s="22"/>
      <c r="ABV321" s="22"/>
      <c r="ABW321" s="22"/>
      <c r="ABX321" s="22"/>
      <c r="ABY321" s="22"/>
      <c r="ABZ321" s="22"/>
      <c r="ACA321" s="22"/>
      <c r="ACB321" s="22"/>
      <c r="ACC321" s="22"/>
      <c r="ACD321" s="22"/>
      <c r="ACE321" s="22"/>
      <c r="ACF321" s="22"/>
      <c r="ACG321" s="22"/>
      <c r="ACH321" s="22"/>
      <c r="ACI321" s="22"/>
      <c r="ACJ321" s="22"/>
      <c r="ACK321" s="22"/>
      <c r="ACL321" s="22"/>
      <c r="ACM321" s="22"/>
      <c r="ACN321" s="22"/>
      <c r="ACO321" s="22"/>
      <c r="ACP321" s="22"/>
      <c r="ACQ321" s="22"/>
      <c r="ACR321" s="22"/>
      <c r="ACS321" s="22"/>
      <c r="ACT321" s="22"/>
      <c r="ACU321" s="22"/>
      <c r="ACV321" s="22"/>
      <c r="ACW321" s="22"/>
      <c r="ACX321" s="22"/>
      <c r="ACY321" s="22"/>
      <c r="ACZ321" s="22"/>
      <c r="ADA321" s="22"/>
      <c r="ADB321" s="138"/>
      <c r="ADC321" s="138"/>
      <c r="ADD321" s="138"/>
      <c r="ADE321" s="138"/>
      <c r="ADF321" s="138"/>
    </row>
    <row r="322" spans="1:786" customFormat="1" ht="36" x14ac:dyDescent="0.3">
      <c r="A322" s="81">
        <v>3</v>
      </c>
      <c r="B322" s="87" t="s">
        <v>893</v>
      </c>
      <c r="C322" s="64" t="s">
        <v>82</v>
      </c>
      <c r="D322" s="65" t="s">
        <v>277</v>
      </c>
      <c r="E322" s="65"/>
      <c r="F322" s="65">
        <v>8</v>
      </c>
      <c r="G322" s="122"/>
      <c r="H322" s="65">
        <v>1</v>
      </c>
      <c r="I322" s="65" t="s">
        <v>96</v>
      </c>
      <c r="J322" s="65" t="s">
        <v>170</v>
      </c>
      <c r="K322" s="67">
        <v>1966</v>
      </c>
      <c r="L322" s="135">
        <v>1966</v>
      </c>
      <c r="M322" s="69">
        <v>30000</v>
      </c>
      <c r="N322" s="70">
        <v>0.1</v>
      </c>
      <c r="O322" s="70"/>
      <c r="P322" s="71" t="s">
        <v>511</v>
      </c>
      <c r="Q322" s="72" t="s">
        <v>894</v>
      </c>
      <c r="R322" s="73" t="s">
        <v>347</v>
      </c>
      <c r="S322" s="74" t="str">
        <f t="shared" si="77"/>
        <v>Coal</v>
      </c>
      <c r="T322" s="75"/>
      <c r="U322" s="75"/>
      <c r="V322" s="75"/>
      <c r="W322" s="75"/>
      <c r="X322" s="75"/>
      <c r="Y322" s="75"/>
      <c r="Z322" s="75"/>
      <c r="AA322" s="22"/>
      <c r="AB322" s="76">
        <f t="shared" si="70"/>
        <v>1.5817337172376815E-2</v>
      </c>
      <c r="AC322" s="76">
        <f t="shared" si="71"/>
        <v>2.5641025641025641E-3</v>
      </c>
      <c r="AD322" s="76">
        <f t="shared" si="72"/>
        <v>0</v>
      </c>
      <c r="AE322" s="76">
        <f t="shared" si="73"/>
        <v>1.838143973647938E-2</v>
      </c>
      <c r="AF322" s="77"/>
      <c r="AG322" s="77">
        <f t="shared" si="74"/>
        <v>0</v>
      </c>
      <c r="AH322" s="77">
        <f t="shared" si="75"/>
        <v>0</v>
      </c>
      <c r="AI322" s="77">
        <f t="shared" si="76"/>
        <v>1.838143973647938E-2</v>
      </c>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22"/>
      <c r="DC322" s="22"/>
      <c r="DD322" s="22"/>
      <c r="DE322" s="22"/>
      <c r="DF322" s="22"/>
      <c r="DG322" s="22"/>
      <c r="DH322" s="22"/>
      <c r="DI322" s="22"/>
      <c r="DJ322" s="22"/>
      <c r="DK322" s="22"/>
      <c r="DL322" s="22"/>
      <c r="DM322" s="22"/>
      <c r="DN322" s="22"/>
      <c r="DO322" s="22"/>
      <c r="DP322" s="22"/>
      <c r="DQ322" s="22"/>
      <c r="DR322" s="22"/>
      <c r="DS322" s="22"/>
      <c r="DT322" s="22"/>
      <c r="DU322" s="22"/>
      <c r="DV322" s="22"/>
      <c r="DW322" s="22"/>
      <c r="DX322" s="22"/>
      <c r="DY322" s="22"/>
      <c r="DZ322" s="22"/>
      <c r="EA322" s="22"/>
      <c r="EB322" s="22"/>
      <c r="EC322" s="22"/>
      <c r="ED322" s="163"/>
      <c r="EE322" s="163"/>
      <c r="EF322" s="163"/>
      <c r="EG322" s="163"/>
      <c r="EH322" s="163"/>
      <c r="EI322" s="163"/>
      <c r="EJ322" s="163"/>
      <c r="EK322" s="163"/>
      <c r="EL322" s="163"/>
      <c r="EM322" s="163"/>
      <c r="EN322" s="163"/>
      <c r="EO322" s="163"/>
      <c r="EP322" s="163"/>
      <c r="EQ322" s="163"/>
      <c r="ER322" s="163"/>
      <c r="ES322" s="163"/>
      <c r="ET322" s="163"/>
      <c r="EU322" s="163"/>
      <c r="EV322" s="163"/>
      <c r="EW322" s="163"/>
      <c r="EX322" s="163"/>
      <c r="EY322" s="163"/>
      <c r="EZ322" s="163"/>
      <c r="FA322" s="163"/>
      <c r="FB322" s="163"/>
      <c r="FC322" s="163"/>
      <c r="FD322" s="163"/>
      <c r="FE322" s="163"/>
      <c r="FF322" s="163"/>
      <c r="FG322" s="163"/>
      <c r="FH322" s="163"/>
      <c r="FI322" s="163"/>
      <c r="FJ322" s="163"/>
      <c r="FK322" s="163"/>
      <c r="FL322" s="163"/>
      <c r="FM322" s="163"/>
      <c r="FN322" s="163"/>
      <c r="FO322" s="163"/>
      <c r="FP322" s="163"/>
      <c r="FQ322" s="163"/>
      <c r="FR322" s="163"/>
      <c r="FS322" s="163"/>
      <c r="FT322" s="163"/>
      <c r="FU322" s="163"/>
      <c r="FV322" s="163"/>
      <c r="FW322" s="163"/>
      <c r="FX322" s="163"/>
      <c r="FY322" s="163"/>
      <c r="FZ322" s="163"/>
      <c r="GA322" s="163"/>
      <c r="GB322" s="163"/>
      <c r="GC322" s="163"/>
      <c r="GD322" s="163"/>
      <c r="GE322" s="163"/>
      <c r="GF322" s="163"/>
      <c r="GG322" s="163"/>
      <c r="GH322" s="163"/>
      <c r="GI322" s="163"/>
      <c r="GJ322" s="163"/>
      <c r="GK322" s="163"/>
      <c r="GL322" s="163"/>
      <c r="GM322" s="163"/>
      <c r="GN322" s="163"/>
      <c r="GO322" s="163"/>
      <c r="GP322" s="163"/>
      <c r="GQ322" s="163"/>
      <c r="GR322" s="163"/>
      <c r="GS322" s="163"/>
      <c r="GT322" s="163"/>
      <c r="GU322" s="163"/>
      <c r="GV322" s="163"/>
      <c r="GW322" s="163"/>
      <c r="GX322" s="163"/>
      <c r="GY322" s="163"/>
      <c r="GZ322" s="163"/>
      <c r="HA322" s="163"/>
      <c r="HB322" s="163"/>
      <c r="HC322" s="163"/>
      <c r="HD322" s="163"/>
      <c r="HE322" s="163"/>
      <c r="HF322" s="163"/>
      <c r="HG322" s="163"/>
      <c r="HH322" s="163"/>
      <c r="HI322" s="163"/>
      <c r="HJ322" s="163"/>
      <c r="HK322" s="163"/>
      <c r="HL322" s="163"/>
      <c r="HM322" s="163"/>
      <c r="HN322" s="163"/>
      <c r="HO322" s="163"/>
      <c r="HP322" s="163"/>
      <c r="HQ322" s="163"/>
      <c r="HR322" s="163"/>
      <c r="HS322" s="163"/>
      <c r="HT322" s="163"/>
      <c r="HU322" s="163"/>
      <c r="HV322" s="163"/>
      <c r="HW322" s="163"/>
      <c r="HX322" s="163"/>
      <c r="HY322" s="163"/>
      <c r="HZ322" s="163"/>
      <c r="IA322" s="163"/>
      <c r="IB322" s="163"/>
      <c r="IC322" s="163"/>
      <c r="ID322" s="163"/>
      <c r="IE322" s="163"/>
      <c r="IF322" s="163"/>
      <c r="IG322" s="163"/>
      <c r="IH322" s="163"/>
      <c r="II322" s="163"/>
      <c r="IJ322" s="163"/>
      <c r="IK322" s="163"/>
      <c r="IL322" s="163"/>
      <c r="IM322" s="163"/>
      <c r="IN322" s="163"/>
      <c r="IO322" s="163"/>
      <c r="IP322" s="163"/>
      <c r="IQ322" s="163"/>
      <c r="IR322" s="163"/>
      <c r="IS322" s="163"/>
      <c r="IT322" s="163"/>
      <c r="IU322" s="163"/>
      <c r="IV322" s="163"/>
      <c r="IW322" s="163"/>
      <c r="IX322" s="163"/>
      <c r="IY322" s="163"/>
      <c r="IZ322" s="163"/>
      <c r="JA322" s="163"/>
      <c r="JB322" s="163"/>
      <c r="JC322" s="163"/>
      <c r="JD322" s="163"/>
      <c r="JE322" s="163"/>
      <c r="JF322" s="163"/>
      <c r="JG322" s="163"/>
      <c r="JH322" s="163"/>
      <c r="JI322" s="163"/>
      <c r="JJ322" s="163"/>
      <c r="JK322" s="163"/>
      <c r="JL322" s="163"/>
      <c r="JM322" s="163"/>
      <c r="JN322" s="163"/>
      <c r="JO322" s="163"/>
      <c r="JP322" s="163"/>
      <c r="JQ322" s="163"/>
      <c r="JR322" s="163"/>
      <c r="JS322" s="163"/>
      <c r="JT322" s="163"/>
      <c r="JU322" s="163"/>
      <c r="JV322" s="163"/>
      <c r="JW322" s="163"/>
      <c r="JX322" s="163"/>
      <c r="JY322" s="163"/>
      <c r="JZ322" s="163"/>
      <c r="KA322" s="163"/>
      <c r="KB322" s="163"/>
      <c r="KC322" s="163"/>
      <c r="KD322" s="163"/>
      <c r="KE322" s="163"/>
      <c r="KF322" s="163"/>
      <c r="KG322" s="163"/>
      <c r="KH322" s="163"/>
      <c r="KI322" s="163"/>
      <c r="KJ322" s="163"/>
      <c r="KK322" s="163"/>
      <c r="KL322" s="163"/>
      <c r="KM322" s="163"/>
      <c r="KN322" s="163"/>
      <c r="KO322" s="163"/>
      <c r="KP322" s="163"/>
      <c r="KQ322" s="163"/>
      <c r="KR322" s="163"/>
      <c r="KS322" s="163"/>
      <c r="KT322" s="163"/>
      <c r="KU322" s="163"/>
      <c r="KV322" s="163"/>
      <c r="KW322" s="163"/>
      <c r="KX322" s="163"/>
      <c r="KY322" s="163"/>
      <c r="KZ322" s="163"/>
      <c r="LA322" s="163"/>
      <c r="LB322" s="163"/>
      <c r="LC322" s="163"/>
      <c r="LD322" s="163"/>
      <c r="LE322" s="163"/>
      <c r="LF322" s="163"/>
      <c r="LG322" s="163"/>
      <c r="LH322" s="163"/>
      <c r="LI322" s="163"/>
      <c r="LJ322" s="163"/>
      <c r="LK322" s="163"/>
      <c r="LL322" s="163"/>
      <c r="LM322" s="163"/>
      <c r="LN322" s="163"/>
      <c r="LO322" s="163"/>
      <c r="LP322" s="163"/>
      <c r="LQ322" s="163"/>
      <c r="LR322" s="163"/>
      <c r="LS322" s="163"/>
      <c r="LT322" s="163"/>
      <c r="LU322" s="163"/>
      <c r="LV322" s="163"/>
      <c r="LW322" s="163"/>
      <c r="LX322" s="163"/>
      <c r="LY322" s="163"/>
      <c r="LZ322" s="163"/>
      <c r="MA322" s="163"/>
      <c r="MB322" s="163"/>
      <c r="MC322" s="163"/>
      <c r="MD322" s="163"/>
      <c r="ME322" s="163"/>
      <c r="MF322" s="163"/>
      <c r="MG322" s="163"/>
      <c r="MH322" s="163"/>
      <c r="MI322" s="163"/>
      <c r="MJ322" s="163"/>
      <c r="MK322" s="163"/>
      <c r="ML322" s="163"/>
      <c r="MM322" s="163"/>
      <c r="MN322" s="163"/>
      <c r="MO322" s="163"/>
      <c r="MP322" s="163"/>
      <c r="MQ322" s="163"/>
      <c r="MR322" s="163"/>
      <c r="MS322" s="163"/>
      <c r="MT322" s="163"/>
      <c r="MU322" s="163"/>
      <c r="MV322" s="163"/>
      <c r="MW322" s="163"/>
      <c r="MX322" s="163"/>
      <c r="MY322" s="163"/>
      <c r="MZ322" s="163"/>
      <c r="NA322" s="163"/>
      <c r="NB322" s="163"/>
      <c r="NC322" s="163"/>
      <c r="ND322" s="163"/>
      <c r="NE322" s="163"/>
      <c r="NF322" s="163"/>
      <c r="NG322" s="163"/>
      <c r="NH322" s="163"/>
      <c r="NI322" s="163"/>
      <c r="NJ322" s="163"/>
      <c r="NK322" s="163"/>
      <c r="NL322" s="163"/>
      <c r="NM322" s="163"/>
      <c r="NN322" s="163"/>
      <c r="NO322" s="163"/>
      <c r="NP322" s="163"/>
      <c r="NQ322" s="163"/>
      <c r="NR322" s="163"/>
      <c r="NS322" s="163"/>
      <c r="NT322" s="163"/>
      <c r="NU322" s="163"/>
      <c r="NV322" s="163"/>
      <c r="NW322" s="163"/>
      <c r="NX322" s="163"/>
      <c r="NY322" s="163"/>
      <c r="NZ322" s="163"/>
      <c r="OA322" s="163"/>
      <c r="OB322" s="163"/>
      <c r="OC322" s="163"/>
      <c r="OD322" s="163"/>
      <c r="OE322" s="163"/>
      <c r="OF322" s="163"/>
      <c r="OG322" s="163"/>
      <c r="OH322" s="163"/>
      <c r="OI322" s="163"/>
      <c r="OJ322" s="163"/>
      <c r="OK322" s="163"/>
      <c r="OL322" s="163"/>
      <c r="OM322" s="163"/>
      <c r="ON322" s="163"/>
      <c r="OO322" s="163"/>
      <c r="OP322" s="163"/>
      <c r="OQ322" s="163"/>
      <c r="OR322" s="163"/>
      <c r="OS322" s="163"/>
      <c r="OT322" s="163"/>
      <c r="OU322" s="163"/>
      <c r="OV322" s="163"/>
      <c r="OW322" s="163"/>
      <c r="OX322" s="163"/>
      <c r="OY322" s="163"/>
      <c r="OZ322" s="163"/>
      <c r="PA322" s="163"/>
      <c r="PB322" s="163"/>
      <c r="PC322" s="163"/>
      <c r="PD322" s="163"/>
      <c r="PE322" s="163"/>
      <c r="PF322" s="163"/>
      <c r="PG322" s="163"/>
      <c r="PH322" s="163"/>
      <c r="PI322" s="163"/>
      <c r="PJ322" s="163"/>
      <c r="PK322" s="163"/>
      <c r="PL322" s="163"/>
      <c r="PM322" s="163"/>
      <c r="PN322" s="163"/>
      <c r="PO322" s="163"/>
      <c r="PP322" s="163"/>
      <c r="PQ322" s="163"/>
      <c r="PR322" s="163"/>
      <c r="PS322" s="163"/>
      <c r="PT322" s="163"/>
      <c r="PU322" s="163"/>
      <c r="PV322" s="163"/>
      <c r="PW322" s="163"/>
      <c r="PX322" s="163"/>
      <c r="PY322" s="163"/>
      <c r="PZ322" s="163"/>
      <c r="QA322" s="163"/>
      <c r="QB322" s="163"/>
      <c r="QC322" s="163"/>
      <c r="QD322" s="163"/>
      <c r="QE322" s="163"/>
      <c r="QF322" s="163"/>
      <c r="QG322" s="163"/>
      <c r="QH322" s="163"/>
      <c r="QI322" s="163"/>
      <c r="QJ322" s="163"/>
      <c r="QK322" s="163"/>
      <c r="QL322" s="163"/>
      <c r="QM322" s="163"/>
      <c r="QN322" s="163"/>
      <c r="QO322" s="163"/>
      <c r="QP322" s="163"/>
      <c r="QQ322" s="163"/>
      <c r="QR322" s="163"/>
      <c r="QS322" s="163"/>
      <c r="QT322" s="163"/>
      <c r="QU322" s="163"/>
      <c r="QV322" s="163"/>
      <c r="QW322" s="163"/>
      <c r="QX322" s="163"/>
      <c r="QY322" s="163"/>
      <c r="QZ322" s="163"/>
      <c r="RA322" s="163"/>
      <c r="RB322" s="163"/>
      <c r="RC322" s="163"/>
      <c r="RD322" s="163"/>
      <c r="RE322" s="163"/>
      <c r="RF322" s="163"/>
      <c r="RG322" s="163"/>
      <c r="RH322" s="163"/>
      <c r="RI322" s="163"/>
      <c r="RJ322" s="163"/>
      <c r="RK322" s="163"/>
      <c r="RL322" s="163"/>
      <c r="RM322" s="163"/>
      <c r="RN322" s="163"/>
      <c r="RO322" s="163"/>
      <c r="RP322" s="163"/>
      <c r="RQ322" s="163"/>
      <c r="RR322" s="163"/>
      <c r="RS322" s="163"/>
      <c r="RT322" s="163"/>
      <c r="RU322" s="163"/>
      <c r="RV322" s="163"/>
      <c r="RW322" s="163"/>
      <c r="RX322" s="163"/>
      <c r="RY322" s="163"/>
      <c r="RZ322" s="163"/>
      <c r="SA322" s="163"/>
      <c r="SB322" s="163"/>
      <c r="SC322" s="163"/>
      <c r="SD322" s="163"/>
      <c r="SE322" s="163"/>
      <c r="SF322" s="163"/>
      <c r="SG322" s="163"/>
      <c r="SH322" s="163"/>
      <c r="SI322" s="163"/>
      <c r="SJ322" s="163"/>
      <c r="SK322" s="163"/>
      <c r="SL322" s="163"/>
      <c r="SM322" s="163"/>
      <c r="SN322" s="163"/>
      <c r="SO322" s="163"/>
      <c r="SP322" s="163"/>
      <c r="SQ322" s="163"/>
      <c r="SR322" s="163"/>
      <c r="SS322" s="163"/>
      <c r="ST322" s="163"/>
      <c r="SU322" s="163"/>
      <c r="SV322" s="163"/>
      <c r="SW322" s="163"/>
      <c r="SX322" s="163"/>
      <c r="SY322" s="163"/>
      <c r="SZ322" s="163"/>
      <c r="TA322" s="163"/>
      <c r="TB322" s="163"/>
      <c r="TC322" s="163"/>
      <c r="TD322" s="163"/>
      <c r="TE322" s="163"/>
      <c r="TF322" s="163"/>
      <c r="TG322" s="163"/>
      <c r="TH322" s="163"/>
      <c r="TI322" s="163"/>
      <c r="TJ322" s="163"/>
      <c r="TK322" s="163"/>
      <c r="TL322" s="163"/>
      <c r="TM322" s="163"/>
      <c r="TN322" s="163"/>
      <c r="TO322" s="163"/>
      <c r="TP322" s="163"/>
      <c r="TQ322" s="163"/>
      <c r="TR322" s="163"/>
      <c r="TS322" s="163"/>
      <c r="TT322" s="163"/>
      <c r="TU322" s="163"/>
      <c r="TV322" s="163"/>
      <c r="TW322" s="163"/>
      <c r="TX322" s="163"/>
      <c r="TY322" s="163"/>
      <c r="TZ322" s="163"/>
      <c r="UA322" s="163"/>
      <c r="UB322" s="163"/>
      <c r="UC322" s="163"/>
      <c r="UD322" s="163"/>
      <c r="UE322" s="163"/>
      <c r="UF322" s="163"/>
      <c r="UG322" s="163"/>
      <c r="UH322" s="163"/>
      <c r="UI322" s="163"/>
      <c r="UJ322" s="163"/>
      <c r="UK322" s="163"/>
      <c r="UL322" s="163"/>
      <c r="UM322" s="163"/>
      <c r="UN322" s="163"/>
      <c r="UO322" s="163"/>
      <c r="UP322" s="163"/>
      <c r="UQ322" s="163"/>
      <c r="UR322" s="163"/>
      <c r="US322" s="163"/>
      <c r="UT322" s="163"/>
      <c r="UU322" s="163"/>
      <c r="UV322" s="163"/>
      <c r="UW322" s="163"/>
      <c r="UX322" s="163"/>
      <c r="UY322" s="163"/>
      <c r="UZ322" s="163"/>
      <c r="VA322" s="163"/>
      <c r="VB322" s="163"/>
      <c r="VC322" s="163"/>
      <c r="VD322" s="163"/>
      <c r="VE322" s="163"/>
      <c r="VF322" s="163"/>
      <c r="VG322" s="163"/>
      <c r="VH322" s="163"/>
      <c r="VI322" s="163"/>
      <c r="VJ322" s="163"/>
      <c r="VK322" s="163"/>
      <c r="VL322" s="163"/>
      <c r="VM322" s="163"/>
      <c r="VN322" s="163"/>
      <c r="VO322" s="163"/>
      <c r="VP322" s="163"/>
      <c r="VQ322" s="163"/>
      <c r="VR322" s="163"/>
      <c r="VS322" s="163"/>
      <c r="VT322" s="163"/>
      <c r="VU322" s="163"/>
      <c r="VV322" s="163"/>
      <c r="VW322" s="163"/>
      <c r="VX322" s="163"/>
      <c r="VY322" s="163"/>
      <c r="VZ322" s="163"/>
      <c r="WA322" s="163"/>
      <c r="WB322" s="163"/>
      <c r="WC322" s="163"/>
      <c r="WD322" s="163"/>
      <c r="WE322" s="163"/>
      <c r="WF322" s="163"/>
      <c r="WG322" s="163"/>
      <c r="WH322" s="163"/>
      <c r="WI322" s="163"/>
      <c r="WJ322" s="163"/>
      <c r="WK322" s="163"/>
      <c r="WL322" s="163"/>
      <c r="WM322" s="163"/>
      <c r="WN322" s="163"/>
      <c r="WO322" s="163"/>
      <c r="WP322" s="163"/>
      <c r="WQ322" s="163"/>
      <c r="WR322" s="163"/>
      <c r="WS322" s="163"/>
      <c r="WT322" s="163"/>
      <c r="WU322" s="163"/>
      <c r="WV322" s="163"/>
      <c r="WW322" s="163"/>
      <c r="WX322" s="163"/>
      <c r="WY322" s="163"/>
      <c r="WZ322" s="163"/>
      <c r="XA322" s="163"/>
      <c r="XB322" s="163"/>
      <c r="XC322" s="163"/>
      <c r="XD322" s="163"/>
      <c r="XE322" s="163"/>
      <c r="XF322" s="163"/>
      <c r="XG322" s="163"/>
      <c r="XH322" s="163"/>
      <c r="XI322" s="163"/>
      <c r="XJ322" s="163"/>
      <c r="XK322" s="163"/>
      <c r="XL322" s="163"/>
      <c r="XM322" s="163"/>
      <c r="XN322" s="163"/>
      <c r="XO322" s="163"/>
      <c r="XP322" s="163"/>
      <c r="XQ322" s="163"/>
      <c r="XR322" s="163"/>
      <c r="XS322" s="163"/>
      <c r="XT322" s="163"/>
      <c r="XU322" s="163"/>
      <c r="XV322" s="163"/>
      <c r="XW322" s="163"/>
      <c r="XX322" s="163"/>
      <c r="XY322" s="163"/>
      <c r="XZ322" s="163"/>
      <c r="YA322" s="163"/>
      <c r="YB322" s="163"/>
      <c r="YC322" s="163"/>
      <c r="YD322" s="163"/>
      <c r="YE322" s="163"/>
      <c r="YF322" s="163"/>
      <c r="YG322" s="163"/>
      <c r="YH322" s="163"/>
      <c r="YI322" s="163"/>
      <c r="YJ322" s="163"/>
      <c r="YK322" s="163"/>
      <c r="YL322" s="163"/>
      <c r="YM322" s="163"/>
      <c r="YN322" s="163"/>
      <c r="YO322" s="163"/>
      <c r="YP322" s="163"/>
      <c r="YQ322" s="163"/>
      <c r="YR322" s="163"/>
      <c r="YS322" s="163"/>
      <c r="YT322" s="163"/>
      <c r="YU322" s="163"/>
      <c r="YV322" s="163"/>
      <c r="YW322" s="163"/>
      <c r="YX322" s="163"/>
      <c r="YY322" s="163"/>
      <c r="YZ322" s="163"/>
      <c r="ZA322" s="163"/>
      <c r="ZB322" s="163"/>
      <c r="ZC322" s="163"/>
      <c r="ZD322" s="163"/>
      <c r="ZE322" s="163"/>
      <c r="ZF322" s="163"/>
      <c r="ZG322" s="163"/>
      <c r="ZH322" s="163"/>
      <c r="ZI322" s="163"/>
      <c r="ZJ322" s="163"/>
      <c r="ZK322" s="163"/>
      <c r="ZL322" s="163"/>
      <c r="ZM322" s="163"/>
      <c r="ZN322" s="163"/>
      <c r="ZO322" s="163"/>
      <c r="ZP322" s="163"/>
      <c r="ZQ322" s="163"/>
      <c r="ZR322" s="163"/>
      <c r="ZS322" s="163"/>
      <c r="ZT322" s="163"/>
      <c r="ZU322" s="163"/>
      <c r="ZV322" s="163"/>
      <c r="ZW322" s="163"/>
      <c r="ZX322" s="163"/>
      <c r="ZY322" s="163"/>
      <c r="ZZ322" s="163"/>
      <c r="AAA322" s="163"/>
      <c r="AAB322" s="163"/>
      <c r="AAC322" s="163"/>
      <c r="AAD322" s="163"/>
      <c r="AAE322" s="163"/>
      <c r="AAF322" s="163"/>
      <c r="AAG322" s="163"/>
      <c r="AAH322" s="163"/>
      <c r="AAI322" s="163"/>
      <c r="AAJ322" s="163"/>
      <c r="AAK322" s="163"/>
      <c r="AAL322" s="163"/>
      <c r="AAM322" s="163"/>
      <c r="AAN322" s="163"/>
      <c r="AAO322" s="163"/>
      <c r="AAP322" s="163"/>
      <c r="AAQ322" s="163"/>
      <c r="AAR322" s="163"/>
      <c r="AAS322" s="163"/>
      <c r="AAT322" s="163"/>
      <c r="AAU322" s="163"/>
      <c r="AAV322" s="163"/>
      <c r="AAW322" s="163"/>
      <c r="AAX322" s="163"/>
      <c r="AAY322" s="163"/>
      <c r="AAZ322" s="163"/>
      <c r="ABA322" s="163"/>
      <c r="ABB322" s="163"/>
      <c r="ABC322" s="163"/>
      <c r="ABD322" s="163"/>
      <c r="ABE322" s="163"/>
      <c r="ABF322" s="163"/>
      <c r="ABG322" s="163"/>
      <c r="ABH322" s="163"/>
      <c r="ABI322" s="163"/>
      <c r="ABJ322" s="163"/>
      <c r="ABK322" s="163"/>
      <c r="ABL322" s="163"/>
      <c r="ABM322" s="163"/>
      <c r="ABN322" s="163"/>
      <c r="ABO322" s="163"/>
      <c r="ABP322" s="163"/>
      <c r="ABQ322" s="163"/>
      <c r="ABR322" s="163"/>
      <c r="ABS322" s="163"/>
      <c r="ABT322" s="163"/>
      <c r="ABU322" s="163"/>
      <c r="ABV322" s="163"/>
      <c r="ABW322" s="163"/>
      <c r="ABX322" s="163"/>
      <c r="ABY322" s="163"/>
      <c r="ABZ322" s="163"/>
      <c r="ACA322" s="163"/>
      <c r="ACB322" s="163"/>
      <c r="ACC322" s="163"/>
      <c r="ACD322" s="163"/>
      <c r="ACE322" s="163"/>
      <c r="ACF322" s="163"/>
      <c r="ACG322" s="163"/>
      <c r="ACH322" s="163"/>
      <c r="ACI322" s="163"/>
      <c r="ACJ322" s="163"/>
      <c r="ACK322" s="163"/>
      <c r="ACL322" s="163"/>
      <c r="ACM322" s="163"/>
      <c r="ACN322" s="163"/>
      <c r="ACO322" s="163"/>
      <c r="ACP322" s="163"/>
      <c r="ACQ322" s="163"/>
      <c r="ACR322" s="163"/>
      <c r="ACS322" s="163"/>
      <c r="ACT322" s="163"/>
      <c r="ACU322" s="163"/>
      <c r="ACV322" s="163"/>
      <c r="ACW322" s="163"/>
      <c r="ACX322" s="163"/>
      <c r="ACY322" s="163"/>
      <c r="ACZ322" s="163"/>
      <c r="ADA322" s="163"/>
      <c r="ADB322" s="164"/>
      <c r="ADC322" s="164"/>
      <c r="ADD322" s="164"/>
      <c r="ADE322" s="164"/>
      <c r="ADF322" s="164"/>
    </row>
    <row r="323" spans="1:786" s="124" customFormat="1" ht="36" x14ac:dyDescent="0.3">
      <c r="A323" s="81">
        <v>3</v>
      </c>
      <c r="B323" s="87" t="s">
        <v>895</v>
      </c>
      <c r="C323" s="64" t="s">
        <v>82</v>
      </c>
      <c r="D323" s="65"/>
      <c r="E323" s="65"/>
      <c r="F323" s="65">
        <v>12</v>
      </c>
      <c r="G323" s="122"/>
      <c r="H323" s="65">
        <v>1</v>
      </c>
      <c r="I323" s="65" t="s">
        <v>49</v>
      </c>
      <c r="J323" s="65" t="s">
        <v>67</v>
      </c>
      <c r="K323" s="67">
        <v>1965</v>
      </c>
      <c r="L323" s="68">
        <v>23830</v>
      </c>
      <c r="M323" s="69"/>
      <c r="N323" s="70">
        <v>0.7</v>
      </c>
      <c r="O323" s="70"/>
      <c r="P323" s="71" t="s">
        <v>442</v>
      </c>
      <c r="Q323" s="72" t="s">
        <v>896</v>
      </c>
      <c r="R323" s="73" t="s">
        <v>347</v>
      </c>
      <c r="S323" s="74" t="str">
        <f t="shared" si="77"/>
        <v>Coal</v>
      </c>
      <c r="T323" s="147"/>
      <c r="U323" s="147"/>
      <c r="V323" s="147"/>
      <c r="W323" s="147"/>
      <c r="X323" s="147"/>
      <c r="Y323" s="147"/>
      <c r="Z323" s="147"/>
      <c r="AA323" s="148"/>
      <c r="AB323" s="76">
        <f t="shared" si="70"/>
        <v>0</v>
      </c>
      <c r="AC323" s="76">
        <f t="shared" si="71"/>
        <v>1.7948717948717947E-2</v>
      </c>
      <c r="AD323" s="76">
        <f t="shared" si="72"/>
        <v>0</v>
      </c>
      <c r="AE323" s="76">
        <f t="shared" si="73"/>
        <v>1.7948717948717947E-2</v>
      </c>
      <c r="AF323" s="77"/>
      <c r="AG323" s="77">
        <f t="shared" si="74"/>
        <v>0</v>
      </c>
      <c r="AH323" s="77">
        <f t="shared" si="75"/>
        <v>0</v>
      </c>
      <c r="AI323" s="77">
        <f t="shared" si="76"/>
        <v>1.7948717948717947E-2</v>
      </c>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c r="BI323" s="149"/>
      <c r="BJ323" s="149"/>
      <c r="BK323" s="149"/>
      <c r="BL323" s="149"/>
      <c r="BM323" s="149"/>
      <c r="BN323" s="149"/>
      <c r="BO323" s="149"/>
      <c r="BP323" s="149"/>
      <c r="BQ323" s="149"/>
      <c r="BR323" s="149"/>
      <c r="BS323" s="149"/>
      <c r="BT323" s="149"/>
      <c r="BU323" s="149"/>
      <c r="BV323" s="149"/>
      <c r="BW323" s="149"/>
      <c r="BX323" s="149"/>
      <c r="BY323" s="149"/>
      <c r="BZ323" s="149"/>
      <c r="CA323" s="149"/>
      <c r="CB323" s="149"/>
      <c r="CC323" s="149"/>
      <c r="CD323" s="149"/>
      <c r="CE323" s="149"/>
      <c r="CF323" s="149"/>
      <c r="CG323" s="149"/>
      <c r="CH323" s="149"/>
      <c r="CI323" s="149"/>
      <c r="CJ323" s="149"/>
      <c r="CK323" s="149"/>
      <c r="CL323" s="149"/>
      <c r="CM323" s="149"/>
      <c r="CN323" s="149"/>
      <c r="CO323" s="149"/>
      <c r="CP323" s="149"/>
      <c r="CQ323" s="149"/>
      <c r="CR323" s="149"/>
      <c r="CS323" s="149"/>
      <c r="CT323" s="149"/>
      <c r="CU323" s="149"/>
      <c r="CV323" s="149"/>
      <c r="CW323" s="149"/>
      <c r="CX323" s="149"/>
      <c r="CY323" s="149"/>
      <c r="CZ323" s="149"/>
      <c r="DA323" s="149"/>
      <c r="DB323" s="149"/>
      <c r="DC323" s="149"/>
      <c r="DD323" s="149"/>
      <c r="DE323" s="149"/>
      <c r="DF323" s="149"/>
      <c r="DG323" s="149"/>
      <c r="DH323" s="149"/>
      <c r="DI323" s="149"/>
      <c r="DJ323" s="149"/>
      <c r="DK323" s="149"/>
      <c r="DL323" s="149"/>
      <c r="DM323" s="149"/>
      <c r="DN323" s="149"/>
      <c r="DO323" s="149"/>
      <c r="DP323" s="149"/>
      <c r="DQ323" s="149"/>
      <c r="DR323" s="149"/>
      <c r="DS323" s="149"/>
      <c r="DT323" s="149"/>
      <c r="DU323" s="149"/>
      <c r="DV323" s="149"/>
      <c r="DW323" s="149"/>
      <c r="DX323" s="149"/>
      <c r="DY323" s="149"/>
      <c r="DZ323" s="149"/>
      <c r="EA323" s="149"/>
      <c r="EB323" s="149"/>
      <c r="EC323" s="149"/>
      <c r="ED323" s="149"/>
      <c r="EE323" s="149"/>
      <c r="EF323" s="149"/>
      <c r="EG323" s="149"/>
      <c r="EH323" s="149"/>
      <c r="EI323" s="149"/>
      <c r="EJ323" s="149"/>
      <c r="EK323" s="149"/>
      <c r="EL323" s="149"/>
      <c r="EM323" s="149"/>
      <c r="EN323" s="149"/>
      <c r="EO323" s="149"/>
      <c r="EP323" s="149"/>
      <c r="EQ323" s="149"/>
      <c r="ER323" s="149"/>
      <c r="ES323" s="149"/>
      <c r="ET323" s="149"/>
      <c r="EU323" s="149"/>
      <c r="EV323" s="149"/>
      <c r="EW323" s="149"/>
      <c r="EX323" s="149"/>
      <c r="EY323" s="149"/>
      <c r="EZ323" s="149"/>
      <c r="FA323" s="149"/>
      <c r="FB323" s="149"/>
      <c r="FC323" s="149"/>
      <c r="FD323" s="149"/>
      <c r="FE323" s="149"/>
      <c r="FF323" s="149"/>
      <c r="FG323" s="149"/>
      <c r="FH323" s="149"/>
      <c r="FI323" s="149"/>
      <c r="FJ323" s="149"/>
      <c r="FK323" s="149"/>
      <c r="FL323" s="149"/>
      <c r="FM323" s="149"/>
      <c r="FN323" s="149"/>
      <c r="FO323" s="149"/>
      <c r="FP323" s="149"/>
      <c r="FQ323" s="149"/>
      <c r="FR323" s="149"/>
      <c r="FS323" s="149"/>
      <c r="FT323" s="149"/>
      <c r="FU323" s="149"/>
      <c r="FV323" s="149"/>
      <c r="FW323" s="149"/>
      <c r="FX323" s="149"/>
      <c r="FY323" s="149"/>
      <c r="FZ323" s="149"/>
      <c r="GA323" s="149"/>
      <c r="GB323" s="149"/>
      <c r="GC323" s="149"/>
      <c r="GD323" s="149"/>
      <c r="GE323" s="149"/>
      <c r="GF323" s="149"/>
      <c r="GG323" s="149"/>
      <c r="GH323" s="149"/>
      <c r="GI323" s="149"/>
      <c r="GJ323" s="149"/>
      <c r="GK323" s="149"/>
      <c r="GL323" s="149"/>
      <c r="GM323" s="149"/>
      <c r="GN323" s="149"/>
      <c r="GO323" s="149"/>
      <c r="GP323" s="149"/>
      <c r="GQ323" s="149"/>
      <c r="GR323" s="149"/>
      <c r="GS323" s="149"/>
      <c r="GT323" s="149"/>
      <c r="GU323" s="149"/>
      <c r="GV323" s="149"/>
      <c r="GW323" s="149"/>
      <c r="GX323" s="149"/>
      <c r="GY323" s="149"/>
      <c r="GZ323" s="149"/>
      <c r="HA323" s="149"/>
      <c r="HB323" s="149"/>
      <c r="HC323" s="149"/>
      <c r="HD323" s="149"/>
      <c r="HE323" s="149"/>
      <c r="HF323" s="149"/>
      <c r="HG323" s="149"/>
      <c r="HH323" s="149"/>
      <c r="HI323" s="149"/>
      <c r="HJ323" s="149"/>
      <c r="HK323" s="149"/>
      <c r="HL323" s="149"/>
      <c r="HM323" s="149"/>
      <c r="HN323" s="149"/>
      <c r="HO323" s="149"/>
      <c r="HP323" s="149"/>
      <c r="HQ323" s="149"/>
      <c r="HR323" s="149"/>
      <c r="HS323" s="149"/>
      <c r="HT323" s="149"/>
      <c r="HU323" s="149"/>
      <c r="HV323" s="149"/>
      <c r="HW323" s="149"/>
      <c r="HX323" s="149"/>
      <c r="HY323" s="149"/>
      <c r="HZ323" s="149"/>
      <c r="IA323" s="149"/>
      <c r="IB323" s="149"/>
      <c r="IC323" s="149"/>
      <c r="ID323" s="149"/>
      <c r="IE323" s="149"/>
      <c r="IF323" s="149"/>
      <c r="IG323" s="149"/>
      <c r="IH323" s="149"/>
      <c r="II323" s="149"/>
      <c r="IJ323" s="149"/>
      <c r="IK323" s="149"/>
      <c r="IL323" s="149"/>
      <c r="IM323" s="149"/>
      <c r="IN323" s="149"/>
      <c r="IO323" s="149"/>
      <c r="IP323" s="149"/>
      <c r="IQ323" s="149"/>
      <c r="IR323" s="149"/>
      <c r="IS323" s="149"/>
      <c r="IT323" s="149"/>
      <c r="IU323" s="149"/>
      <c r="IV323" s="149"/>
      <c r="IW323" s="149"/>
      <c r="IX323" s="149"/>
      <c r="IY323" s="149"/>
      <c r="IZ323" s="149"/>
      <c r="JA323" s="149"/>
      <c r="JB323" s="149"/>
      <c r="JC323" s="149"/>
      <c r="JD323" s="149"/>
      <c r="JE323" s="149"/>
      <c r="JF323" s="149"/>
      <c r="JG323" s="149"/>
      <c r="JH323" s="149"/>
      <c r="JI323" s="149"/>
      <c r="JJ323" s="149"/>
      <c r="JK323" s="149"/>
      <c r="JL323" s="149"/>
      <c r="JM323" s="149"/>
      <c r="JN323" s="149"/>
      <c r="JO323" s="149"/>
      <c r="JP323" s="149"/>
      <c r="JQ323" s="149"/>
      <c r="JR323" s="149"/>
      <c r="JS323" s="149"/>
      <c r="JT323" s="149"/>
      <c r="JU323" s="149"/>
      <c r="JV323" s="149"/>
      <c r="JW323" s="149"/>
      <c r="JX323" s="149"/>
      <c r="JY323" s="149"/>
      <c r="JZ323" s="149"/>
      <c r="KA323" s="149"/>
      <c r="KB323" s="149"/>
      <c r="KC323" s="149"/>
      <c r="KD323" s="149"/>
      <c r="KE323" s="149"/>
      <c r="KF323" s="149"/>
      <c r="KG323" s="149"/>
      <c r="KH323" s="149"/>
      <c r="KI323" s="149"/>
      <c r="KJ323" s="149"/>
      <c r="KK323" s="149"/>
      <c r="KL323" s="149"/>
      <c r="KM323" s="149"/>
      <c r="KN323" s="149"/>
      <c r="KO323" s="149"/>
      <c r="KP323" s="149"/>
      <c r="KQ323" s="149"/>
      <c r="KR323" s="149"/>
      <c r="KS323" s="149"/>
      <c r="KT323" s="149"/>
      <c r="KU323" s="149"/>
      <c r="KV323" s="149"/>
      <c r="KW323" s="149"/>
      <c r="KX323" s="149"/>
      <c r="KY323" s="149"/>
      <c r="KZ323" s="149"/>
      <c r="LA323" s="149"/>
      <c r="LB323" s="149"/>
      <c r="LC323" s="149"/>
      <c r="LD323" s="149"/>
      <c r="LE323" s="149"/>
      <c r="LF323" s="149"/>
      <c r="LG323" s="149"/>
      <c r="LH323" s="149"/>
      <c r="LI323" s="149"/>
      <c r="LJ323" s="149"/>
      <c r="LK323" s="149"/>
      <c r="LL323" s="149"/>
      <c r="LM323" s="149"/>
      <c r="LN323" s="149"/>
      <c r="LO323" s="149"/>
      <c r="LP323" s="149"/>
      <c r="LQ323" s="149"/>
      <c r="LR323" s="149"/>
      <c r="LS323" s="149"/>
      <c r="LT323" s="149"/>
      <c r="LU323" s="149"/>
      <c r="LV323" s="149"/>
      <c r="LW323" s="149"/>
      <c r="LX323" s="149"/>
      <c r="LY323" s="149"/>
      <c r="LZ323" s="149"/>
      <c r="MA323" s="149"/>
      <c r="MB323" s="149"/>
      <c r="MC323" s="149"/>
      <c r="MD323" s="149"/>
      <c r="ME323" s="149"/>
      <c r="MF323" s="149"/>
      <c r="MG323" s="149"/>
      <c r="MH323" s="149"/>
      <c r="MI323" s="149"/>
      <c r="MJ323" s="149"/>
      <c r="MK323" s="149"/>
      <c r="ML323" s="149"/>
      <c r="MM323" s="149"/>
      <c r="MN323" s="149"/>
      <c r="MO323" s="149"/>
      <c r="MP323" s="149"/>
      <c r="MQ323" s="149"/>
      <c r="MR323" s="149"/>
      <c r="MS323" s="149"/>
      <c r="MT323" s="149"/>
      <c r="MU323" s="149"/>
      <c r="MV323" s="149"/>
      <c r="MW323" s="149"/>
      <c r="MX323" s="149"/>
      <c r="MY323" s="149"/>
      <c r="MZ323" s="149"/>
      <c r="NA323" s="149"/>
      <c r="NB323" s="149"/>
      <c r="NC323" s="149"/>
      <c r="ND323" s="149"/>
      <c r="NE323" s="149"/>
      <c r="NF323" s="149"/>
      <c r="NG323" s="149"/>
      <c r="NH323" s="149"/>
      <c r="NI323" s="149"/>
      <c r="NJ323" s="149"/>
      <c r="NK323" s="149"/>
      <c r="NL323" s="149"/>
      <c r="NM323" s="149"/>
      <c r="NN323" s="149"/>
      <c r="NO323" s="149"/>
      <c r="NP323" s="149"/>
      <c r="NQ323" s="149"/>
      <c r="NR323" s="149"/>
      <c r="NS323" s="149"/>
      <c r="NT323" s="149"/>
      <c r="NU323" s="149"/>
      <c r="NV323" s="149"/>
      <c r="NW323" s="149"/>
      <c r="NX323" s="149"/>
      <c r="NY323" s="149"/>
      <c r="NZ323" s="149"/>
      <c r="OA323" s="149"/>
      <c r="OB323" s="149"/>
      <c r="OC323" s="149"/>
      <c r="OD323" s="149"/>
      <c r="OE323" s="149"/>
      <c r="OF323" s="149"/>
      <c r="OG323" s="149"/>
      <c r="OH323" s="149"/>
      <c r="OI323" s="149"/>
      <c r="OJ323" s="149"/>
      <c r="OK323" s="149"/>
      <c r="OL323" s="149"/>
      <c r="OM323" s="149"/>
      <c r="ON323" s="149"/>
      <c r="OO323" s="149"/>
      <c r="OP323" s="149"/>
      <c r="OQ323" s="149"/>
      <c r="OR323" s="149"/>
      <c r="OS323" s="149"/>
      <c r="OT323" s="149"/>
      <c r="OU323" s="149"/>
      <c r="OV323" s="149"/>
      <c r="OW323" s="149"/>
      <c r="OX323" s="149"/>
      <c r="OY323" s="149"/>
      <c r="OZ323" s="149"/>
      <c r="PA323" s="149"/>
      <c r="PB323" s="149"/>
      <c r="PC323" s="149"/>
      <c r="PD323" s="149"/>
      <c r="PE323" s="149"/>
      <c r="PF323" s="149"/>
      <c r="PG323" s="149"/>
      <c r="PH323" s="149"/>
      <c r="PI323" s="149"/>
      <c r="PJ323" s="149"/>
      <c r="PK323" s="149"/>
      <c r="PL323" s="149"/>
      <c r="PM323" s="149"/>
      <c r="PN323" s="149"/>
      <c r="PO323" s="149"/>
      <c r="PP323" s="149"/>
      <c r="PQ323" s="149"/>
      <c r="PR323" s="149"/>
      <c r="PS323" s="149"/>
      <c r="PT323" s="149"/>
      <c r="PU323" s="149"/>
      <c r="PV323" s="149"/>
      <c r="PW323" s="149"/>
      <c r="PX323" s="149"/>
      <c r="PY323" s="149"/>
      <c r="PZ323" s="149"/>
      <c r="QA323" s="149"/>
      <c r="QB323" s="149"/>
      <c r="QC323" s="149"/>
      <c r="QD323" s="149"/>
      <c r="QE323" s="149"/>
      <c r="QF323" s="149"/>
      <c r="QG323" s="149"/>
      <c r="QH323" s="149"/>
      <c r="QI323" s="149"/>
      <c r="QJ323" s="149"/>
      <c r="QK323" s="149"/>
      <c r="QL323" s="149"/>
      <c r="QM323" s="149"/>
      <c r="QN323" s="149"/>
      <c r="QO323" s="149"/>
      <c r="QP323" s="149"/>
      <c r="QQ323" s="149"/>
      <c r="QR323" s="149"/>
      <c r="QS323" s="149"/>
      <c r="QT323" s="149"/>
      <c r="QU323" s="149"/>
      <c r="QV323" s="149"/>
      <c r="QW323" s="149"/>
      <c r="QX323" s="149"/>
      <c r="QY323" s="149"/>
      <c r="QZ323" s="149"/>
      <c r="RA323" s="149"/>
      <c r="RB323" s="149"/>
      <c r="RC323" s="149"/>
      <c r="RD323" s="149"/>
      <c r="RE323" s="149"/>
      <c r="RF323" s="149"/>
      <c r="RG323" s="149"/>
      <c r="RH323" s="149"/>
      <c r="RI323" s="149"/>
      <c r="RJ323" s="149"/>
      <c r="RK323" s="149"/>
      <c r="RL323" s="149"/>
      <c r="RM323" s="149"/>
      <c r="RN323" s="149"/>
      <c r="RO323" s="149"/>
      <c r="RP323" s="149"/>
      <c r="RQ323" s="149"/>
      <c r="RR323" s="149"/>
      <c r="RS323" s="149"/>
      <c r="RT323" s="149"/>
      <c r="RU323" s="149"/>
      <c r="RV323" s="149"/>
      <c r="RW323" s="149"/>
      <c r="RX323" s="149"/>
      <c r="RY323" s="149"/>
      <c r="RZ323" s="149"/>
      <c r="SA323" s="149"/>
      <c r="SB323" s="149"/>
      <c r="SC323" s="149"/>
      <c r="SD323" s="149"/>
      <c r="SE323" s="149"/>
      <c r="SF323" s="149"/>
      <c r="SG323" s="149"/>
      <c r="SH323" s="149"/>
      <c r="SI323" s="149"/>
      <c r="SJ323" s="149"/>
      <c r="SK323" s="149"/>
      <c r="SL323" s="149"/>
      <c r="SM323" s="149"/>
      <c r="SN323" s="149"/>
      <c r="SO323" s="149"/>
      <c r="SP323" s="149"/>
      <c r="SQ323" s="149"/>
      <c r="SR323" s="149"/>
      <c r="SS323" s="149"/>
      <c r="ST323" s="149"/>
      <c r="SU323" s="149"/>
      <c r="SV323" s="149"/>
      <c r="SW323" s="149"/>
      <c r="SX323" s="149"/>
      <c r="SY323" s="149"/>
      <c r="SZ323" s="149"/>
      <c r="TA323" s="149"/>
      <c r="TB323" s="149"/>
      <c r="TC323" s="149"/>
      <c r="TD323" s="149"/>
      <c r="TE323" s="149"/>
      <c r="TF323" s="149"/>
      <c r="TG323" s="149"/>
      <c r="TH323" s="149"/>
      <c r="TI323" s="149"/>
      <c r="TJ323" s="149"/>
      <c r="TK323" s="149"/>
      <c r="TL323" s="149"/>
      <c r="TM323" s="149"/>
      <c r="TN323" s="149"/>
      <c r="TO323" s="149"/>
      <c r="TP323" s="149"/>
      <c r="TQ323" s="149"/>
      <c r="TR323" s="149"/>
      <c r="TS323" s="149"/>
      <c r="TT323" s="149"/>
      <c r="TU323" s="149"/>
      <c r="TV323" s="149"/>
      <c r="TW323" s="149"/>
      <c r="TX323" s="149"/>
      <c r="TY323" s="149"/>
      <c r="TZ323" s="149"/>
      <c r="UA323" s="149"/>
      <c r="UB323" s="149"/>
      <c r="UC323" s="149"/>
      <c r="UD323" s="149"/>
      <c r="UE323" s="149"/>
      <c r="UF323" s="149"/>
      <c r="UG323" s="149"/>
      <c r="UH323" s="149"/>
      <c r="UI323" s="149"/>
      <c r="UJ323" s="149"/>
      <c r="UK323" s="149"/>
      <c r="UL323" s="149"/>
      <c r="UM323" s="149"/>
      <c r="UN323" s="149"/>
      <c r="UO323" s="149"/>
      <c r="UP323" s="149"/>
      <c r="UQ323" s="149"/>
      <c r="UR323" s="149"/>
      <c r="US323" s="149"/>
      <c r="UT323" s="149"/>
      <c r="UU323" s="149"/>
      <c r="UV323" s="149"/>
      <c r="UW323" s="149"/>
      <c r="UX323" s="149"/>
      <c r="UY323" s="149"/>
      <c r="UZ323" s="149"/>
      <c r="VA323" s="149"/>
      <c r="VB323" s="149"/>
      <c r="VC323" s="149"/>
      <c r="VD323" s="149"/>
      <c r="VE323" s="149"/>
      <c r="VF323" s="149"/>
      <c r="VG323" s="149"/>
      <c r="VH323" s="149"/>
      <c r="VI323" s="149"/>
      <c r="VJ323" s="149"/>
      <c r="VK323" s="149"/>
      <c r="VL323" s="149"/>
      <c r="VM323" s="149"/>
      <c r="VN323" s="149"/>
      <c r="VO323" s="149"/>
      <c r="VP323" s="149"/>
      <c r="VQ323" s="149"/>
      <c r="VR323" s="149"/>
      <c r="VS323" s="149"/>
      <c r="VT323" s="149"/>
      <c r="VU323" s="149"/>
      <c r="VV323" s="149"/>
      <c r="VW323" s="149"/>
      <c r="VX323" s="149"/>
      <c r="VY323" s="149"/>
      <c r="VZ323" s="149"/>
      <c r="WA323" s="149"/>
      <c r="WB323" s="149"/>
      <c r="WC323" s="149"/>
      <c r="WD323" s="149"/>
      <c r="WE323" s="149"/>
      <c r="WF323" s="149"/>
      <c r="WG323" s="149"/>
      <c r="WH323" s="149"/>
      <c r="WI323" s="149"/>
      <c r="WJ323" s="149"/>
      <c r="WK323" s="149"/>
      <c r="WL323" s="149"/>
      <c r="WM323" s="149"/>
      <c r="WN323" s="149"/>
      <c r="WO323" s="149"/>
      <c r="WP323" s="149"/>
      <c r="WQ323" s="149"/>
      <c r="WR323" s="149"/>
      <c r="WS323" s="149"/>
      <c r="WT323" s="149"/>
      <c r="WU323" s="149"/>
      <c r="WV323" s="149"/>
      <c r="WW323" s="149"/>
      <c r="WX323" s="149"/>
      <c r="WY323" s="149"/>
      <c r="WZ323" s="149"/>
      <c r="XA323" s="149"/>
      <c r="XB323" s="149"/>
      <c r="XC323" s="149"/>
      <c r="XD323" s="149"/>
      <c r="XE323" s="149"/>
      <c r="XF323" s="149"/>
      <c r="XG323" s="149"/>
      <c r="XH323" s="149"/>
      <c r="XI323" s="149"/>
      <c r="XJ323" s="149"/>
      <c r="XK323" s="149"/>
      <c r="XL323" s="149"/>
      <c r="XM323" s="149"/>
      <c r="XN323" s="149"/>
      <c r="XO323" s="149"/>
      <c r="XP323" s="149"/>
      <c r="XQ323" s="149"/>
      <c r="XR323" s="149"/>
      <c r="XS323" s="149"/>
      <c r="XT323" s="149"/>
      <c r="XU323" s="149"/>
      <c r="XV323" s="149"/>
      <c r="XW323" s="149"/>
      <c r="XX323" s="149"/>
      <c r="XY323" s="149"/>
      <c r="XZ323" s="149"/>
      <c r="YA323" s="149"/>
      <c r="YB323" s="149"/>
      <c r="YC323" s="149"/>
      <c r="YD323" s="149"/>
      <c r="YE323" s="149"/>
      <c r="YF323" s="149"/>
      <c r="YG323" s="149"/>
      <c r="YH323" s="149"/>
      <c r="YI323" s="149"/>
      <c r="YJ323" s="149"/>
      <c r="YK323" s="149"/>
      <c r="YL323" s="149"/>
      <c r="YM323" s="149"/>
      <c r="YN323" s="149"/>
      <c r="YO323" s="149"/>
      <c r="YP323" s="149"/>
      <c r="YQ323" s="149"/>
      <c r="YR323" s="149"/>
      <c r="YS323" s="149"/>
      <c r="YT323" s="149"/>
      <c r="YU323" s="149"/>
      <c r="YV323" s="149"/>
      <c r="YW323" s="149"/>
      <c r="YX323" s="149"/>
      <c r="YY323" s="149"/>
      <c r="YZ323" s="149"/>
      <c r="ZA323" s="149"/>
      <c r="ZB323" s="149"/>
      <c r="ZC323" s="149"/>
      <c r="ZD323" s="149"/>
      <c r="ZE323" s="149"/>
      <c r="ZF323" s="149"/>
      <c r="ZG323" s="149"/>
      <c r="ZH323" s="149"/>
      <c r="ZI323" s="149"/>
      <c r="ZJ323" s="149"/>
      <c r="ZK323" s="149"/>
      <c r="ZL323" s="149"/>
      <c r="ZM323" s="149"/>
      <c r="ZN323" s="149"/>
      <c r="ZO323" s="149"/>
      <c r="ZP323" s="149"/>
      <c r="ZQ323" s="149"/>
      <c r="ZR323" s="149"/>
      <c r="ZS323" s="149"/>
      <c r="ZT323" s="149"/>
      <c r="ZU323" s="149"/>
      <c r="ZV323" s="149"/>
      <c r="ZW323" s="149"/>
      <c r="ZX323" s="149"/>
      <c r="ZY323" s="149"/>
      <c r="ZZ323" s="149"/>
      <c r="AAA323" s="149"/>
      <c r="AAB323" s="149"/>
      <c r="AAC323" s="149"/>
      <c r="AAD323" s="149"/>
      <c r="AAE323" s="149"/>
      <c r="AAF323" s="149"/>
      <c r="AAG323" s="149"/>
      <c r="AAH323" s="149"/>
      <c r="AAI323" s="149"/>
      <c r="AAJ323" s="149"/>
      <c r="AAK323" s="149"/>
      <c r="AAL323" s="149"/>
      <c r="AAM323" s="149"/>
      <c r="AAN323" s="149"/>
      <c r="AAO323" s="149"/>
      <c r="AAP323" s="149"/>
      <c r="AAQ323" s="149"/>
      <c r="AAR323" s="149"/>
      <c r="AAS323" s="149"/>
      <c r="AAT323" s="149"/>
      <c r="AAU323" s="149"/>
      <c r="AAV323" s="149"/>
      <c r="AAW323" s="149"/>
      <c r="AAX323" s="149"/>
      <c r="AAY323" s="149"/>
      <c r="AAZ323" s="149"/>
      <c r="ABA323" s="149"/>
      <c r="ABB323" s="149"/>
      <c r="ABC323" s="149"/>
      <c r="ABD323" s="149"/>
      <c r="ABE323" s="149"/>
      <c r="ABF323" s="149"/>
      <c r="ABG323" s="149"/>
      <c r="ABH323" s="149"/>
      <c r="ABI323" s="149"/>
      <c r="ABJ323" s="149"/>
      <c r="ABK323" s="149"/>
      <c r="ABL323" s="149"/>
      <c r="ABM323" s="149"/>
      <c r="ABN323" s="149"/>
      <c r="ABO323" s="149"/>
      <c r="ABP323" s="149"/>
      <c r="ABQ323" s="149"/>
      <c r="ABR323" s="149"/>
      <c r="ABS323" s="149"/>
      <c r="ABT323" s="149"/>
      <c r="ABU323" s="149"/>
      <c r="ABV323" s="149"/>
      <c r="ABW323" s="149"/>
      <c r="ABX323" s="149"/>
      <c r="ABY323" s="149"/>
      <c r="ABZ323" s="149"/>
      <c r="ACA323" s="149"/>
      <c r="ACB323" s="149"/>
      <c r="ACC323" s="149"/>
      <c r="ACD323" s="149"/>
      <c r="ACE323" s="149"/>
      <c r="ACF323" s="149"/>
      <c r="ACG323" s="149"/>
      <c r="ACH323" s="149"/>
      <c r="ACI323" s="149"/>
      <c r="ACJ323" s="149"/>
      <c r="ACK323" s="149"/>
      <c r="ACL323" s="149"/>
      <c r="ACM323" s="149"/>
      <c r="ACN323" s="149"/>
      <c r="ACO323" s="149"/>
      <c r="ACP323" s="149"/>
      <c r="ACQ323" s="149"/>
      <c r="ACR323" s="149"/>
      <c r="ACS323" s="149"/>
      <c r="ACT323" s="149"/>
      <c r="ACU323" s="149"/>
      <c r="ACV323" s="149"/>
      <c r="ACW323" s="149"/>
      <c r="ACX323" s="149"/>
      <c r="ACY323" s="149"/>
      <c r="ACZ323" s="149"/>
      <c r="ADA323" s="149"/>
    </row>
    <row r="324" spans="1:786" s="138" customFormat="1" ht="84" x14ac:dyDescent="0.3">
      <c r="A324" s="99">
        <v>1</v>
      </c>
      <c r="B324" s="87" t="s">
        <v>897</v>
      </c>
      <c r="C324" s="64" t="s">
        <v>111</v>
      </c>
      <c r="D324" s="65" t="s">
        <v>129</v>
      </c>
      <c r="E324" s="65" t="s">
        <v>146</v>
      </c>
      <c r="F324" s="65">
        <v>35</v>
      </c>
      <c r="G324" s="122">
        <v>4250000</v>
      </c>
      <c r="H324" s="65">
        <v>1</v>
      </c>
      <c r="I324" s="65" t="s">
        <v>49</v>
      </c>
      <c r="J324" s="65" t="s">
        <v>309</v>
      </c>
      <c r="K324" s="67">
        <v>1965</v>
      </c>
      <c r="L324" s="68">
        <v>23829</v>
      </c>
      <c r="M324" s="69">
        <v>1900000</v>
      </c>
      <c r="N324" s="70">
        <v>12</v>
      </c>
      <c r="O324" s="70">
        <v>200</v>
      </c>
      <c r="P324" s="71" t="s">
        <v>448</v>
      </c>
      <c r="Q324" s="182" t="s">
        <v>898</v>
      </c>
      <c r="R324" s="73" t="s">
        <v>408</v>
      </c>
      <c r="S324" s="74" t="str">
        <f t="shared" si="77"/>
        <v>Cu</v>
      </c>
      <c r="T324" s="75">
        <v>580</v>
      </c>
      <c r="U324" s="75">
        <v>1.1000000000000001</v>
      </c>
      <c r="V324" s="75"/>
      <c r="W324" s="75">
        <v>1.1000000000000001</v>
      </c>
      <c r="X324" s="75" t="s">
        <v>409</v>
      </c>
      <c r="Y324" s="75">
        <v>20</v>
      </c>
      <c r="Z324" s="75" t="s">
        <v>244</v>
      </c>
      <c r="AA324" s="22"/>
      <c r="AB324" s="76">
        <f t="shared" si="70"/>
        <v>1.0017646875838648</v>
      </c>
      <c r="AC324" s="76">
        <f t="shared" si="71"/>
        <v>0.30769230769230771</v>
      </c>
      <c r="AD324" s="76">
        <f t="shared" si="72"/>
        <v>14.285714285714286</v>
      </c>
      <c r="AE324" s="76">
        <f t="shared" si="73"/>
        <v>15.59517128099046</v>
      </c>
      <c r="AF324" s="77"/>
      <c r="AG324" s="77">
        <f t="shared" si="74"/>
        <v>15.59517128099046</v>
      </c>
      <c r="AH324" s="77">
        <f t="shared" si="75"/>
        <v>0</v>
      </c>
      <c r="AI324" s="77">
        <f t="shared" si="76"/>
        <v>0</v>
      </c>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2"/>
      <c r="DH324" s="22"/>
      <c r="DI324" s="22"/>
      <c r="DJ324" s="22"/>
      <c r="DK324" s="22"/>
      <c r="DL324" s="22"/>
      <c r="DM324" s="22"/>
      <c r="DN324" s="22"/>
      <c r="DO324" s="22"/>
      <c r="DP324" s="22"/>
      <c r="DQ324" s="22"/>
      <c r="DR324" s="22"/>
      <c r="DS324" s="22"/>
      <c r="DT324" s="22"/>
      <c r="DU324" s="22"/>
      <c r="DV324" s="22"/>
      <c r="DW324" s="22"/>
      <c r="DX324" s="22"/>
      <c r="DY324" s="22"/>
      <c r="DZ324" s="22"/>
      <c r="EA324" s="22"/>
      <c r="EB324" s="22"/>
      <c r="EC324" s="22"/>
      <c r="ED324" s="22"/>
      <c r="EE324" s="22"/>
      <c r="EF324" s="22"/>
      <c r="EG324" s="22"/>
      <c r="EH324" s="22"/>
      <c r="EI324" s="22"/>
      <c r="EJ324" s="22"/>
      <c r="EK324" s="22"/>
      <c r="EL324" s="22"/>
      <c r="EM324" s="22"/>
      <c r="EN324" s="22"/>
      <c r="EO324" s="22"/>
      <c r="EP324" s="22"/>
      <c r="EQ324" s="22"/>
      <c r="ER324" s="22"/>
      <c r="ES324" s="22"/>
      <c r="ET324" s="22"/>
      <c r="EU324" s="22"/>
      <c r="EV324" s="22"/>
      <c r="EW324" s="22"/>
      <c r="EX324" s="22"/>
      <c r="EY324" s="22"/>
      <c r="EZ324" s="22"/>
      <c r="FA324" s="22"/>
      <c r="FB324" s="22"/>
      <c r="FC324" s="22"/>
      <c r="FD324" s="22"/>
      <c r="FE324" s="22"/>
      <c r="FF324" s="22"/>
      <c r="FG324" s="22"/>
      <c r="FH324" s="22"/>
      <c r="FI324" s="22"/>
      <c r="FJ324" s="22"/>
      <c r="FK324" s="22"/>
      <c r="FL324" s="22"/>
      <c r="FM324" s="22"/>
      <c r="FN324" s="22"/>
      <c r="FO324" s="22"/>
      <c r="FP324" s="22"/>
      <c r="FQ324" s="22"/>
      <c r="FR324" s="22"/>
      <c r="FS324" s="22"/>
      <c r="FT324" s="22"/>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2"/>
      <c r="GR324" s="22"/>
      <c r="GS324" s="22"/>
      <c r="GT324" s="22"/>
      <c r="GU324" s="22"/>
      <c r="GV324" s="22"/>
      <c r="GW324" s="22"/>
      <c r="GX324" s="22"/>
      <c r="GY324" s="22"/>
      <c r="GZ324" s="22"/>
      <c r="HA324" s="22"/>
      <c r="HB324" s="22"/>
      <c r="HC324" s="22"/>
      <c r="HD324" s="22"/>
      <c r="HE324" s="22"/>
      <c r="HF324" s="22"/>
      <c r="HG324" s="22"/>
      <c r="HH324" s="22"/>
      <c r="HI324" s="22"/>
      <c r="HJ324" s="22"/>
      <c r="HK324" s="22"/>
      <c r="HL324" s="22"/>
      <c r="HM324" s="22"/>
      <c r="HN324" s="22"/>
      <c r="HO324" s="22"/>
      <c r="HP324" s="22"/>
      <c r="HQ324" s="22"/>
      <c r="HR324" s="22"/>
      <c r="HS324" s="22"/>
      <c r="HT324" s="22"/>
      <c r="HU324" s="22"/>
      <c r="HV324" s="22"/>
      <c r="HW324" s="22"/>
      <c r="HX324" s="22"/>
      <c r="HY324" s="22"/>
      <c r="HZ324" s="22"/>
      <c r="IA324" s="22"/>
      <c r="IB324" s="22"/>
      <c r="IC324" s="22"/>
      <c r="ID324" s="22"/>
      <c r="IE324" s="22"/>
      <c r="IF324" s="22"/>
      <c r="IG324" s="22"/>
      <c r="IH324" s="22"/>
      <c r="II324" s="22"/>
      <c r="IJ324" s="22"/>
      <c r="IK324" s="22"/>
      <c r="IL324" s="22"/>
      <c r="IM324" s="22"/>
      <c r="IN324" s="22"/>
      <c r="IO324" s="22"/>
      <c r="IP324" s="22"/>
      <c r="IQ324" s="22"/>
      <c r="IR324" s="22"/>
      <c r="IS324" s="22"/>
      <c r="IT324" s="22"/>
      <c r="IU324" s="22"/>
      <c r="IV324" s="22"/>
      <c r="IW324" s="22"/>
      <c r="IX324" s="22"/>
      <c r="IY324" s="22"/>
      <c r="IZ324" s="22"/>
      <c r="JA324" s="22"/>
      <c r="JB324" s="22"/>
      <c r="JC324" s="22"/>
      <c r="JD324" s="22"/>
      <c r="JE324" s="22"/>
      <c r="JF324" s="22"/>
      <c r="JG324" s="22"/>
      <c r="JH324" s="22"/>
      <c r="JI324" s="22"/>
      <c r="JJ324" s="22"/>
      <c r="JK324" s="22"/>
      <c r="JL324" s="22"/>
      <c r="JM324" s="22"/>
      <c r="JN324" s="22"/>
      <c r="JO324" s="22"/>
      <c r="JP324" s="22"/>
      <c r="JQ324" s="22"/>
      <c r="JR324" s="22"/>
      <c r="JS324" s="22"/>
      <c r="JT324" s="22"/>
      <c r="JU324" s="22"/>
      <c r="JV324" s="22"/>
      <c r="JW324" s="22"/>
      <c r="JX324" s="22"/>
      <c r="JY324" s="22"/>
      <c r="JZ324" s="22"/>
      <c r="KA324" s="22"/>
      <c r="KB324" s="22"/>
      <c r="KC324" s="22"/>
      <c r="KD324" s="22"/>
      <c r="KE324" s="22"/>
      <c r="KF324" s="22"/>
      <c r="KG324" s="22"/>
      <c r="KH324" s="22"/>
      <c r="KI324" s="22"/>
      <c r="KJ324" s="22"/>
      <c r="KK324" s="22"/>
      <c r="KL324" s="22"/>
      <c r="KM324" s="22"/>
      <c r="KN324" s="22"/>
      <c r="KO324" s="22"/>
      <c r="KP324" s="22"/>
      <c r="KQ324" s="22"/>
      <c r="KR324" s="22"/>
      <c r="KS324" s="22"/>
      <c r="KT324" s="22"/>
      <c r="KU324" s="22"/>
      <c r="KV324" s="22"/>
      <c r="KW324" s="22"/>
      <c r="KX324" s="22"/>
      <c r="KY324" s="22"/>
      <c r="KZ324" s="22"/>
      <c r="LA324" s="22"/>
      <c r="LB324" s="22"/>
      <c r="LC324" s="22"/>
      <c r="LD324" s="22"/>
      <c r="LE324" s="22"/>
      <c r="LF324" s="22"/>
      <c r="LG324" s="22"/>
      <c r="LH324" s="22"/>
      <c r="LI324" s="22"/>
      <c r="LJ324" s="22"/>
      <c r="LK324" s="22"/>
      <c r="LL324" s="22"/>
      <c r="LM324" s="22"/>
      <c r="LN324" s="22"/>
      <c r="LO324" s="22"/>
      <c r="LP324" s="22"/>
      <c r="LQ324" s="22"/>
      <c r="LR324" s="22"/>
      <c r="LS324" s="22"/>
      <c r="LT324" s="22"/>
      <c r="LU324" s="22"/>
      <c r="LV324" s="22"/>
      <c r="LW324" s="22"/>
      <c r="LX324" s="22"/>
      <c r="LY324" s="22"/>
      <c r="LZ324" s="22"/>
      <c r="MA324" s="22"/>
      <c r="MB324" s="22"/>
      <c r="MC324" s="22"/>
      <c r="MD324" s="22"/>
      <c r="ME324" s="22"/>
      <c r="MF324" s="22"/>
      <c r="MG324" s="22"/>
      <c r="MH324" s="22"/>
      <c r="MI324" s="22"/>
      <c r="MJ324" s="22"/>
      <c r="MK324" s="22"/>
      <c r="ML324" s="22"/>
      <c r="MM324" s="22"/>
      <c r="MN324" s="22"/>
      <c r="MO324" s="22"/>
      <c r="MP324" s="22"/>
      <c r="MQ324" s="22"/>
      <c r="MR324" s="22"/>
      <c r="MS324" s="22"/>
      <c r="MT324" s="22"/>
      <c r="MU324" s="22"/>
      <c r="MV324" s="22"/>
      <c r="MW324" s="22"/>
      <c r="MX324" s="22"/>
      <c r="MY324" s="22"/>
      <c r="MZ324" s="22"/>
      <c r="NA324" s="22"/>
      <c r="NB324" s="22"/>
      <c r="NC324" s="22"/>
      <c r="ND324" s="22"/>
      <c r="NE324" s="22"/>
      <c r="NF324" s="22"/>
      <c r="NG324" s="22"/>
      <c r="NH324" s="22"/>
      <c r="NI324" s="22"/>
      <c r="NJ324" s="22"/>
      <c r="NK324" s="22"/>
      <c r="NL324" s="22"/>
      <c r="NM324" s="22"/>
      <c r="NN324" s="22"/>
      <c r="NO324" s="22"/>
      <c r="NP324" s="22"/>
      <c r="NQ324" s="22"/>
      <c r="NR324" s="22"/>
      <c r="NS324" s="22"/>
      <c r="NT324" s="22"/>
      <c r="NU324" s="22"/>
      <c r="NV324" s="22"/>
      <c r="NW324" s="22"/>
      <c r="NX324" s="22"/>
      <c r="NY324" s="22"/>
      <c r="NZ324" s="22"/>
      <c r="OA324" s="22"/>
      <c r="OB324" s="22"/>
      <c r="OC324" s="22"/>
      <c r="OD324" s="22"/>
      <c r="OE324" s="22"/>
      <c r="OF324" s="22"/>
      <c r="OG324" s="22"/>
      <c r="OH324" s="22"/>
      <c r="OI324" s="22"/>
      <c r="OJ324" s="22"/>
      <c r="OK324" s="22"/>
      <c r="OL324" s="22"/>
      <c r="OM324" s="22"/>
      <c r="ON324" s="22"/>
      <c r="OO324" s="22"/>
      <c r="OP324" s="22"/>
      <c r="OQ324" s="22"/>
      <c r="OR324" s="22"/>
      <c r="OS324" s="22"/>
      <c r="OT324" s="22"/>
      <c r="OU324" s="22"/>
      <c r="OV324" s="22"/>
      <c r="OW324" s="22"/>
      <c r="OX324" s="22"/>
      <c r="OY324" s="22"/>
      <c r="OZ324" s="22"/>
      <c r="PA324" s="22"/>
      <c r="PB324" s="22"/>
      <c r="PC324" s="22"/>
      <c r="PD324" s="22"/>
      <c r="PE324" s="22"/>
      <c r="PF324" s="22"/>
      <c r="PG324" s="22"/>
      <c r="PH324" s="22"/>
      <c r="PI324" s="22"/>
      <c r="PJ324" s="22"/>
      <c r="PK324" s="22"/>
      <c r="PL324" s="22"/>
      <c r="PM324" s="22"/>
      <c r="PN324" s="22"/>
      <c r="PO324" s="22"/>
      <c r="PP324" s="22"/>
      <c r="PQ324" s="22"/>
      <c r="PR324" s="22"/>
      <c r="PS324" s="22"/>
      <c r="PT324" s="22"/>
      <c r="PU324" s="22"/>
      <c r="PV324" s="22"/>
      <c r="PW324" s="22"/>
      <c r="PX324" s="22"/>
      <c r="PY324" s="22"/>
      <c r="PZ324" s="22"/>
      <c r="QA324" s="22"/>
      <c r="QB324" s="22"/>
      <c r="QC324" s="22"/>
      <c r="QD324" s="22"/>
      <c r="QE324" s="22"/>
      <c r="QF324" s="22"/>
      <c r="QG324" s="22"/>
      <c r="QH324" s="22"/>
      <c r="QI324" s="22"/>
      <c r="QJ324" s="22"/>
      <c r="QK324" s="22"/>
      <c r="QL324" s="22"/>
      <c r="QM324" s="22"/>
      <c r="QN324" s="22"/>
      <c r="QO324" s="22"/>
      <c r="QP324" s="22"/>
      <c r="QQ324" s="22"/>
      <c r="QR324" s="22"/>
      <c r="QS324" s="22"/>
      <c r="QT324" s="22"/>
      <c r="QU324" s="22"/>
      <c r="QV324" s="22"/>
      <c r="QW324" s="22"/>
      <c r="QX324" s="22"/>
      <c r="QY324" s="22"/>
      <c r="QZ324" s="22"/>
      <c r="RA324" s="22"/>
      <c r="RB324" s="22"/>
      <c r="RC324" s="22"/>
      <c r="RD324" s="22"/>
      <c r="RE324" s="22"/>
      <c r="RF324" s="22"/>
      <c r="RG324" s="22"/>
      <c r="RH324" s="22"/>
      <c r="RI324" s="22"/>
      <c r="RJ324" s="22"/>
      <c r="RK324" s="22"/>
      <c r="RL324" s="22"/>
      <c r="RM324" s="22"/>
      <c r="RN324" s="22"/>
      <c r="RO324" s="22"/>
      <c r="RP324" s="22"/>
      <c r="RQ324" s="22"/>
      <c r="RR324" s="22"/>
      <c r="RS324" s="22"/>
      <c r="RT324" s="22"/>
      <c r="RU324" s="22"/>
      <c r="RV324" s="22"/>
      <c r="RW324" s="22"/>
      <c r="RX324" s="22"/>
      <c r="RY324" s="22"/>
      <c r="RZ324" s="22"/>
      <c r="SA324" s="22"/>
      <c r="SB324" s="22"/>
      <c r="SC324" s="22"/>
      <c r="SD324" s="22"/>
      <c r="SE324" s="22"/>
      <c r="SF324" s="22"/>
      <c r="SG324" s="22"/>
      <c r="SH324" s="22"/>
      <c r="SI324" s="22"/>
      <c r="SJ324" s="22"/>
      <c r="SK324" s="22"/>
      <c r="SL324" s="22"/>
      <c r="SM324" s="22"/>
      <c r="SN324" s="22"/>
      <c r="SO324" s="22"/>
      <c r="SP324" s="22"/>
      <c r="SQ324" s="22"/>
      <c r="SR324" s="22"/>
      <c r="SS324" s="22"/>
      <c r="ST324" s="22"/>
      <c r="SU324" s="22"/>
      <c r="SV324" s="22"/>
      <c r="SW324" s="22"/>
      <c r="SX324" s="22"/>
      <c r="SY324" s="22"/>
      <c r="SZ324" s="22"/>
      <c r="TA324" s="22"/>
      <c r="TB324" s="22"/>
      <c r="TC324" s="22"/>
      <c r="TD324" s="22"/>
      <c r="TE324" s="22"/>
      <c r="TF324" s="22"/>
      <c r="TG324" s="22"/>
      <c r="TH324" s="22"/>
      <c r="TI324" s="22"/>
      <c r="TJ324" s="22"/>
      <c r="TK324" s="22"/>
      <c r="TL324" s="22"/>
      <c r="TM324" s="22"/>
      <c r="TN324" s="22"/>
      <c r="TO324" s="22"/>
      <c r="TP324" s="22"/>
      <c r="TQ324" s="22"/>
      <c r="TR324" s="22"/>
      <c r="TS324" s="22"/>
      <c r="TT324" s="22"/>
      <c r="TU324" s="22"/>
      <c r="TV324" s="22"/>
      <c r="TW324" s="22"/>
      <c r="TX324" s="22"/>
      <c r="TY324" s="22"/>
      <c r="TZ324" s="22"/>
      <c r="UA324" s="22"/>
      <c r="UB324" s="22"/>
      <c r="UC324" s="22"/>
      <c r="UD324" s="22"/>
      <c r="UE324" s="22"/>
      <c r="UF324" s="22"/>
      <c r="UG324" s="22"/>
      <c r="UH324" s="22"/>
      <c r="UI324" s="22"/>
      <c r="UJ324" s="22"/>
      <c r="UK324" s="22"/>
      <c r="UL324" s="22"/>
      <c r="UM324" s="22"/>
      <c r="UN324" s="22"/>
      <c r="UO324" s="22"/>
      <c r="UP324" s="22"/>
      <c r="UQ324" s="22"/>
      <c r="UR324" s="22"/>
      <c r="US324" s="22"/>
      <c r="UT324" s="22"/>
      <c r="UU324" s="22"/>
      <c r="UV324" s="22"/>
      <c r="UW324" s="22"/>
      <c r="UX324" s="22"/>
      <c r="UY324" s="22"/>
      <c r="UZ324" s="22"/>
      <c r="VA324" s="22"/>
      <c r="VB324" s="22"/>
      <c r="VC324" s="22"/>
      <c r="VD324" s="22"/>
      <c r="VE324" s="22"/>
      <c r="VF324" s="22"/>
      <c r="VG324" s="22"/>
      <c r="VH324" s="22"/>
      <c r="VI324" s="22"/>
      <c r="VJ324" s="22"/>
      <c r="VK324" s="22"/>
      <c r="VL324" s="22"/>
      <c r="VM324" s="22"/>
      <c r="VN324" s="22"/>
      <c r="VO324" s="22"/>
      <c r="VP324" s="22"/>
      <c r="VQ324" s="22"/>
      <c r="VR324" s="22"/>
      <c r="VS324" s="22"/>
      <c r="VT324" s="22"/>
      <c r="VU324" s="22"/>
      <c r="VV324" s="22"/>
      <c r="VW324" s="22"/>
      <c r="VX324" s="22"/>
      <c r="VY324" s="22"/>
      <c r="VZ324" s="22"/>
      <c r="WA324" s="22"/>
      <c r="WB324" s="22"/>
      <c r="WC324" s="22"/>
      <c r="WD324" s="22"/>
      <c r="WE324" s="22"/>
      <c r="WF324" s="22"/>
      <c r="WG324" s="22"/>
      <c r="WH324" s="22"/>
      <c r="WI324" s="22"/>
      <c r="WJ324" s="22"/>
      <c r="WK324" s="22"/>
      <c r="WL324" s="22"/>
      <c r="WM324" s="22"/>
      <c r="WN324" s="22"/>
      <c r="WO324" s="22"/>
      <c r="WP324" s="22"/>
      <c r="WQ324" s="22"/>
      <c r="WR324" s="22"/>
      <c r="WS324" s="22"/>
      <c r="WT324" s="22"/>
      <c r="WU324" s="22"/>
      <c r="WV324" s="22"/>
      <c r="WW324" s="22"/>
      <c r="WX324" s="22"/>
      <c r="WY324" s="22"/>
      <c r="WZ324" s="22"/>
      <c r="XA324" s="22"/>
      <c r="XB324" s="22"/>
      <c r="XC324" s="22"/>
      <c r="XD324" s="22"/>
      <c r="XE324" s="22"/>
      <c r="XF324" s="22"/>
      <c r="XG324" s="22"/>
      <c r="XH324" s="22"/>
      <c r="XI324" s="22"/>
      <c r="XJ324" s="22"/>
      <c r="XK324" s="22"/>
      <c r="XL324" s="22"/>
      <c r="XM324" s="22"/>
      <c r="XN324" s="22"/>
      <c r="XO324" s="22"/>
      <c r="XP324" s="22"/>
      <c r="XQ324" s="22"/>
      <c r="XR324" s="22"/>
      <c r="XS324" s="22"/>
      <c r="XT324" s="22"/>
      <c r="XU324" s="22"/>
      <c r="XV324" s="22"/>
      <c r="XW324" s="22"/>
      <c r="XX324" s="22"/>
      <c r="XY324" s="22"/>
      <c r="XZ324" s="22"/>
      <c r="YA324" s="22"/>
      <c r="YB324" s="22"/>
      <c r="YC324" s="22"/>
      <c r="YD324" s="22"/>
      <c r="YE324" s="22"/>
      <c r="YF324" s="22"/>
      <c r="YG324" s="22"/>
      <c r="YH324" s="22"/>
      <c r="YI324" s="22"/>
      <c r="YJ324" s="22"/>
      <c r="YK324" s="22"/>
      <c r="YL324" s="22"/>
      <c r="YM324" s="22"/>
      <c r="YN324" s="22"/>
      <c r="YO324" s="22"/>
      <c r="YP324" s="22"/>
      <c r="YQ324" s="22"/>
      <c r="YR324" s="22"/>
      <c r="YS324" s="22"/>
      <c r="YT324" s="22"/>
      <c r="YU324" s="22"/>
      <c r="YV324" s="22"/>
      <c r="YW324" s="22"/>
      <c r="YX324" s="22"/>
      <c r="YY324" s="22"/>
      <c r="YZ324" s="22"/>
      <c r="ZA324" s="22"/>
      <c r="ZB324" s="22"/>
      <c r="ZC324" s="22"/>
      <c r="ZD324" s="22"/>
      <c r="ZE324" s="22"/>
      <c r="ZF324" s="22"/>
      <c r="ZG324" s="22"/>
      <c r="ZH324" s="22"/>
      <c r="ZI324" s="22"/>
      <c r="ZJ324" s="22"/>
      <c r="ZK324" s="22"/>
      <c r="ZL324" s="22"/>
      <c r="ZM324" s="22"/>
      <c r="ZN324" s="22"/>
      <c r="ZO324" s="22"/>
      <c r="ZP324" s="22"/>
      <c r="ZQ324" s="22"/>
      <c r="ZR324" s="22"/>
      <c r="ZS324" s="22"/>
      <c r="ZT324" s="22"/>
      <c r="ZU324" s="22"/>
      <c r="ZV324" s="22"/>
      <c r="ZW324" s="22"/>
      <c r="ZX324" s="22"/>
      <c r="ZY324" s="22"/>
      <c r="ZZ324" s="22"/>
      <c r="AAA324" s="22"/>
      <c r="AAB324" s="22"/>
      <c r="AAC324" s="22"/>
      <c r="AAD324" s="22"/>
      <c r="AAE324" s="22"/>
      <c r="AAF324" s="22"/>
      <c r="AAG324" s="22"/>
      <c r="AAH324" s="22"/>
      <c r="AAI324" s="22"/>
      <c r="AAJ324" s="22"/>
      <c r="AAK324" s="22"/>
      <c r="AAL324" s="22"/>
      <c r="AAM324" s="22"/>
      <c r="AAN324" s="22"/>
      <c r="AAO324" s="22"/>
      <c r="AAP324" s="22"/>
      <c r="AAQ324" s="22"/>
      <c r="AAR324" s="22"/>
      <c r="AAS324" s="22"/>
      <c r="AAT324" s="22"/>
      <c r="AAU324" s="22"/>
      <c r="AAV324" s="22"/>
      <c r="AAW324" s="22"/>
      <c r="AAX324" s="22"/>
      <c r="AAY324" s="22"/>
      <c r="AAZ324" s="22"/>
      <c r="ABA324" s="22"/>
      <c r="ABB324" s="22"/>
      <c r="ABC324" s="22"/>
      <c r="ABD324" s="22"/>
      <c r="ABE324" s="22"/>
      <c r="ABF324" s="22"/>
      <c r="ABG324" s="22"/>
      <c r="ABH324" s="22"/>
      <c r="ABI324" s="22"/>
      <c r="ABJ324" s="22"/>
      <c r="ABK324" s="22"/>
      <c r="ABL324" s="22"/>
      <c r="ABM324" s="22"/>
      <c r="ABN324" s="22"/>
      <c r="ABO324" s="22"/>
      <c r="ABP324" s="22"/>
      <c r="ABQ324" s="22"/>
      <c r="ABR324" s="22"/>
      <c r="ABS324" s="22"/>
      <c r="ABT324" s="22"/>
      <c r="ABU324" s="22"/>
      <c r="ABV324" s="22"/>
      <c r="ABW324" s="22"/>
      <c r="ABX324" s="22"/>
      <c r="ABY324" s="22"/>
      <c r="ABZ324" s="22"/>
      <c r="ACA324" s="22"/>
      <c r="ACB324" s="22"/>
      <c r="ACC324" s="22"/>
      <c r="ACD324" s="22"/>
      <c r="ACE324" s="22"/>
      <c r="ACF324" s="22"/>
      <c r="ACG324" s="22"/>
      <c r="ACH324" s="22"/>
      <c r="ACI324" s="22"/>
      <c r="ACJ324" s="22"/>
      <c r="ACK324" s="22"/>
      <c r="ACL324" s="22"/>
      <c r="ACM324" s="22"/>
      <c r="ACN324" s="22"/>
      <c r="ACO324" s="22"/>
      <c r="ACP324" s="22"/>
      <c r="ACQ324" s="22"/>
      <c r="ACR324" s="22"/>
      <c r="ACS324" s="22"/>
      <c r="ACT324" s="22"/>
      <c r="ACU324" s="22"/>
      <c r="ACV324" s="22"/>
      <c r="ACW324" s="22"/>
      <c r="ACX324" s="22"/>
      <c r="ACY324" s="22"/>
      <c r="ACZ324" s="22"/>
      <c r="ADA324" s="22"/>
    </row>
    <row r="325" spans="1:786" s="124" customFormat="1" ht="84" x14ac:dyDescent="0.3">
      <c r="A325" s="83">
        <v>2</v>
      </c>
      <c r="B325" s="87" t="s">
        <v>899</v>
      </c>
      <c r="C325" s="64" t="s">
        <v>111</v>
      </c>
      <c r="D325" s="65" t="s">
        <v>277</v>
      </c>
      <c r="E325" s="65" t="s">
        <v>326</v>
      </c>
      <c r="F325" s="65">
        <v>19</v>
      </c>
      <c r="G325" s="122">
        <v>350000</v>
      </c>
      <c r="H325" s="65">
        <v>1</v>
      </c>
      <c r="I325" s="65" t="s">
        <v>49</v>
      </c>
      <c r="J325" s="65" t="s">
        <v>309</v>
      </c>
      <c r="K325" s="67">
        <v>1965</v>
      </c>
      <c r="L325" s="68">
        <v>23829</v>
      </c>
      <c r="M325" s="69">
        <v>350000</v>
      </c>
      <c r="N325" s="70">
        <v>12</v>
      </c>
      <c r="O325" s="70"/>
      <c r="P325" s="71" t="s">
        <v>442</v>
      </c>
      <c r="Q325" s="182" t="s">
        <v>900</v>
      </c>
      <c r="R325" s="73" t="s">
        <v>408</v>
      </c>
      <c r="S325" s="74" t="str">
        <f t="shared" si="77"/>
        <v>Cu</v>
      </c>
      <c r="T325" s="75">
        <v>580</v>
      </c>
      <c r="U325" s="75">
        <v>1.1000000000000001</v>
      </c>
      <c r="V325" s="75"/>
      <c r="W325" s="75">
        <v>1.1000000000000001</v>
      </c>
      <c r="X325" s="75" t="s">
        <v>409</v>
      </c>
      <c r="Y325" s="75">
        <v>20</v>
      </c>
      <c r="Z325" s="75" t="s">
        <v>244</v>
      </c>
      <c r="AA325" s="22"/>
      <c r="AB325" s="76">
        <f t="shared" si="70"/>
        <v>0.18453560034439614</v>
      </c>
      <c r="AC325" s="76">
        <f t="shared" si="71"/>
        <v>0.30769230769230771</v>
      </c>
      <c r="AD325" s="76">
        <f t="shared" si="72"/>
        <v>0</v>
      </c>
      <c r="AE325" s="76">
        <f t="shared" ref="AE325:AE345" si="78">SUM(AB325:AD325)</f>
        <v>0.49222790803670385</v>
      </c>
      <c r="AF325" s="77"/>
      <c r="AG325" s="77">
        <f t="shared" si="74"/>
        <v>0</v>
      </c>
      <c r="AH325" s="77">
        <f t="shared" si="75"/>
        <v>0.49222790803670385</v>
      </c>
      <c r="AI325" s="77">
        <f t="shared" si="76"/>
        <v>0</v>
      </c>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c r="DD325" s="22"/>
      <c r="DE325" s="22"/>
      <c r="DF325" s="22"/>
      <c r="DG325" s="22"/>
      <c r="DH325" s="22"/>
      <c r="DI325" s="22"/>
      <c r="DJ325" s="22"/>
      <c r="DK325" s="22"/>
      <c r="DL325" s="22"/>
      <c r="DM325" s="22"/>
      <c r="DN325" s="22"/>
      <c r="DO325" s="22"/>
      <c r="DP325" s="22"/>
      <c r="DQ325" s="22"/>
      <c r="DR325" s="22"/>
      <c r="DS325" s="22"/>
      <c r="DT325" s="22"/>
      <c r="DU325" s="22"/>
      <c r="DV325" s="22"/>
      <c r="DW325" s="22"/>
      <c r="DX325" s="22"/>
      <c r="DY325" s="22"/>
      <c r="DZ325" s="22"/>
      <c r="EA325" s="22"/>
      <c r="EB325" s="22"/>
      <c r="EC325" s="22"/>
      <c r="ED325" s="22"/>
      <c r="EE325" s="22"/>
      <c r="EF325" s="22"/>
      <c r="EG325" s="22"/>
      <c r="EH325" s="22"/>
      <c r="EI325" s="22"/>
      <c r="EJ325" s="22"/>
      <c r="EK325" s="22"/>
      <c r="EL325" s="22"/>
      <c r="EM325" s="22"/>
      <c r="EN325" s="22"/>
      <c r="EO325" s="22"/>
      <c r="EP325" s="22"/>
      <c r="EQ325" s="22"/>
      <c r="ER325" s="22"/>
      <c r="ES325" s="22"/>
      <c r="ET325" s="22"/>
      <c r="EU325" s="22"/>
      <c r="EV325" s="22"/>
      <c r="EW325" s="22"/>
      <c r="EX325" s="22"/>
      <c r="EY325" s="22"/>
      <c r="EZ325" s="22"/>
      <c r="FA325" s="22"/>
      <c r="FB325" s="22"/>
      <c r="FC325" s="22"/>
      <c r="FD325" s="22"/>
      <c r="FE325" s="22"/>
      <c r="FF325" s="22"/>
      <c r="FG325" s="22"/>
      <c r="FH325" s="22"/>
      <c r="FI325" s="22"/>
      <c r="FJ325" s="22"/>
      <c r="FK325" s="22"/>
      <c r="FL325" s="22"/>
      <c r="FM325" s="22"/>
      <c r="FN325" s="22"/>
      <c r="FO325" s="22"/>
      <c r="FP325" s="22"/>
      <c r="FQ325" s="22"/>
      <c r="FR325" s="22"/>
      <c r="FS325" s="22"/>
      <c r="FT325" s="22"/>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2"/>
      <c r="GR325" s="22"/>
      <c r="GS325" s="22"/>
      <c r="GT325" s="22"/>
      <c r="GU325" s="22"/>
      <c r="GV325" s="22"/>
      <c r="GW325" s="22"/>
      <c r="GX325" s="22"/>
      <c r="GY325" s="22"/>
      <c r="GZ325" s="22"/>
      <c r="HA325" s="22"/>
      <c r="HB325" s="22"/>
      <c r="HC325" s="22"/>
      <c r="HD325" s="22"/>
      <c r="HE325" s="22"/>
      <c r="HF325" s="22"/>
      <c r="HG325" s="22"/>
      <c r="HH325" s="22"/>
      <c r="HI325" s="22"/>
      <c r="HJ325" s="22"/>
      <c r="HK325" s="22"/>
      <c r="HL325" s="22"/>
      <c r="HM325" s="22"/>
      <c r="HN325" s="22"/>
      <c r="HO325" s="22"/>
      <c r="HP325" s="22"/>
      <c r="HQ325" s="22"/>
      <c r="HR325" s="22"/>
      <c r="HS325" s="22"/>
      <c r="HT325" s="22"/>
      <c r="HU325" s="22"/>
      <c r="HV325" s="22"/>
      <c r="HW325" s="22"/>
      <c r="HX325" s="22"/>
      <c r="HY325" s="22"/>
      <c r="HZ325" s="22"/>
      <c r="IA325" s="22"/>
      <c r="IB325" s="22"/>
      <c r="IC325" s="22"/>
      <c r="ID325" s="22"/>
      <c r="IE325" s="22"/>
      <c r="IF325" s="22"/>
      <c r="IG325" s="22"/>
      <c r="IH325" s="22"/>
      <c r="II325" s="22"/>
      <c r="IJ325" s="22"/>
      <c r="IK325" s="22"/>
      <c r="IL325" s="22"/>
      <c r="IM325" s="22"/>
      <c r="IN325" s="22"/>
      <c r="IO325" s="22"/>
      <c r="IP325" s="22"/>
      <c r="IQ325" s="22"/>
      <c r="IR325" s="22"/>
      <c r="IS325" s="22"/>
      <c r="IT325" s="22"/>
      <c r="IU325" s="22"/>
      <c r="IV325" s="22"/>
      <c r="IW325" s="22"/>
      <c r="IX325" s="22"/>
      <c r="IY325" s="22"/>
      <c r="IZ325" s="22"/>
      <c r="JA325" s="22"/>
      <c r="JB325" s="22"/>
      <c r="JC325" s="22"/>
      <c r="JD325" s="22"/>
      <c r="JE325" s="22"/>
      <c r="JF325" s="22"/>
      <c r="JG325" s="22"/>
      <c r="JH325" s="22"/>
      <c r="JI325" s="22"/>
      <c r="JJ325" s="22"/>
      <c r="JK325" s="22"/>
      <c r="JL325" s="22"/>
      <c r="JM325" s="22"/>
      <c r="JN325" s="22"/>
      <c r="JO325" s="22"/>
      <c r="JP325" s="22"/>
      <c r="JQ325" s="22"/>
      <c r="JR325" s="22"/>
      <c r="JS325" s="22"/>
      <c r="JT325" s="22"/>
      <c r="JU325" s="22"/>
      <c r="JV325" s="22"/>
      <c r="JW325" s="22"/>
      <c r="JX325" s="22"/>
      <c r="JY325" s="22"/>
      <c r="JZ325" s="22"/>
      <c r="KA325" s="22"/>
      <c r="KB325" s="22"/>
      <c r="KC325" s="22"/>
      <c r="KD325" s="22"/>
      <c r="KE325" s="22"/>
      <c r="KF325" s="22"/>
      <c r="KG325" s="22"/>
      <c r="KH325" s="22"/>
      <c r="KI325" s="22"/>
      <c r="KJ325" s="22"/>
      <c r="KK325" s="22"/>
      <c r="KL325" s="22"/>
      <c r="KM325" s="22"/>
      <c r="KN325" s="22"/>
      <c r="KO325" s="22"/>
      <c r="KP325" s="22"/>
      <c r="KQ325" s="22"/>
      <c r="KR325" s="22"/>
      <c r="KS325" s="22"/>
      <c r="KT325" s="22"/>
      <c r="KU325" s="22"/>
      <c r="KV325" s="22"/>
      <c r="KW325" s="22"/>
      <c r="KX325" s="22"/>
      <c r="KY325" s="22"/>
      <c r="KZ325" s="22"/>
      <c r="LA325" s="22"/>
      <c r="LB325" s="22"/>
      <c r="LC325" s="22"/>
      <c r="LD325" s="22"/>
      <c r="LE325" s="22"/>
      <c r="LF325" s="22"/>
      <c r="LG325" s="22"/>
      <c r="LH325" s="22"/>
      <c r="LI325" s="22"/>
      <c r="LJ325" s="22"/>
      <c r="LK325" s="22"/>
      <c r="LL325" s="22"/>
      <c r="LM325" s="22"/>
      <c r="LN325" s="22"/>
      <c r="LO325" s="22"/>
      <c r="LP325" s="22"/>
      <c r="LQ325" s="22"/>
      <c r="LR325" s="22"/>
      <c r="LS325" s="22"/>
      <c r="LT325" s="22"/>
      <c r="LU325" s="22"/>
      <c r="LV325" s="22"/>
      <c r="LW325" s="22"/>
      <c r="LX325" s="22"/>
      <c r="LY325" s="22"/>
      <c r="LZ325" s="22"/>
      <c r="MA325" s="22"/>
      <c r="MB325" s="22"/>
      <c r="MC325" s="22"/>
      <c r="MD325" s="22"/>
      <c r="ME325" s="22"/>
      <c r="MF325" s="22"/>
      <c r="MG325" s="22"/>
      <c r="MH325" s="22"/>
      <c r="MI325" s="22"/>
      <c r="MJ325" s="22"/>
      <c r="MK325" s="22"/>
      <c r="ML325" s="22"/>
      <c r="MM325" s="22"/>
      <c r="MN325" s="22"/>
      <c r="MO325" s="22"/>
      <c r="MP325" s="22"/>
      <c r="MQ325" s="22"/>
      <c r="MR325" s="22"/>
      <c r="MS325" s="22"/>
      <c r="MT325" s="22"/>
      <c r="MU325" s="22"/>
      <c r="MV325" s="22"/>
      <c r="MW325" s="22"/>
      <c r="MX325" s="22"/>
      <c r="MY325" s="22"/>
      <c r="MZ325" s="22"/>
      <c r="NA325" s="22"/>
      <c r="NB325" s="22"/>
      <c r="NC325" s="22"/>
      <c r="ND325" s="22"/>
      <c r="NE325" s="22"/>
      <c r="NF325" s="22"/>
      <c r="NG325" s="22"/>
      <c r="NH325" s="22"/>
      <c r="NI325" s="22"/>
      <c r="NJ325" s="22"/>
      <c r="NK325" s="22"/>
      <c r="NL325" s="22"/>
      <c r="NM325" s="22"/>
      <c r="NN325" s="22"/>
      <c r="NO325" s="22"/>
      <c r="NP325" s="22"/>
      <c r="NQ325" s="22"/>
      <c r="NR325" s="22"/>
      <c r="NS325" s="22"/>
      <c r="NT325" s="22"/>
      <c r="NU325" s="22"/>
      <c r="NV325" s="22"/>
      <c r="NW325" s="22"/>
      <c r="NX325" s="22"/>
      <c r="NY325" s="22"/>
      <c r="NZ325" s="22"/>
      <c r="OA325" s="22"/>
      <c r="OB325" s="22"/>
      <c r="OC325" s="22"/>
      <c r="OD325" s="22"/>
      <c r="OE325" s="22"/>
      <c r="OF325" s="22"/>
      <c r="OG325" s="22"/>
      <c r="OH325" s="22"/>
      <c r="OI325" s="22"/>
      <c r="OJ325" s="22"/>
      <c r="OK325" s="22"/>
      <c r="OL325" s="22"/>
      <c r="OM325" s="22"/>
      <c r="ON325" s="22"/>
      <c r="OO325" s="22"/>
      <c r="OP325" s="22"/>
      <c r="OQ325" s="22"/>
      <c r="OR325" s="22"/>
      <c r="OS325" s="22"/>
      <c r="OT325" s="22"/>
      <c r="OU325" s="22"/>
      <c r="OV325" s="22"/>
      <c r="OW325" s="22"/>
      <c r="OX325" s="22"/>
      <c r="OY325" s="22"/>
      <c r="OZ325" s="22"/>
      <c r="PA325" s="22"/>
      <c r="PB325" s="22"/>
      <c r="PC325" s="22"/>
      <c r="PD325" s="22"/>
      <c r="PE325" s="22"/>
      <c r="PF325" s="22"/>
      <c r="PG325" s="22"/>
      <c r="PH325" s="22"/>
      <c r="PI325" s="22"/>
      <c r="PJ325" s="22"/>
      <c r="PK325" s="22"/>
      <c r="PL325" s="22"/>
      <c r="PM325" s="22"/>
      <c r="PN325" s="22"/>
      <c r="PO325" s="22"/>
      <c r="PP325" s="22"/>
      <c r="PQ325" s="22"/>
      <c r="PR325" s="22"/>
      <c r="PS325" s="22"/>
      <c r="PT325" s="22"/>
      <c r="PU325" s="22"/>
      <c r="PV325" s="22"/>
      <c r="PW325" s="22"/>
      <c r="PX325" s="22"/>
      <c r="PY325" s="22"/>
      <c r="PZ325" s="22"/>
      <c r="QA325" s="22"/>
      <c r="QB325" s="22"/>
      <c r="QC325" s="22"/>
      <c r="QD325" s="22"/>
      <c r="QE325" s="22"/>
      <c r="QF325" s="22"/>
      <c r="QG325" s="22"/>
      <c r="QH325" s="22"/>
      <c r="QI325" s="22"/>
      <c r="QJ325" s="22"/>
      <c r="QK325" s="22"/>
      <c r="QL325" s="22"/>
      <c r="QM325" s="22"/>
      <c r="QN325" s="22"/>
      <c r="QO325" s="22"/>
      <c r="QP325" s="22"/>
      <c r="QQ325" s="22"/>
      <c r="QR325" s="22"/>
      <c r="QS325" s="22"/>
      <c r="QT325" s="22"/>
      <c r="QU325" s="22"/>
      <c r="QV325" s="22"/>
      <c r="QW325" s="22"/>
      <c r="QX325" s="22"/>
      <c r="QY325" s="22"/>
      <c r="QZ325" s="22"/>
      <c r="RA325" s="22"/>
      <c r="RB325" s="22"/>
      <c r="RC325" s="22"/>
      <c r="RD325" s="22"/>
      <c r="RE325" s="22"/>
      <c r="RF325" s="22"/>
      <c r="RG325" s="22"/>
      <c r="RH325" s="22"/>
      <c r="RI325" s="22"/>
      <c r="RJ325" s="22"/>
      <c r="RK325" s="22"/>
      <c r="RL325" s="22"/>
      <c r="RM325" s="22"/>
      <c r="RN325" s="22"/>
      <c r="RO325" s="22"/>
      <c r="RP325" s="22"/>
      <c r="RQ325" s="22"/>
      <c r="RR325" s="22"/>
      <c r="RS325" s="22"/>
      <c r="RT325" s="22"/>
      <c r="RU325" s="22"/>
      <c r="RV325" s="22"/>
      <c r="RW325" s="22"/>
      <c r="RX325" s="22"/>
      <c r="RY325" s="22"/>
      <c r="RZ325" s="22"/>
      <c r="SA325" s="22"/>
      <c r="SB325" s="22"/>
      <c r="SC325" s="22"/>
      <c r="SD325" s="22"/>
      <c r="SE325" s="22"/>
      <c r="SF325" s="22"/>
      <c r="SG325" s="22"/>
      <c r="SH325" s="22"/>
      <c r="SI325" s="22"/>
      <c r="SJ325" s="22"/>
      <c r="SK325" s="22"/>
      <c r="SL325" s="22"/>
      <c r="SM325" s="22"/>
      <c r="SN325" s="22"/>
      <c r="SO325" s="22"/>
      <c r="SP325" s="22"/>
      <c r="SQ325" s="22"/>
      <c r="SR325" s="22"/>
      <c r="SS325" s="22"/>
      <c r="ST325" s="22"/>
      <c r="SU325" s="22"/>
      <c r="SV325" s="22"/>
      <c r="SW325" s="22"/>
      <c r="SX325" s="22"/>
      <c r="SY325" s="22"/>
      <c r="SZ325" s="22"/>
      <c r="TA325" s="22"/>
      <c r="TB325" s="22"/>
      <c r="TC325" s="22"/>
      <c r="TD325" s="22"/>
      <c r="TE325" s="22"/>
      <c r="TF325" s="22"/>
      <c r="TG325" s="22"/>
      <c r="TH325" s="22"/>
      <c r="TI325" s="22"/>
      <c r="TJ325" s="22"/>
      <c r="TK325" s="22"/>
      <c r="TL325" s="22"/>
      <c r="TM325" s="22"/>
      <c r="TN325" s="22"/>
      <c r="TO325" s="22"/>
      <c r="TP325" s="22"/>
      <c r="TQ325" s="22"/>
      <c r="TR325" s="22"/>
      <c r="TS325" s="22"/>
      <c r="TT325" s="22"/>
      <c r="TU325" s="22"/>
      <c r="TV325" s="22"/>
      <c r="TW325" s="22"/>
      <c r="TX325" s="22"/>
      <c r="TY325" s="22"/>
      <c r="TZ325" s="22"/>
      <c r="UA325" s="22"/>
      <c r="UB325" s="22"/>
      <c r="UC325" s="22"/>
      <c r="UD325" s="22"/>
      <c r="UE325" s="22"/>
      <c r="UF325" s="22"/>
      <c r="UG325" s="22"/>
      <c r="UH325" s="22"/>
      <c r="UI325" s="22"/>
      <c r="UJ325" s="22"/>
      <c r="UK325" s="22"/>
      <c r="UL325" s="22"/>
      <c r="UM325" s="22"/>
      <c r="UN325" s="22"/>
      <c r="UO325" s="22"/>
      <c r="UP325" s="22"/>
      <c r="UQ325" s="22"/>
      <c r="UR325" s="22"/>
      <c r="US325" s="22"/>
      <c r="UT325" s="22"/>
      <c r="UU325" s="22"/>
      <c r="UV325" s="22"/>
      <c r="UW325" s="22"/>
      <c r="UX325" s="22"/>
      <c r="UY325" s="22"/>
      <c r="UZ325" s="22"/>
      <c r="VA325" s="22"/>
      <c r="VB325" s="22"/>
      <c r="VC325" s="22"/>
      <c r="VD325" s="22"/>
      <c r="VE325" s="22"/>
      <c r="VF325" s="22"/>
      <c r="VG325" s="22"/>
      <c r="VH325" s="22"/>
      <c r="VI325" s="22"/>
      <c r="VJ325" s="22"/>
      <c r="VK325" s="22"/>
      <c r="VL325" s="22"/>
      <c r="VM325" s="22"/>
      <c r="VN325" s="22"/>
      <c r="VO325" s="22"/>
      <c r="VP325" s="22"/>
      <c r="VQ325" s="22"/>
      <c r="VR325" s="22"/>
      <c r="VS325" s="22"/>
      <c r="VT325" s="22"/>
      <c r="VU325" s="22"/>
      <c r="VV325" s="22"/>
      <c r="VW325" s="22"/>
      <c r="VX325" s="22"/>
      <c r="VY325" s="22"/>
      <c r="VZ325" s="22"/>
      <c r="WA325" s="22"/>
      <c r="WB325" s="22"/>
      <c r="WC325" s="22"/>
      <c r="WD325" s="22"/>
      <c r="WE325" s="22"/>
      <c r="WF325" s="22"/>
      <c r="WG325" s="22"/>
      <c r="WH325" s="22"/>
      <c r="WI325" s="22"/>
      <c r="WJ325" s="22"/>
      <c r="WK325" s="22"/>
      <c r="WL325" s="22"/>
      <c r="WM325" s="22"/>
      <c r="WN325" s="22"/>
      <c r="WO325" s="22"/>
      <c r="WP325" s="22"/>
      <c r="WQ325" s="22"/>
      <c r="WR325" s="22"/>
      <c r="WS325" s="22"/>
      <c r="WT325" s="22"/>
      <c r="WU325" s="22"/>
      <c r="WV325" s="22"/>
      <c r="WW325" s="22"/>
      <c r="WX325" s="22"/>
      <c r="WY325" s="22"/>
      <c r="WZ325" s="22"/>
      <c r="XA325" s="22"/>
      <c r="XB325" s="22"/>
      <c r="XC325" s="22"/>
      <c r="XD325" s="22"/>
      <c r="XE325" s="22"/>
      <c r="XF325" s="22"/>
      <c r="XG325" s="22"/>
      <c r="XH325" s="22"/>
      <c r="XI325" s="22"/>
      <c r="XJ325" s="22"/>
      <c r="XK325" s="22"/>
      <c r="XL325" s="22"/>
      <c r="XM325" s="22"/>
      <c r="XN325" s="22"/>
      <c r="XO325" s="22"/>
      <c r="XP325" s="22"/>
      <c r="XQ325" s="22"/>
      <c r="XR325" s="22"/>
      <c r="XS325" s="22"/>
      <c r="XT325" s="22"/>
      <c r="XU325" s="22"/>
      <c r="XV325" s="22"/>
      <c r="XW325" s="22"/>
      <c r="XX325" s="22"/>
      <c r="XY325" s="22"/>
      <c r="XZ325" s="22"/>
      <c r="YA325" s="22"/>
      <c r="YB325" s="22"/>
      <c r="YC325" s="22"/>
      <c r="YD325" s="22"/>
      <c r="YE325" s="22"/>
      <c r="YF325" s="22"/>
      <c r="YG325" s="22"/>
      <c r="YH325" s="22"/>
      <c r="YI325" s="22"/>
      <c r="YJ325" s="22"/>
      <c r="YK325" s="22"/>
      <c r="YL325" s="22"/>
      <c r="YM325" s="22"/>
      <c r="YN325" s="22"/>
      <c r="YO325" s="22"/>
      <c r="YP325" s="22"/>
      <c r="YQ325" s="22"/>
      <c r="YR325" s="22"/>
      <c r="YS325" s="22"/>
      <c r="YT325" s="22"/>
      <c r="YU325" s="22"/>
      <c r="YV325" s="22"/>
      <c r="YW325" s="22"/>
      <c r="YX325" s="22"/>
      <c r="YY325" s="22"/>
      <c r="YZ325" s="22"/>
      <c r="ZA325" s="22"/>
      <c r="ZB325" s="22"/>
      <c r="ZC325" s="22"/>
      <c r="ZD325" s="22"/>
      <c r="ZE325" s="22"/>
      <c r="ZF325" s="22"/>
      <c r="ZG325" s="22"/>
      <c r="ZH325" s="22"/>
      <c r="ZI325" s="22"/>
      <c r="ZJ325" s="22"/>
      <c r="ZK325" s="22"/>
      <c r="ZL325" s="22"/>
      <c r="ZM325" s="22"/>
      <c r="ZN325" s="22"/>
      <c r="ZO325" s="22"/>
      <c r="ZP325" s="22"/>
      <c r="ZQ325" s="22"/>
      <c r="ZR325" s="22"/>
      <c r="ZS325" s="22"/>
      <c r="ZT325" s="22"/>
      <c r="ZU325" s="22"/>
      <c r="ZV325" s="22"/>
      <c r="ZW325" s="22"/>
      <c r="ZX325" s="22"/>
      <c r="ZY325" s="22"/>
      <c r="ZZ325" s="22"/>
      <c r="AAA325" s="22"/>
      <c r="AAB325" s="22"/>
      <c r="AAC325" s="22"/>
      <c r="AAD325" s="22"/>
      <c r="AAE325" s="22"/>
      <c r="AAF325" s="22"/>
      <c r="AAG325" s="22"/>
      <c r="AAH325" s="22"/>
      <c r="AAI325" s="22"/>
      <c r="AAJ325" s="22"/>
      <c r="AAK325" s="22"/>
      <c r="AAL325" s="22"/>
      <c r="AAM325" s="22"/>
      <c r="AAN325" s="22"/>
      <c r="AAO325" s="22"/>
      <c r="AAP325" s="22"/>
      <c r="AAQ325" s="22"/>
      <c r="AAR325" s="22"/>
      <c r="AAS325" s="22"/>
      <c r="AAT325" s="22"/>
      <c r="AAU325" s="22"/>
      <c r="AAV325" s="22"/>
      <c r="AAW325" s="22"/>
      <c r="AAX325" s="22"/>
      <c r="AAY325" s="22"/>
      <c r="AAZ325" s="22"/>
      <c r="ABA325" s="22"/>
      <c r="ABB325" s="22"/>
      <c r="ABC325" s="22"/>
      <c r="ABD325" s="22"/>
      <c r="ABE325" s="22"/>
      <c r="ABF325" s="22"/>
      <c r="ABG325" s="22"/>
      <c r="ABH325" s="22"/>
      <c r="ABI325" s="22"/>
      <c r="ABJ325" s="22"/>
      <c r="ABK325" s="22"/>
      <c r="ABL325" s="22"/>
      <c r="ABM325" s="22"/>
      <c r="ABN325" s="22"/>
      <c r="ABO325" s="22"/>
      <c r="ABP325" s="22"/>
      <c r="ABQ325" s="22"/>
      <c r="ABR325" s="22"/>
      <c r="ABS325" s="22"/>
      <c r="ABT325" s="22"/>
      <c r="ABU325" s="22"/>
      <c r="ABV325" s="22"/>
      <c r="ABW325" s="22"/>
      <c r="ABX325" s="22"/>
      <c r="ABY325" s="22"/>
      <c r="ABZ325" s="22"/>
      <c r="ACA325" s="22"/>
      <c r="ACB325" s="22"/>
      <c r="ACC325" s="22"/>
      <c r="ACD325" s="22"/>
      <c r="ACE325" s="22"/>
      <c r="ACF325" s="22"/>
      <c r="ACG325" s="22"/>
      <c r="ACH325" s="22"/>
      <c r="ACI325" s="22"/>
      <c r="ACJ325" s="22"/>
      <c r="ACK325" s="22"/>
      <c r="ACL325" s="22"/>
      <c r="ACM325" s="22"/>
      <c r="ACN325" s="22"/>
      <c r="ACO325" s="22"/>
      <c r="ACP325" s="22"/>
      <c r="ACQ325" s="22"/>
      <c r="ACR325" s="22"/>
      <c r="ACS325" s="22"/>
      <c r="ACT325" s="22"/>
      <c r="ACU325" s="22"/>
      <c r="ACV325" s="22"/>
      <c r="ACW325" s="22"/>
      <c r="ACX325" s="22"/>
      <c r="ACY325" s="22"/>
      <c r="ACZ325" s="22"/>
      <c r="ADA325" s="22"/>
    </row>
    <row r="326" spans="1:786" s="22" customFormat="1" ht="48" x14ac:dyDescent="0.3">
      <c r="A326" s="81">
        <v>3</v>
      </c>
      <c r="B326" s="87" t="s">
        <v>901</v>
      </c>
      <c r="C326" s="64" t="s">
        <v>111</v>
      </c>
      <c r="D326" s="65" t="s">
        <v>129</v>
      </c>
      <c r="E326" s="65" t="s">
        <v>146</v>
      </c>
      <c r="F326" s="65">
        <v>26</v>
      </c>
      <c r="G326" s="122">
        <v>985000</v>
      </c>
      <c r="H326" s="65">
        <v>2</v>
      </c>
      <c r="I326" s="65" t="s">
        <v>96</v>
      </c>
      <c r="J326" s="65" t="s">
        <v>309</v>
      </c>
      <c r="K326" s="67">
        <v>1965</v>
      </c>
      <c r="L326" s="139">
        <v>23829</v>
      </c>
      <c r="M326" s="69"/>
      <c r="N326" s="70"/>
      <c r="O326" s="70"/>
      <c r="P326" s="71" t="s">
        <v>511</v>
      </c>
      <c r="Q326" s="72" t="s">
        <v>902</v>
      </c>
      <c r="R326" s="73" t="s">
        <v>408</v>
      </c>
      <c r="S326" s="74" t="str">
        <f t="shared" si="77"/>
        <v>Cu</v>
      </c>
      <c r="T326" s="75">
        <v>580</v>
      </c>
      <c r="U326" s="75">
        <v>1.1000000000000001</v>
      </c>
      <c r="V326" s="75"/>
      <c r="W326" s="75">
        <v>1.1000000000000001</v>
      </c>
      <c r="X326" s="75" t="s">
        <v>903</v>
      </c>
      <c r="Y326" s="75">
        <v>22</v>
      </c>
      <c r="Z326" s="75" t="s">
        <v>244</v>
      </c>
      <c r="AB326" s="76">
        <f t="shared" si="70"/>
        <v>0</v>
      </c>
      <c r="AC326" s="76">
        <f t="shared" si="71"/>
        <v>0</v>
      </c>
      <c r="AD326" s="76">
        <f t="shared" si="72"/>
        <v>0</v>
      </c>
      <c r="AE326" s="76">
        <f t="shared" si="78"/>
        <v>0</v>
      </c>
      <c r="AF326" s="77"/>
      <c r="AG326" s="77">
        <f t="shared" si="74"/>
        <v>0</v>
      </c>
      <c r="AH326" s="77">
        <f t="shared" si="75"/>
        <v>0</v>
      </c>
      <c r="AI326" s="77">
        <f t="shared" si="76"/>
        <v>0</v>
      </c>
    </row>
    <row r="327" spans="1:786" s="124" customFormat="1" ht="48" x14ac:dyDescent="0.3">
      <c r="A327" s="81">
        <v>3</v>
      </c>
      <c r="B327" s="87" t="s">
        <v>904</v>
      </c>
      <c r="C327" s="64" t="s">
        <v>111</v>
      </c>
      <c r="D327" s="65" t="s">
        <v>129</v>
      </c>
      <c r="E327" s="65" t="s">
        <v>146</v>
      </c>
      <c r="F327" s="65">
        <v>15</v>
      </c>
      <c r="G327" s="122">
        <v>100000</v>
      </c>
      <c r="H327" s="65">
        <v>1</v>
      </c>
      <c r="I327" s="65" t="s">
        <v>49</v>
      </c>
      <c r="J327" s="65" t="s">
        <v>309</v>
      </c>
      <c r="K327" s="67">
        <v>1965</v>
      </c>
      <c r="L327" s="68">
        <v>23829</v>
      </c>
      <c r="M327" s="69">
        <v>35000</v>
      </c>
      <c r="N327" s="70">
        <v>5</v>
      </c>
      <c r="O327" s="70"/>
      <c r="P327" s="71" t="s">
        <v>905</v>
      </c>
      <c r="Q327" s="182" t="s">
        <v>906</v>
      </c>
      <c r="R327" s="73"/>
      <c r="S327" s="74" t="str">
        <f t="shared" si="77"/>
        <v>Cu</v>
      </c>
      <c r="T327" s="75"/>
      <c r="U327" s="75"/>
      <c r="V327" s="75"/>
      <c r="W327" s="75"/>
      <c r="X327" s="75"/>
      <c r="Y327" s="75"/>
      <c r="Z327" s="75"/>
      <c r="AA327" s="22"/>
      <c r="AB327" s="76">
        <f t="shared" si="70"/>
        <v>1.8453560034439615E-2</v>
      </c>
      <c r="AC327" s="76">
        <f t="shared" si="71"/>
        <v>0.12820512820512819</v>
      </c>
      <c r="AD327" s="76">
        <f t="shared" si="72"/>
        <v>0</v>
      </c>
      <c r="AE327" s="76">
        <f t="shared" si="78"/>
        <v>0.14665868823956782</v>
      </c>
      <c r="AF327" s="77"/>
      <c r="AG327" s="77">
        <f t="shared" si="74"/>
        <v>0</v>
      </c>
      <c r="AH327" s="77">
        <f t="shared" si="75"/>
        <v>0</v>
      </c>
      <c r="AI327" s="77">
        <f t="shared" si="76"/>
        <v>0.14665868823956782</v>
      </c>
      <c r="AK327" s="183"/>
      <c r="AL327" s="183"/>
      <c r="AM327" s="183"/>
      <c r="AN327" s="183"/>
      <c r="AO327" s="183"/>
      <c r="AP327" s="183"/>
      <c r="AQ327" s="183"/>
      <c r="AR327" s="183"/>
      <c r="AS327" s="183"/>
      <c r="AT327" s="183"/>
      <c r="AU327" s="183"/>
      <c r="AV327" s="183"/>
      <c r="AW327" s="183"/>
      <c r="AX327" s="183"/>
      <c r="AY327" s="183"/>
      <c r="AZ327" s="183"/>
      <c r="BA327" s="183"/>
      <c r="BB327" s="183"/>
      <c r="BC327" s="183"/>
      <c r="BD327" s="183"/>
      <c r="BE327" s="183"/>
      <c r="BF327" s="183"/>
      <c r="BG327" s="183"/>
      <c r="BH327" s="183"/>
      <c r="BI327" s="183"/>
      <c r="BJ327" s="183"/>
      <c r="BK327" s="183"/>
      <c r="BL327" s="183"/>
      <c r="BM327" s="183"/>
      <c r="BN327" s="183"/>
      <c r="BO327" s="183"/>
      <c r="BP327" s="183"/>
      <c r="BQ327" s="183"/>
      <c r="BR327" s="183"/>
      <c r="BS327" s="183"/>
      <c r="BT327" s="183"/>
      <c r="BU327" s="183"/>
      <c r="BV327" s="183"/>
      <c r="BW327" s="183"/>
      <c r="BX327" s="183"/>
      <c r="BY327" s="183"/>
      <c r="BZ327" s="183"/>
      <c r="CA327" s="183"/>
      <c r="CB327" s="183"/>
      <c r="CC327" s="183"/>
      <c r="CD327" s="183"/>
      <c r="CE327" s="183"/>
      <c r="CF327" s="183"/>
      <c r="CG327" s="183"/>
      <c r="CH327" s="183"/>
      <c r="CI327" s="183"/>
      <c r="CJ327" s="183"/>
      <c r="CK327" s="183"/>
      <c r="CL327" s="183"/>
      <c r="CM327" s="183"/>
      <c r="CN327" s="183"/>
      <c r="CO327" s="183"/>
      <c r="CP327" s="183"/>
      <c r="CQ327" s="183"/>
      <c r="CR327" s="183"/>
      <c r="CS327" s="183"/>
      <c r="CT327" s="183"/>
      <c r="CU327" s="183"/>
      <c r="CV327" s="183"/>
      <c r="CW327" s="183"/>
      <c r="CX327" s="183"/>
      <c r="CY327" s="183"/>
      <c r="CZ327" s="183"/>
      <c r="DA327" s="183"/>
      <c r="DB327" s="183"/>
      <c r="DC327" s="183"/>
      <c r="DD327" s="183"/>
      <c r="DE327" s="183"/>
      <c r="DF327" s="183"/>
      <c r="DG327" s="183"/>
      <c r="DH327" s="183"/>
      <c r="DI327" s="183"/>
      <c r="DJ327" s="183"/>
      <c r="DK327" s="183"/>
      <c r="DL327" s="183"/>
      <c r="DM327" s="183"/>
      <c r="DN327" s="183"/>
      <c r="DO327" s="183"/>
      <c r="DP327" s="183"/>
      <c r="DQ327" s="183"/>
      <c r="DR327" s="183"/>
      <c r="DS327" s="183"/>
      <c r="DT327" s="183"/>
      <c r="DU327" s="183"/>
      <c r="DV327" s="183"/>
      <c r="DW327" s="183"/>
      <c r="DX327" s="183"/>
      <c r="DY327" s="183"/>
      <c r="DZ327" s="183"/>
      <c r="EA327" s="183"/>
      <c r="EB327" s="183"/>
      <c r="EC327" s="183"/>
      <c r="ED327" s="183"/>
      <c r="EE327" s="183"/>
      <c r="EF327" s="183"/>
      <c r="EG327" s="183"/>
      <c r="EH327" s="183"/>
      <c r="EI327" s="183"/>
      <c r="EJ327" s="183"/>
      <c r="EK327" s="183"/>
      <c r="EL327" s="183"/>
      <c r="EM327" s="183"/>
      <c r="EN327" s="183"/>
      <c r="EO327" s="183"/>
      <c r="EP327" s="183"/>
      <c r="EQ327" s="183"/>
      <c r="ER327" s="183"/>
      <c r="ES327" s="183"/>
      <c r="ET327" s="183"/>
      <c r="EU327" s="183"/>
      <c r="EV327" s="183"/>
      <c r="EW327" s="183"/>
      <c r="EX327" s="183"/>
      <c r="EY327" s="183"/>
      <c r="EZ327" s="183"/>
      <c r="FA327" s="183"/>
      <c r="FB327" s="183"/>
      <c r="FC327" s="183"/>
      <c r="FD327" s="183"/>
      <c r="FE327" s="183"/>
      <c r="FF327" s="183"/>
      <c r="FG327" s="183"/>
      <c r="FH327" s="183"/>
      <c r="FI327" s="183"/>
      <c r="FJ327" s="183"/>
      <c r="FK327" s="183"/>
      <c r="FL327" s="183"/>
      <c r="FM327" s="183"/>
      <c r="FN327" s="183"/>
      <c r="FO327" s="183"/>
      <c r="FP327" s="183"/>
      <c r="FQ327" s="183"/>
      <c r="FR327" s="183"/>
      <c r="FS327" s="183"/>
      <c r="FT327" s="183"/>
      <c r="FU327" s="183"/>
      <c r="FV327" s="183"/>
      <c r="FW327" s="183"/>
      <c r="FX327" s="183"/>
      <c r="FY327" s="183"/>
      <c r="FZ327" s="183"/>
      <c r="GA327" s="183"/>
      <c r="GB327" s="183"/>
      <c r="GC327" s="183"/>
      <c r="GD327" s="183"/>
      <c r="GE327" s="183"/>
      <c r="GF327" s="183"/>
      <c r="GG327" s="183"/>
      <c r="GH327" s="183"/>
      <c r="GI327" s="183"/>
      <c r="GJ327" s="183"/>
      <c r="GK327" s="183"/>
      <c r="GL327" s="183"/>
      <c r="GM327" s="183"/>
      <c r="GN327" s="183"/>
      <c r="GO327" s="183"/>
      <c r="GP327" s="183"/>
      <c r="GQ327" s="183"/>
      <c r="GR327" s="183"/>
      <c r="GS327" s="183"/>
      <c r="GT327" s="183"/>
      <c r="GU327" s="183"/>
      <c r="GV327" s="183"/>
      <c r="GW327" s="183"/>
      <c r="GX327" s="183"/>
      <c r="GY327" s="183"/>
      <c r="GZ327" s="183"/>
      <c r="HA327" s="183"/>
      <c r="HB327" s="183"/>
      <c r="HC327" s="183"/>
      <c r="HD327" s="183"/>
      <c r="HE327" s="183"/>
      <c r="HF327" s="183"/>
      <c r="HG327" s="183"/>
      <c r="HH327" s="183"/>
      <c r="HI327" s="183"/>
      <c r="HJ327" s="183"/>
      <c r="HK327" s="183"/>
      <c r="HL327" s="183"/>
      <c r="HM327" s="183"/>
      <c r="HN327" s="183"/>
      <c r="HO327" s="183"/>
      <c r="HP327" s="183"/>
      <c r="HQ327" s="183"/>
      <c r="HR327" s="183"/>
      <c r="HS327" s="183"/>
      <c r="HT327" s="183"/>
      <c r="HU327" s="183"/>
      <c r="HV327" s="183"/>
      <c r="HW327" s="183"/>
      <c r="HX327" s="183"/>
      <c r="HY327" s="183"/>
      <c r="HZ327" s="183"/>
      <c r="IA327" s="183"/>
      <c r="IB327" s="183"/>
      <c r="IC327" s="183"/>
      <c r="ID327" s="183"/>
      <c r="IE327" s="183"/>
      <c r="IF327" s="183"/>
      <c r="IG327" s="183"/>
      <c r="IH327" s="183"/>
      <c r="II327" s="183"/>
      <c r="IJ327" s="183"/>
      <c r="IK327" s="183"/>
      <c r="IL327" s="183"/>
      <c r="IM327" s="183"/>
      <c r="IN327" s="183"/>
      <c r="IO327" s="183"/>
      <c r="IP327" s="183"/>
      <c r="IQ327" s="183"/>
      <c r="IR327" s="183"/>
      <c r="IS327" s="183"/>
      <c r="IT327" s="183"/>
      <c r="IU327" s="183"/>
      <c r="IV327" s="183"/>
      <c r="IW327" s="183"/>
      <c r="IX327" s="183"/>
      <c r="IY327" s="183"/>
      <c r="IZ327" s="183"/>
      <c r="JA327" s="183"/>
      <c r="JB327" s="183"/>
      <c r="JC327" s="183"/>
      <c r="JD327" s="183"/>
      <c r="JE327" s="183"/>
      <c r="JF327" s="183"/>
      <c r="JG327" s="183"/>
      <c r="JH327" s="183"/>
      <c r="JI327" s="183"/>
      <c r="JJ327" s="183"/>
      <c r="JK327" s="183"/>
      <c r="JL327" s="183"/>
      <c r="JM327" s="183"/>
      <c r="JN327" s="183"/>
      <c r="JO327" s="183"/>
      <c r="JP327" s="183"/>
      <c r="JQ327" s="183"/>
      <c r="JR327" s="183"/>
      <c r="JS327" s="183"/>
      <c r="JT327" s="183"/>
      <c r="JU327" s="183"/>
      <c r="JV327" s="183"/>
      <c r="JW327" s="183"/>
      <c r="JX327" s="183"/>
      <c r="JY327" s="183"/>
      <c r="JZ327" s="183"/>
      <c r="KA327" s="183"/>
      <c r="KB327" s="183"/>
      <c r="KC327" s="183"/>
      <c r="KD327" s="183"/>
      <c r="KE327" s="183"/>
      <c r="KF327" s="183"/>
      <c r="KG327" s="183"/>
      <c r="KH327" s="183"/>
      <c r="KI327" s="183"/>
      <c r="KJ327" s="183"/>
      <c r="KK327" s="183"/>
      <c r="KL327" s="183"/>
      <c r="KM327" s="183"/>
      <c r="KN327" s="183"/>
      <c r="KO327" s="183"/>
      <c r="KP327" s="183"/>
      <c r="KQ327" s="183"/>
      <c r="KR327" s="183"/>
      <c r="KS327" s="183"/>
      <c r="KT327" s="183"/>
      <c r="KU327" s="183"/>
      <c r="KV327" s="183"/>
      <c r="KW327" s="183"/>
      <c r="KX327" s="183"/>
      <c r="KY327" s="183"/>
      <c r="KZ327" s="183"/>
      <c r="LA327" s="183"/>
      <c r="LB327" s="183"/>
      <c r="LC327" s="183"/>
      <c r="LD327" s="183"/>
      <c r="LE327" s="183"/>
      <c r="LF327" s="183"/>
      <c r="LG327" s="183"/>
      <c r="LH327" s="183"/>
      <c r="LI327" s="183"/>
      <c r="LJ327" s="183"/>
      <c r="LK327" s="183"/>
      <c r="LL327" s="183"/>
      <c r="LM327" s="183"/>
      <c r="LN327" s="183"/>
      <c r="LO327" s="183"/>
      <c r="LP327" s="183"/>
      <c r="LQ327" s="183"/>
      <c r="LR327" s="183"/>
      <c r="LS327" s="183"/>
      <c r="LT327" s="183"/>
      <c r="LU327" s="183"/>
      <c r="LV327" s="183"/>
      <c r="LW327" s="183"/>
      <c r="LX327" s="183"/>
      <c r="LY327" s="183"/>
      <c r="LZ327" s="183"/>
      <c r="MA327" s="183"/>
      <c r="MB327" s="183"/>
      <c r="MC327" s="183"/>
      <c r="MD327" s="183"/>
      <c r="ME327" s="183"/>
      <c r="MF327" s="183"/>
      <c r="MG327" s="183"/>
      <c r="MH327" s="183"/>
      <c r="MI327" s="183"/>
      <c r="MJ327" s="183"/>
      <c r="MK327" s="183"/>
      <c r="ML327" s="183"/>
      <c r="MM327" s="183"/>
      <c r="MN327" s="183"/>
      <c r="MO327" s="183"/>
      <c r="MP327" s="183"/>
      <c r="MQ327" s="183"/>
      <c r="MR327" s="183"/>
      <c r="MS327" s="183"/>
      <c r="MT327" s="183"/>
      <c r="MU327" s="183"/>
      <c r="MV327" s="183"/>
      <c r="MW327" s="183"/>
      <c r="MX327" s="183"/>
      <c r="MY327" s="183"/>
      <c r="MZ327" s="183"/>
      <c r="NA327" s="183"/>
      <c r="NB327" s="183"/>
      <c r="NC327" s="183"/>
      <c r="ND327" s="183"/>
      <c r="NE327" s="183"/>
      <c r="NF327" s="183"/>
      <c r="NG327" s="183"/>
      <c r="NH327" s="183"/>
      <c r="NI327" s="183"/>
      <c r="NJ327" s="183"/>
      <c r="NK327" s="183"/>
      <c r="NL327" s="183"/>
      <c r="NM327" s="183"/>
      <c r="NN327" s="183"/>
      <c r="NO327" s="183"/>
      <c r="NP327" s="183"/>
      <c r="NQ327" s="183"/>
      <c r="NR327" s="183"/>
      <c r="NS327" s="183"/>
      <c r="NT327" s="183"/>
      <c r="NU327" s="183"/>
      <c r="NV327" s="183"/>
      <c r="NW327" s="183"/>
      <c r="NX327" s="183"/>
      <c r="NY327" s="183"/>
      <c r="NZ327" s="183"/>
      <c r="OA327" s="183"/>
      <c r="OB327" s="183"/>
      <c r="OC327" s="183"/>
      <c r="OD327" s="183"/>
      <c r="OE327" s="183"/>
      <c r="OF327" s="183"/>
      <c r="OG327" s="183"/>
      <c r="OH327" s="183"/>
      <c r="OI327" s="183"/>
      <c r="OJ327" s="183"/>
      <c r="OK327" s="183"/>
      <c r="OL327" s="183"/>
      <c r="OM327" s="183"/>
      <c r="ON327" s="183"/>
      <c r="OO327" s="183"/>
      <c r="OP327" s="183"/>
      <c r="OQ327" s="183"/>
      <c r="OR327" s="183"/>
      <c r="OS327" s="183"/>
      <c r="OT327" s="183"/>
      <c r="OU327" s="183"/>
      <c r="OV327" s="183"/>
      <c r="OW327" s="183"/>
      <c r="OX327" s="183"/>
      <c r="OY327" s="183"/>
      <c r="OZ327" s="183"/>
      <c r="PA327" s="183"/>
      <c r="PB327" s="183"/>
      <c r="PC327" s="183"/>
      <c r="PD327" s="183"/>
      <c r="PE327" s="183"/>
      <c r="PF327" s="183"/>
      <c r="PG327" s="183"/>
      <c r="PH327" s="183"/>
      <c r="PI327" s="183"/>
      <c r="PJ327" s="183"/>
      <c r="PK327" s="183"/>
      <c r="PL327" s="183"/>
      <c r="PM327" s="183"/>
      <c r="PN327" s="183"/>
      <c r="PO327" s="183"/>
      <c r="PP327" s="183"/>
      <c r="PQ327" s="183"/>
      <c r="PR327" s="183"/>
      <c r="PS327" s="183"/>
      <c r="PT327" s="183"/>
      <c r="PU327" s="183"/>
      <c r="PV327" s="183"/>
      <c r="PW327" s="183"/>
      <c r="PX327" s="183"/>
      <c r="PY327" s="183"/>
      <c r="PZ327" s="183"/>
      <c r="QA327" s="183"/>
      <c r="QB327" s="183"/>
      <c r="QC327" s="183"/>
      <c r="QD327" s="183"/>
      <c r="QE327" s="183"/>
      <c r="QF327" s="183"/>
      <c r="QG327" s="183"/>
      <c r="QH327" s="183"/>
      <c r="QI327" s="183"/>
      <c r="QJ327" s="183"/>
      <c r="QK327" s="183"/>
      <c r="QL327" s="183"/>
      <c r="QM327" s="183"/>
      <c r="QN327" s="183"/>
      <c r="QO327" s="183"/>
      <c r="QP327" s="183"/>
      <c r="QQ327" s="183"/>
      <c r="QR327" s="183"/>
      <c r="QS327" s="183"/>
      <c r="QT327" s="183"/>
      <c r="QU327" s="183"/>
      <c r="QV327" s="183"/>
      <c r="QW327" s="183"/>
      <c r="QX327" s="183"/>
      <c r="QY327" s="183"/>
      <c r="QZ327" s="183"/>
      <c r="RA327" s="183"/>
      <c r="RB327" s="183"/>
      <c r="RC327" s="183"/>
      <c r="RD327" s="183"/>
      <c r="RE327" s="183"/>
      <c r="RF327" s="183"/>
      <c r="RG327" s="183"/>
      <c r="RH327" s="183"/>
      <c r="RI327" s="183"/>
      <c r="RJ327" s="183"/>
      <c r="RK327" s="183"/>
      <c r="RL327" s="183"/>
      <c r="RM327" s="183"/>
      <c r="RN327" s="183"/>
      <c r="RO327" s="183"/>
      <c r="RP327" s="183"/>
      <c r="RQ327" s="183"/>
      <c r="RR327" s="183"/>
      <c r="RS327" s="183"/>
      <c r="RT327" s="183"/>
      <c r="RU327" s="183"/>
      <c r="RV327" s="183"/>
      <c r="RW327" s="183"/>
      <c r="RX327" s="183"/>
      <c r="RY327" s="183"/>
      <c r="RZ327" s="183"/>
      <c r="SA327" s="183"/>
      <c r="SB327" s="183"/>
      <c r="SC327" s="183"/>
      <c r="SD327" s="183"/>
      <c r="SE327" s="183"/>
      <c r="SF327" s="183"/>
      <c r="SG327" s="183"/>
      <c r="SH327" s="183"/>
      <c r="SI327" s="183"/>
      <c r="SJ327" s="183"/>
      <c r="SK327" s="183"/>
      <c r="SL327" s="183"/>
      <c r="SM327" s="183"/>
      <c r="SN327" s="183"/>
      <c r="SO327" s="183"/>
      <c r="SP327" s="183"/>
      <c r="SQ327" s="183"/>
      <c r="SR327" s="183"/>
      <c r="SS327" s="183"/>
      <c r="ST327" s="183"/>
      <c r="SU327" s="183"/>
      <c r="SV327" s="183"/>
      <c r="SW327" s="183"/>
      <c r="SX327" s="183"/>
      <c r="SY327" s="183"/>
      <c r="SZ327" s="183"/>
      <c r="TA327" s="183"/>
      <c r="TB327" s="183"/>
      <c r="TC327" s="183"/>
      <c r="TD327" s="183"/>
      <c r="TE327" s="183"/>
      <c r="TF327" s="183"/>
      <c r="TG327" s="183"/>
      <c r="TH327" s="183"/>
      <c r="TI327" s="183"/>
      <c r="TJ327" s="183"/>
      <c r="TK327" s="183"/>
      <c r="TL327" s="183"/>
      <c r="TM327" s="183"/>
      <c r="TN327" s="183"/>
      <c r="TO327" s="183"/>
      <c r="TP327" s="183"/>
      <c r="TQ327" s="183"/>
      <c r="TR327" s="183"/>
      <c r="TS327" s="183"/>
      <c r="TT327" s="183"/>
      <c r="TU327" s="183"/>
      <c r="TV327" s="183"/>
      <c r="TW327" s="183"/>
      <c r="TX327" s="183"/>
      <c r="TY327" s="183"/>
      <c r="TZ327" s="183"/>
      <c r="UA327" s="183"/>
      <c r="UB327" s="183"/>
      <c r="UC327" s="183"/>
      <c r="UD327" s="183"/>
      <c r="UE327" s="183"/>
      <c r="UF327" s="183"/>
      <c r="UG327" s="183"/>
      <c r="UH327" s="183"/>
      <c r="UI327" s="183"/>
      <c r="UJ327" s="183"/>
      <c r="UK327" s="183"/>
      <c r="UL327" s="183"/>
      <c r="UM327" s="183"/>
      <c r="UN327" s="183"/>
      <c r="UO327" s="183"/>
      <c r="UP327" s="183"/>
      <c r="UQ327" s="183"/>
      <c r="UR327" s="183"/>
      <c r="US327" s="183"/>
      <c r="UT327" s="183"/>
      <c r="UU327" s="183"/>
      <c r="UV327" s="183"/>
      <c r="UW327" s="183"/>
      <c r="UX327" s="183"/>
      <c r="UY327" s="183"/>
      <c r="UZ327" s="183"/>
      <c r="VA327" s="183"/>
      <c r="VB327" s="183"/>
      <c r="VC327" s="183"/>
      <c r="VD327" s="183"/>
      <c r="VE327" s="183"/>
      <c r="VF327" s="183"/>
      <c r="VG327" s="183"/>
      <c r="VH327" s="183"/>
      <c r="VI327" s="183"/>
      <c r="VJ327" s="183"/>
      <c r="VK327" s="183"/>
      <c r="VL327" s="183"/>
      <c r="VM327" s="183"/>
      <c r="VN327" s="183"/>
      <c r="VO327" s="183"/>
      <c r="VP327" s="183"/>
      <c r="VQ327" s="183"/>
      <c r="VR327" s="183"/>
      <c r="VS327" s="183"/>
      <c r="VT327" s="183"/>
      <c r="VU327" s="183"/>
      <c r="VV327" s="183"/>
      <c r="VW327" s="183"/>
      <c r="VX327" s="183"/>
      <c r="VY327" s="183"/>
      <c r="VZ327" s="183"/>
      <c r="WA327" s="183"/>
      <c r="WB327" s="183"/>
      <c r="WC327" s="183"/>
      <c r="WD327" s="183"/>
      <c r="WE327" s="183"/>
      <c r="WF327" s="183"/>
      <c r="WG327" s="183"/>
      <c r="WH327" s="183"/>
      <c r="WI327" s="183"/>
      <c r="WJ327" s="183"/>
      <c r="WK327" s="183"/>
      <c r="WL327" s="183"/>
      <c r="WM327" s="183"/>
      <c r="WN327" s="183"/>
      <c r="WO327" s="183"/>
      <c r="WP327" s="183"/>
      <c r="WQ327" s="183"/>
      <c r="WR327" s="183"/>
      <c r="WS327" s="183"/>
      <c r="WT327" s="183"/>
      <c r="WU327" s="183"/>
      <c r="WV327" s="183"/>
      <c r="WW327" s="183"/>
      <c r="WX327" s="183"/>
      <c r="WY327" s="183"/>
      <c r="WZ327" s="183"/>
      <c r="XA327" s="183"/>
      <c r="XB327" s="183"/>
      <c r="XC327" s="183"/>
      <c r="XD327" s="183"/>
      <c r="XE327" s="183"/>
      <c r="XF327" s="183"/>
      <c r="XG327" s="183"/>
      <c r="XH327" s="183"/>
      <c r="XI327" s="183"/>
      <c r="XJ327" s="183"/>
      <c r="XK327" s="183"/>
      <c r="XL327" s="183"/>
      <c r="XM327" s="183"/>
      <c r="XN327" s="183"/>
      <c r="XO327" s="183"/>
      <c r="XP327" s="183"/>
      <c r="XQ327" s="183"/>
      <c r="XR327" s="183"/>
      <c r="XS327" s="183"/>
      <c r="XT327" s="183"/>
      <c r="XU327" s="183"/>
      <c r="XV327" s="183"/>
      <c r="XW327" s="183"/>
      <c r="XX327" s="183"/>
      <c r="XY327" s="183"/>
      <c r="XZ327" s="183"/>
      <c r="YA327" s="183"/>
      <c r="YB327" s="183"/>
      <c r="YC327" s="183"/>
      <c r="YD327" s="183"/>
      <c r="YE327" s="183"/>
      <c r="YF327" s="183"/>
      <c r="YG327" s="183"/>
      <c r="YH327" s="183"/>
      <c r="YI327" s="183"/>
      <c r="YJ327" s="183"/>
      <c r="YK327" s="183"/>
      <c r="YL327" s="183"/>
      <c r="YM327" s="183"/>
      <c r="YN327" s="183"/>
      <c r="YO327" s="183"/>
      <c r="YP327" s="183"/>
      <c r="YQ327" s="183"/>
      <c r="YR327" s="183"/>
      <c r="YS327" s="183"/>
      <c r="YT327" s="183"/>
      <c r="YU327" s="183"/>
      <c r="YV327" s="183"/>
      <c r="YW327" s="183"/>
      <c r="YX327" s="183"/>
      <c r="YY327" s="183"/>
      <c r="YZ327" s="183"/>
      <c r="ZA327" s="183"/>
      <c r="ZB327" s="183"/>
      <c r="ZC327" s="183"/>
      <c r="ZD327" s="183"/>
      <c r="ZE327" s="183"/>
      <c r="ZF327" s="183"/>
      <c r="ZG327" s="183"/>
      <c r="ZH327" s="183"/>
      <c r="ZI327" s="183"/>
      <c r="ZJ327" s="183"/>
      <c r="ZK327" s="183"/>
      <c r="ZL327" s="183"/>
      <c r="ZM327" s="183"/>
      <c r="ZN327" s="183"/>
      <c r="ZO327" s="183"/>
      <c r="ZP327" s="183"/>
      <c r="ZQ327" s="183"/>
      <c r="ZR327" s="183"/>
      <c r="ZS327" s="183"/>
      <c r="ZT327" s="183"/>
      <c r="ZU327" s="183"/>
      <c r="ZV327" s="183"/>
      <c r="ZW327" s="183"/>
      <c r="ZX327" s="183"/>
      <c r="ZY327" s="183"/>
      <c r="ZZ327" s="183"/>
      <c r="AAA327" s="183"/>
      <c r="AAB327" s="183"/>
      <c r="AAC327" s="183"/>
      <c r="AAD327" s="183"/>
      <c r="AAE327" s="183"/>
      <c r="AAF327" s="183"/>
      <c r="AAG327" s="183"/>
      <c r="AAH327" s="183"/>
      <c r="AAI327" s="183"/>
      <c r="AAJ327" s="183"/>
      <c r="AAK327" s="183"/>
      <c r="AAL327" s="183"/>
      <c r="AAM327" s="183"/>
      <c r="AAN327" s="183"/>
      <c r="AAO327" s="183"/>
      <c r="AAP327" s="183"/>
      <c r="AAQ327" s="183"/>
      <c r="AAR327" s="183"/>
      <c r="AAS327" s="183"/>
      <c r="AAT327" s="183"/>
      <c r="AAU327" s="183"/>
      <c r="AAV327" s="183"/>
      <c r="AAW327" s="183"/>
      <c r="AAX327" s="183"/>
      <c r="AAY327" s="183"/>
      <c r="AAZ327" s="183"/>
      <c r="ABA327" s="183"/>
      <c r="ABB327" s="183"/>
      <c r="ABC327" s="183"/>
      <c r="ABD327" s="183"/>
      <c r="ABE327" s="183"/>
      <c r="ABF327" s="183"/>
      <c r="ABG327" s="183"/>
      <c r="ABH327" s="183"/>
      <c r="ABI327" s="183"/>
      <c r="ABJ327" s="183"/>
      <c r="ABK327" s="183"/>
      <c r="ABL327" s="183"/>
      <c r="ABM327" s="183"/>
      <c r="ABN327" s="183"/>
      <c r="ABO327" s="183"/>
      <c r="ABP327" s="183"/>
      <c r="ABQ327" s="183"/>
      <c r="ABR327" s="183"/>
      <c r="ABS327" s="183"/>
      <c r="ABT327" s="183"/>
      <c r="ABU327" s="183"/>
      <c r="ABV327" s="183"/>
      <c r="ABW327" s="183"/>
      <c r="ABX327" s="183"/>
      <c r="ABY327" s="183"/>
      <c r="ABZ327" s="183"/>
      <c r="ACA327" s="183"/>
      <c r="ACB327" s="183"/>
      <c r="ACC327" s="183"/>
      <c r="ACD327" s="183"/>
      <c r="ACE327" s="183"/>
      <c r="ACF327" s="183"/>
      <c r="ACG327" s="183"/>
      <c r="ACH327" s="183"/>
      <c r="ACI327" s="183"/>
      <c r="ACJ327" s="183"/>
      <c r="ACK327" s="183"/>
      <c r="ACL327" s="183"/>
      <c r="ACM327" s="183"/>
      <c r="ACN327" s="183"/>
      <c r="ACO327" s="183"/>
      <c r="ACP327" s="183"/>
      <c r="ACQ327" s="183"/>
      <c r="ACR327" s="183"/>
      <c r="ACS327" s="183"/>
      <c r="ACT327" s="183"/>
      <c r="ACU327" s="183"/>
      <c r="ACV327" s="183"/>
      <c r="ACW327" s="183"/>
      <c r="ACX327" s="183"/>
      <c r="ACY327" s="183"/>
      <c r="ACZ327" s="183"/>
      <c r="ADA327" s="183"/>
    </row>
    <row r="328" spans="1:786" s="124" customFormat="1" ht="24" x14ac:dyDescent="0.3">
      <c r="A328" s="81">
        <v>3</v>
      </c>
      <c r="B328" s="87" t="s">
        <v>907</v>
      </c>
      <c r="C328" s="64" t="s">
        <v>111</v>
      </c>
      <c r="D328" s="65" t="s">
        <v>129</v>
      </c>
      <c r="E328" s="65"/>
      <c r="F328" s="65">
        <v>15</v>
      </c>
      <c r="G328" s="122">
        <v>43000</v>
      </c>
      <c r="H328" s="65">
        <v>1</v>
      </c>
      <c r="I328" s="65" t="s">
        <v>49</v>
      </c>
      <c r="J328" s="65" t="s">
        <v>309</v>
      </c>
      <c r="K328" s="67">
        <v>1965</v>
      </c>
      <c r="L328" s="68">
        <v>23829</v>
      </c>
      <c r="M328" s="69">
        <v>21000</v>
      </c>
      <c r="N328" s="70">
        <v>5</v>
      </c>
      <c r="O328" s="70"/>
      <c r="P328" s="71" t="s">
        <v>495</v>
      </c>
      <c r="Q328" s="182" t="s">
        <v>908</v>
      </c>
      <c r="R328" s="73"/>
      <c r="S328" s="74" t="str">
        <f t="shared" si="77"/>
        <v>Cu</v>
      </c>
      <c r="T328" s="75"/>
      <c r="U328" s="75"/>
      <c r="V328" s="75"/>
      <c r="W328" s="75"/>
      <c r="X328" s="75"/>
      <c r="Y328" s="75"/>
      <c r="Z328" s="75"/>
      <c r="AA328" s="22"/>
      <c r="AB328" s="76">
        <f t="shared" si="70"/>
        <v>1.1072136020663769E-2</v>
      </c>
      <c r="AC328" s="76">
        <f t="shared" si="71"/>
        <v>0.12820512820512819</v>
      </c>
      <c r="AD328" s="76">
        <f t="shared" si="72"/>
        <v>0</v>
      </c>
      <c r="AE328" s="76">
        <f t="shared" si="78"/>
        <v>0.13927726422579195</v>
      </c>
      <c r="AF328" s="77"/>
      <c r="AG328" s="77">
        <f t="shared" si="74"/>
        <v>0</v>
      </c>
      <c r="AH328" s="77">
        <f t="shared" si="75"/>
        <v>0</v>
      </c>
      <c r="AI328" s="77">
        <f t="shared" si="76"/>
        <v>0.13927726422579195</v>
      </c>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2"/>
      <c r="DC328" s="22"/>
      <c r="DD328" s="22"/>
      <c r="DE328" s="22"/>
      <c r="DF328" s="22"/>
      <c r="DG328" s="22"/>
      <c r="DH328" s="22"/>
      <c r="DI328" s="22"/>
      <c r="DJ328" s="22"/>
      <c r="DK328" s="22"/>
      <c r="DL328" s="22"/>
      <c r="DM328" s="22"/>
      <c r="DN328" s="22"/>
      <c r="DO328" s="22"/>
      <c r="DP328" s="22"/>
      <c r="DQ328" s="22"/>
      <c r="DR328" s="22"/>
      <c r="DS328" s="22"/>
      <c r="DT328" s="22"/>
      <c r="DU328" s="22"/>
      <c r="DV328" s="22"/>
      <c r="DW328" s="22"/>
      <c r="DX328" s="22"/>
      <c r="DY328" s="22"/>
      <c r="DZ328" s="22"/>
      <c r="EA328" s="22"/>
      <c r="EB328" s="22"/>
      <c r="EC328" s="22"/>
      <c r="ED328" s="22"/>
      <c r="EE328" s="22"/>
      <c r="EF328" s="22"/>
      <c r="EG328" s="22"/>
      <c r="EH328" s="22"/>
      <c r="EI328" s="22"/>
      <c r="EJ328" s="22"/>
      <c r="EK328" s="22"/>
      <c r="EL328" s="22"/>
      <c r="EM328" s="22"/>
      <c r="EN328" s="22"/>
      <c r="EO328" s="22"/>
      <c r="EP328" s="22"/>
      <c r="EQ328" s="22"/>
      <c r="ER328" s="22"/>
      <c r="ES328" s="22"/>
      <c r="ET328" s="22"/>
      <c r="EU328" s="22"/>
      <c r="EV328" s="22"/>
      <c r="EW328" s="22"/>
      <c r="EX328" s="22"/>
      <c r="EY328" s="22"/>
      <c r="EZ328" s="22"/>
      <c r="FA328" s="22"/>
      <c r="FB328" s="22"/>
      <c r="FC328" s="22"/>
      <c r="FD328" s="22"/>
      <c r="FE328" s="22"/>
      <c r="FF328" s="22"/>
      <c r="FG328" s="22"/>
      <c r="FH328" s="22"/>
      <c r="FI328" s="22"/>
      <c r="FJ328" s="22"/>
      <c r="FK328" s="22"/>
      <c r="FL328" s="22"/>
      <c r="FM328" s="22"/>
      <c r="FN328" s="22"/>
      <c r="FO328" s="22"/>
      <c r="FP328" s="22"/>
      <c r="FQ328" s="22"/>
      <c r="FR328" s="22"/>
      <c r="FS328" s="22"/>
      <c r="FT328" s="22"/>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2"/>
      <c r="GR328" s="22"/>
      <c r="GS328" s="22"/>
      <c r="GT328" s="22"/>
      <c r="GU328" s="22"/>
      <c r="GV328" s="22"/>
      <c r="GW328" s="22"/>
      <c r="GX328" s="22"/>
      <c r="GY328" s="22"/>
      <c r="GZ328" s="22"/>
      <c r="HA328" s="22"/>
      <c r="HB328" s="22"/>
      <c r="HC328" s="22"/>
      <c r="HD328" s="22"/>
      <c r="HE328" s="22"/>
      <c r="HF328" s="22"/>
      <c r="HG328" s="22"/>
      <c r="HH328" s="22"/>
      <c r="HI328" s="22"/>
      <c r="HJ328" s="22"/>
      <c r="HK328" s="22"/>
      <c r="HL328" s="22"/>
      <c r="HM328" s="22"/>
      <c r="HN328" s="22"/>
      <c r="HO328" s="22"/>
      <c r="HP328" s="22"/>
      <c r="HQ328" s="22"/>
      <c r="HR328" s="22"/>
      <c r="HS328" s="22"/>
      <c r="HT328" s="22"/>
      <c r="HU328" s="22"/>
      <c r="HV328" s="22"/>
      <c r="HW328" s="22"/>
      <c r="HX328" s="22"/>
      <c r="HY328" s="22"/>
      <c r="HZ328" s="22"/>
      <c r="IA328" s="22"/>
      <c r="IB328" s="22"/>
      <c r="IC328" s="22"/>
      <c r="ID328" s="22"/>
      <c r="IE328" s="22"/>
      <c r="IF328" s="22"/>
      <c r="IG328" s="22"/>
      <c r="IH328" s="22"/>
      <c r="II328" s="22"/>
      <c r="IJ328" s="22"/>
      <c r="IK328" s="22"/>
      <c r="IL328" s="22"/>
      <c r="IM328" s="22"/>
      <c r="IN328" s="22"/>
      <c r="IO328" s="22"/>
      <c r="IP328" s="22"/>
      <c r="IQ328" s="22"/>
      <c r="IR328" s="22"/>
      <c r="IS328" s="22"/>
      <c r="IT328" s="22"/>
      <c r="IU328" s="22"/>
      <c r="IV328" s="22"/>
      <c r="IW328" s="22"/>
      <c r="IX328" s="22"/>
      <c r="IY328" s="22"/>
      <c r="IZ328" s="22"/>
      <c r="JA328" s="22"/>
      <c r="JB328" s="22"/>
      <c r="JC328" s="22"/>
      <c r="JD328" s="22"/>
      <c r="JE328" s="22"/>
      <c r="JF328" s="22"/>
      <c r="JG328" s="22"/>
      <c r="JH328" s="22"/>
      <c r="JI328" s="22"/>
      <c r="JJ328" s="22"/>
      <c r="JK328" s="22"/>
      <c r="JL328" s="22"/>
      <c r="JM328" s="22"/>
      <c r="JN328" s="22"/>
      <c r="JO328" s="22"/>
      <c r="JP328" s="22"/>
      <c r="JQ328" s="22"/>
      <c r="JR328" s="22"/>
      <c r="JS328" s="22"/>
      <c r="JT328" s="22"/>
      <c r="JU328" s="22"/>
      <c r="JV328" s="22"/>
      <c r="JW328" s="22"/>
      <c r="JX328" s="22"/>
      <c r="JY328" s="22"/>
      <c r="JZ328" s="22"/>
      <c r="KA328" s="22"/>
      <c r="KB328" s="22"/>
      <c r="KC328" s="22"/>
      <c r="KD328" s="22"/>
      <c r="KE328" s="22"/>
      <c r="KF328" s="22"/>
      <c r="KG328" s="22"/>
      <c r="KH328" s="22"/>
      <c r="KI328" s="22"/>
      <c r="KJ328" s="22"/>
      <c r="KK328" s="22"/>
      <c r="KL328" s="22"/>
      <c r="KM328" s="22"/>
      <c r="KN328" s="22"/>
      <c r="KO328" s="22"/>
      <c r="KP328" s="22"/>
      <c r="KQ328" s="22"/>
      <c r="KR328" s="22"/>
      <c r="KS328" s="22"/>
      <c r="KT328" s="22"/>
      <c r="KU328" s="22"/>
      <c r="KV328" s="22"/>
      <c r="KW328" s="22"/>
      <c r="KX328" s="22"/>
      <c r="KY328" s="22"/>
      <c r="KZ328" s="22"/>
      <c r="LA328" s="22"/>
      <c r="LB328" s="22"/>
      <c r="LC328" s="22"/>
      <c r="LD328" s="22"/>
      <c r="LE328" s="22"/>
      <c r="LF328" s="22"/>
      <c r="LG328" s="22"/>
      <c r="LH328" s="22"/>
      <c r="LI328" s="22"/>
      <c r="LJ328" s="22"/>
      <c r="LK328" s="22"/>
      <c r="LL328" s="22"/>
      <c r="LM328" s="22"/>
      <c r="LN328" s="22"/>
      <c r="LO328" s="22"/>
      <c r="LP328" s="22"/>
      <c r="LQ328" s="22"/>
      <c r="LR328" s="22"/>
      <c r="LS328" s="22"/>
      <c r="LT328" s="22"/>
      <c r="LU328" s="22"/>
      <c r="LV328" s="22"/>
      <c r="LW328" s="22"/>
      <c r="LX328" s="22"/>
      <c r="LY328" s="22"/>
      <c r="LZ328" s="22"/>
      <c r="MA328" s="22"/>
      <c r="MB328" s="22"/>
      <c r="MC328" s="22"/>
      <c r="MD328" s="22"/>
      <c r="ME328" s="22"/>
      <c r="MF328" s="22"/>
      <c r="MG328" s="22"/>
      <c r="MH328" s="22"/>
      <c r="MI328" s="22"/>
      <c r="MJ328" s="22"/>
      <c r="MK328" s="22"/>
      <c r="ML328" s="22"/>
      <c r="MM328" s="22"/>
      <c r="MN328" s="22"/>
      <c r="MO328" s="22"/>
      <c r="MP328" s="22"/>
      <c r="MQ328" s="22"/>
      <c r="MR328" s="22"/>
      <c r="MS328" s="22"/>
      <c r="MT328" s="22"/>
      <c r="MU328" s="22"/>
      <c r="MV328" s="22"/>
      <c r="MW328" s="22"/>
      <c r="MX328" s="22"/>
      <c r="MY328" s="22"/>
      <c r="MZ328" s="22"/>
      <c r="NA328" s="22"/>
      <c r="NB328" s="22"/>
      <c r="NC328" s="22"/>
      <c r="ND328" s="22"/>
      <c r="NE328" s="22"/>
      <c r="NF328" s="22"/>
      <c r="NG328" s="22"/>
      <c r="NH328" s="22"/>
      <c r="NI328" s="22"/>
      <c r="NJ328" s="22"/>
      <c r="NK328" s="22"/>
      <c r="NL328" s="22"/>
      <c r="NM328" s="22"/>
      <c r="NN328" s="22"/>
      <c r="NO328" s="22"/>
      <c r="NP328" s="22"/>
      <c r="NQ328" s="22"/>
      <c r="NR328" s="22"/>
      <c r="NS328" s="22"/>
      <c r="NT328" s="22"/>
      <c r="NU328" s="22"/>
      <c r="NV328" s="22"/>
      <c r="NW328" s="22"/>
      <c r="NX328" s="22"/>
      <c r="NY328" s="22"/>
      <c r="NZ328" s="22"/>
      <c r="OA328" s="22"/>
      <c r="OB328" s="22"/>
      <c r="OC328" s="22"/>
      <c r="OD328" s="22"/>
      <c r="OE328" s="22"/>
      <c r="OF328" s="22"/>
      <c r="OG328" s="22"/>
      <c r="OH328" s="22"/>
      <c r="OI328" s="22"/>
      <c r="OJ328" s="22"/>
      <c r="OK328" s="22"/>
      <c r="OL328" s="22"/>
      <c r="OM328" s="22"/>
      <c r="ON328" s="22"/>
      <c r="OO328" s="22"/>
      <c r="OP328" s="22"/>
      <c r="OQ328" s="22"/>
      <c r="OR328" s="22"/>
      <c r="OS328" s="22"/>
      <c r="OT328" s="22"/>
      <c r="OU328" s="22"/>
      <c r="OV328" s="22"/>
      <c r="OW328" s="22"/>
      <c r="OX328" s="22"/>
      <c r="OY328" s="22"/>
      <c r="OZ328" s="22"/>
      <c r="PA328" s="22"/>
      <c r="PB328" s="22"/>
      <c r="PC328" s="22"/>
      <c r="PD328" s="22"/>
      <c r="PE328" s="22"/>
      <c r="PF328" s="22"/>
      <c r="PG328" s="22"/>
      <c r="PH328" s="22"/>
      <c r="PI328" s="22"/>
      <c r="PJ328" s="22"/>
      <c r="PK328" s="22"/>
      <c r="PL328" s="22"/>
      <c r="PM328" s="22"/>
      <c r="PN328" s="22"/>
      <c r="PO328" s="22"/>
      <c r="PP328" s="22"/>
      <c r="PQ328" s="22"/>
      <c r="PR328" s="22"/>
      <c r="PS328" s="22"/>
      <c r="PT328" s="22"/>
      <c r="PU328" s="22"/>
      <c r="PV328" s="22"/>
      <c r="PW328" s="22"/>
      <c r="PX328" s="22"/>
      <c r="PY328" s="22"/>
      <c r="PZ328" s="22"/>
      <c r="QA328" s="22"/>
      <c r="QB328" s="22"/>
      <c r="QC328" s="22"/>
      <c r="QD328" s="22"/>
      <c r="QE328" s="22"/>
      <c r="QF328" s="22"/>
      <c r="QG328" s="22"/>
      <c r="QH328" s="22"/>
      <c r="QI328" s="22"/>
      <c r="QJ328" s="22"/>
      <c r="QK328" s="22"/>
      <c r="QL328" s="22"/>
      <c r="QM328" s="22"/>
      <c r="QN328" s="22"/>
      <c r="QO328" s="22"/>
      <c r="QP328" s="22"/>
      <c r="QQ328" s="22"/>
      <c r="QR328" s="22"/>
      <c r="QS328" s="22"/>
      <c r="QT328" s="22"/>
      <c r="QU328" s="22"/>
      <c r="QV328" s="22"/>
      <c r="QW328" s="22"/>
      <c r="QX328" s="22"/>
      <c r="QY328" s="22"/>
      <c r="QZ328" s="22"/>
      <c r="RA328" s="22"/>
      <c r="RB328" s="22"/>
      <c r="RC328" s="22"/>
      <c r="RD328" s="22"/>
      <c r="RE328" s="22"/>
      <c r="RF328" s="22"/>
      <c r="RG328" s="22"/>
      <c r="RH328" s="22"/>
      <c r="RI328" s="22"/>
      <c r="RJ328" s="22"/>
      <c r="RK328" s="22"/>
      <c r="RL328" s="22"/>
      <c r="RM328" s="22"/>
      <c r="RN328" s="22"/>
      <c r="RO328" s="22"/>
      <c r="RP328" s="22"/>
      <c r="RQ328" s="22"/>
      <c r="RR328" s="22"/>
      <c r="RS328" s="22"/>
      <c r="RT328" s="22"/>
      <c r="RU328" s="22"/>
      <c r="RV328" s="22"/>
      <c r="RW328" s="22"/>
      <c r="RX328" s="22"/>
      <c r="RY328" s="22"/>
      <c r="RZ328" s="22"/>
      <c r="SA328" s="22"/>
      <c r="SB328" s="22"/>
      <c r="SC328" s="22"/>
      <c r="SD328" s="22"/>
      <c r="SE328" s="22"/>
      <c r="SF328" s="22"/>
      <c r="SG328" s="22"/>
      <c r="SH328" s="22"/>
      <c r="SI328" s="22"/>
      <c r="SJ328" s="22"/>
      <c r="SK328" s="22"/>
      <c r="SL328" s="22"/>
      <c r="SM328" s="22"/>
      <c r="SN328" s="22"/>
      <c r="SO328" s="22"/>
      <c r="SP328" s="22"/>
      <c r="SQ328" s="22"/>
      <c r="SR328" s="22"/>
      <c r="SS328" s="22"/>
      <c r="ST328" s="22"/>
      <c r="SU328" s="22"/>
      <c r="SV328" s="22"/>
      <c r="SW328" s="22"/>
      <c r="SX328" s="22"/>
      <c r="SY328" s="22"/>
      <c r="SZ328" s="22"/>
      <c r="TA328" s="22"/>
      <c r="TB328" s="22"/>
      <c r="TC328" s="22"/>
      <c r="TD328" s="22"/>
      <c r="TE328" s="22"/>
      <c r="TF328" s="22"/>
      <c r="TG328" s="22"/>
      <c r="TH328" s="22"/>
      <c r="TI328" s="22"/>
      <c r="TJ328" s="22"/>
      <c r="TK328" s="22"/>
      <c r="TL328" s="22"/>
      <c r="TM328" s="22"/>
      <c r="TN328" s="22"/>
      <c r="TO328" s="22"/>
      <c r="TP328" s="22"/>
      <c r="TQ328" s="22"/>
      <c r="TR328" s="22"/>
      <c r="TS328" s="22"/>
      <c r="TT328" s="22"/>
      <c r="TU328" s="22"/>
      <c r="TV328" s="22"/>
      <c r="TW328" s="22"/>
      <c r="TX328" s="22"/>
      <c r="TY328" s="22"/>
      <c r="TZ328" s="22"/>
      <c r="UA328" s="22"/>
      <c r="UB328" s="22"/>
      <c r="UC328" s="22"/>
      <c r="UD328" s="22"/>
      <c r="UE328" s="22"/>
      <c r="UF328" s="22"/>
      <c r="UG328" s="22"/>
      <c r="UH328" s="22"/>
      <c r="UI328" s="22"/>
      <c r="UJ328" s="22"/>
      <c r="UK328" s="22"/>
      <c r="UL328" s="22"/>
      <c r="UM328" s="22"/>
      <c r="UN328" s="22"/>
      <c r="UO328" s="22"/>
      <c r="UP328" s="22"/>
      <c r="UQ328" s="22"/>
      <c r="UR328" s="22"/>
      <c r="US328" s="22"/>
      <c r="UT328" s="22"/>
      <c r="UU328" s="22"/>
      <c r="UV328" s="22"/>
      <c r="UW328" s="22"/>
      <c r="UX328" s="22"/>
      <c r="UY328" s="22"/>
      <c r="UZ328" s="22"/>
      <c r="VA328" s="22"/>
      <c r="VB328" s="22"/>
      <c r="VC328" s="22"/>
      <c r="VD328" s="22"/>
      <c r="VE328" s="22"/>
      <c r="VF328" s="22"/>
      <c r="VG328" s="22"/>
      <c r="VH328" s="22"/>
      <c r="VI328" s="22"/>
      <c r="VJ328" s="22"/>
      <c r="VK328" s="22"/>
      <c r="VL328" s="22"/>
      <c r="VM328" s="22"/>
      <c r="VN328" s="22"/>
      <c r="VO328" s="22"/>
      <c r="VP328" s="22"/>
      <c r="VQ328" s="22"/>
      <c r="VR328" s="22"/>
      <c r="VS328" s="22"/>
      <c r="VT328" s="22"/>
      <c r="VU328" s="22"/>
      <c r="VV328" s="22"/>
      <c r="VW328" s="22"/>
      <c r="VX328" s="22"/>
      <c r="VY328" s="22"/>
      <c r="VZ328" s="22"/>
      <c r="WA328" s="22"/>
      <c r="WB328" s="22"/>
      <c r="WC328" s="22"/>
      <c r="WD328" s="22"/>
      <c r="WE328" s="22"/>
      <c r="WF328" s="22"/>
      <c r="WG328" s="22"/>
      <c r="WH328" s="22"/>
      <c r="WI328" s="22"/>
      <c r="WJ328" s="22"/>
      <c r="WK328" s="22"/>
      <c r="WL328" s="22"/>
      <c r="WM328" s="22"/>
      <c r="WN328" s="22"/>
      <c r="WO328" s="22"/>
      <c r="WP328" s="22"/>
      <c r="WQ328" s="22"/>
      <c r="WR328" s="22"/>
      <c r="WS328" s="22"/>
      <c r="WT328" s="22"/>
      <c r="WU328" s="22"/>
      <c r="WV328" s="22"/>
      <c r="WW328" s="22"/>
      <c r="WX328" s="22"/>
      <c r="WY328" s="22"/>
      <c r="WZ328" s="22"/>
      <c r="XA328" s="22"/>
      <c r="XB328" s="22"/>
      <c r="XC328" s="22"/>
      <c r="XD328" s="22"/>
      <c r="XE328" s="22"/>
      <c r="XF328" s="22"/>
      <c r="XG328" s="22"/>
      <c r="XH328" s="22"/>
      <c r="XI328" s="22"/>
      <c r="XJ328" s="22"/>
      <c r="XK328" s="22"/>
      <c r="XL328" s="22"/>
      <c r="XM328" s="22"/>
      <c r="XN328" s="22"/>
      <c r="XO328" s="22"/>
      <c r="XP328" s="22"/>
      <c r="XQ328" s="22"/>
      <c r="XR328" s="22"/>
      <c r="XS328" s="22"/>
      <c r="XT328" s="22"/>
      <c r="XU328" s="22"/>
      <c r="XV328" s="22"/>
      <c r="XW328" s="22"/>
      <c r="XX328" s="22"/>
      <c r="XY328" s="22"/>
      <c r="XZ328" s="22"/>
      <c r="YA328" s="22"/>
      <c r="YB328" s="22"/>
      <c r="YC328" s="22"/>
      <c r="YD328" s="22"/>
      <c r="YE328" s="22"/>
      <c r="YF328" s="22"/>
      <c r="YG328" s="22"/>
      <c r="YH328" s="22"/>
      <c r="YI328" s="22"/>
      <c r="YJ328" s="22"/>
      <c r="YK328" s="22"/>
      <c r="YL328" s="22"/>
      <c r="YM328" s="22"/>
      <c r="YN328" s="22"/>
      <c r="YO328" s="22"/>
      <c r="YP328" s="22"/>
      <c r="YQ328" s="22"/>
      <c r="YR328" s="22"/>
      <c r="YS328" s="22"/>
      <c r="YT328" s="22"/>
      <c r="YU328" s="22"/>
      <c r="YV328" s="22"/>
      <c r="YW328" s="22"/>
      <c r="YX328" s="22"/>
      <c r="YY328" s="22"/>
      <c r="YZ328" s="22"/>
      <c r="ZA328" s="22"/>
      <c r="ZB328" s="22"/>
      <c r="ZC328" s="22"/>
      <c r="ZD328" s="22"/>
      <c r="ZE328" s="22"/>
      <c r="ZF328" s="22"/>
      <c r="ZG328" s="22"/>
      <c r="ZH328" s="22"/>
      <c r="ZI328" s="22"/>
      <c r="ZJ328" s="22"/>
      <c r="ZK328" s="22"/>
      <c r="ZL328" s="22"/>
      <c r="ZM328" s="22"/>
      <c r="ZN328" s="22"/>
      <c r="ZO328" s="22"/>
      <c r="ZP328" s="22"/>
      <c r="ZQ328" s="22"/>
      <c r="ZR328" s="22"/>
      <c r="ZS328" s="22"/>
      <c r="ZT328" s="22"/>
      <c r="ZU328" s="22"/>
      <c r="ZV328" s="22"/>
      <c r="ZW328" s="22"/>
      <c r="ZX328" s="22"/>
      <c r="ZY328" s="22"/>
      <c r="ZZ328" s="22"/>
      <c r="AAA328" s="22"/>
      <c r="AAB328" s="22"/>
      <c r="AAC328" s="22"/>
      <c r="AAD328" s="22"/>
      <c r="AAE328" s="22"/>
      <c r="AAF328" s="22"/>
      <c r="AAG328" s="22"/>
      <c r="AAH328" s="22"/>
      <c r="AAI328" s="22"/>
      <c r="AAJ328" s="22"/>
      <c r="AAK328" s="22"/>
      <c r="AAL328" s="22"/>
      <c r="AAM328" s="22"/>
      <c r="AAN328" s="22"/>
      <c r="AAO328" s="22"/>
      <c r="AAP328" s="22"/>
      <c r="AAQ328" s="22"/>
      <c r="AAR328" s="22"/>
      <c r="AAS328" s="22"/>
      <c r="AAT328" s="22"/>
      <c r="AAU328" s="22"/>
      <c r="AAV328" s="22"/>
      <c r="AAW328" s="22"/>
      <c r="AAX328" s="22"/>
      <c r="AAY328" s="22"/>
      <c r="AAZ328" s="22"/>
      <c r="ABA328" s="22"/>
      <c r="ABB328" s="22"/>
      <c r="ABC328" s="22"/>
      <c r="ABD328" s="22"/>
      <c r="ABE328" s="22"/>
      <c r="ABF328" s="22"/>
      <c r="ABG328" s="22"/>
      <c r="ABH328" s="22"/>
      <c r="ABI328" s="22"/>
      <c r="ABJ328" s="22"/>
      <c r="ABK328" s="22"/>
      <c r="ABL328" s="22"/>
      <c r="ABM328" s="22"/>
      <c r="ABN328" s="22"/>
      <c r="ABO328" s="22"/>
      <c r="ABP328" s="22"/>
      <c r="ABQ328" s="22"/>
      <c r="ABR328" s="22"/>
      <c r="ABS328" s="22"/>
      <c r="ABT328" s="22"/>
      <c r="ABU328" s="22"/>
      <c r="ABV328" s="22"/>
      <c r="ABW328" s="22"/>
      <c r="ABX328" s="22"/>
      <c r="ABY328" s="22"/>
      <c r="ABZ328" s="22"/>
      <c r="ACA328" s="22"/>
      <c r="ACB328" s="22"/>
      <c r="ACC328" s="22"/>
      <c r="ACD328" s="22"/>
      <c r="ACE328" s="22"/>
      <c r="ACF328" s="22"/>
      <c r="ACG328" s="22"/>
      <c r="ACH328" s="22"/>
      <c r="ACI328" s="22"/>
      <c r="ACJ328" s="22"/>
      <c r="ACK328" s="22"/>
      <c r="ACL328" s="22"/>
      <c r="ACM328" s="22"/>
      <c r="ACN328" s="22"/>
      <c r="ACO328" s="22"/>
      <c r="ACP328" s="22"/>
      <c r="ACQ328" s="22"/>
      <c r="ACR328" s="22"/>
      <c r="ACS328" s="22"/>
      <c r="ACT328" s="22"/>
      <c r="ACU328" s="22"/>
      <c r="ACV328" s="22"/>
      <c r="ACW328" s="22"/>
      <c r="ACX328" s="22"/>
      <c r="ACY328" s="22"/>
      <c r="ACZ328" s="22"/>
      <c r="ADA328" s="22"/>
    </row>
    <row r="329" spans="1:786" s="124" customFormat="1" ht="36" x14ac:dyDescent="0.3">
      <c r="A329" s="81">
        <v>3</v>
      </c>
      <c r="B329" s="87" t="s">
        <v>909</v>
      </c>
      <c r="C329" s="64" t="s">
        <v>111</v>
      </c>
      <c r="D329" s="65" t="s">
        <v>129</v>
      </c>
      <c r="E329" s="65" t="s">
        <v>146</v>
      </c>
      <c r="F329" s="65">
        <v>20</v>
      </c>
      <c r="G329" s="122">
        <v>450000</v>
      </c>
      <c r="H329" s="65">
        <v>1</v>
      </c>
      <c r="I329" s="65" t="s">
        <v>49</v>
      </c>
      <c r="J329" s="65" t="s">
        <v>309</v>
      </c>
      <c r="K329" s="67">
        <v>1965</v>
      </c>
      <c r="L329" s="68">
        <v>23829</v>
      </c>
      <c r="M329" s="69">
        <v>70000</v>
      </c>
      <c r="N329" s="70">
        <v>0.8</v>
      </c>
      <c r="O329" s="70"/>
      <c r="P329" s="71" t="s">
        <v>511</v>
      </c>
      <c r="Q329" s="182" t="s">
        <v>910</v>
      </c>
      <c r="R329" s="73" t="s">
        <v>408</v>
      </c>
      <c r="S329" s="74" t="str">
        <f t="shared" si="77"/>
        <v>Cu</v>
      </c>
      <c r="T329" s="75">
        <v>580</v>
      </c>
      <c r="U329" s="75">
        <v>1.1000000000000001</v>
      </c>
      <c r="V329" s="75"/>
      <c r="W329" s="75">
        <v>1.1000000000000001</v>
      </c>
      <c r="X329" s="75" t="s">
        <v>409</v>
      </c>
      <c r="Y329" s="75">
        <v>20</v>
      </c>
      <c r="Z329" s="75" t="s">
        <v>244</v>
      </c>
      <c r="AA329" s="22"/>
      <c r="AB329" s="76">
        <f t="shared" si="70"/>
        <v>3.690712006887923E-2</v>
      </c>
      <c r="AC329" s="76">
        <f t="shared" si="71"/>
        <v>2.0512820512820513E-2</v>
      </c>
      <c r="AD329" s="76">
        <f t="shared" si="72"/>
        <v>0</v>
      </c>
      <c r="AE329" s="76">
        <f t="shared" si="78"/>
        <v>5.7419940581699747E-2</v>
      </c>
      <c r="AF329" s="77"/>
      <c r="AG329" s="77">
        <f t="shared" si="74"/>
        <v>0</v>
      </c>
      <c r="AH329" s="77">
        <f t="shared" si="75"/>
        <v>0</v>
      </c>
      <c r="AI329" s="77">
        <f t="shared" si="76"/>
        <v>5.7419940581699747E-2</v>
      </c>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c r="DD329" s="22"/>
      <c r="DE329" s="22"/>
      <c r="DF329" s="22"/>
      <c r="DG329" s="22"/>
      <c r="DH329" s="22"/>
      <c r="DI329" s="22"/>
      <c r="DJ329" s="22"/>
      <c r="DK329" s="22"/>
      <c r="DL329" s="22"/>
      <c r="DM329" s="22"/>
      <c r="DN329" s="22"/>
      <c r="DO329" s="22"/>
      <c r="DP329" s="22"/>
      <c r="DQ329" s="22"/>
      <c r="DR329" s="22"/>
      <c r="DS329" s="22"/>
      <c r="DT329" s="22"/>
      <c r="DU329" s="22"/>
      <c r="DV329" s="22"/>
      <c r="DW329" s="22"/>
      <c r="DX329" s="22"/>
      <c r="DY329" s="22"/>
      <c r="DZ329" s="22"/>
      <c r="EA329" s="22"/>
      <c r="EB329" s="22"/>
      <c r="EC329" s="22"/>
      <c r="ED329" s="22"/>
      <c r="EE329" s="22"/>
      <c r="EF329" s="22"/>
      <c r="EG329" s="22"/>
      <c r="EH329" s="22"/>
      <c r="EI329" s="22"/>
      <c r="EJ329" s="22"/>
      <c r="EK329" s="22"/>
      <c r="EL329" s="22"/>
      <c r="EM329" s="22"/>
      <c r="EN329" s="22"/>
      <c r="EO329" s="22"/>
      <c r="EP329" s="22"/>
      <c r="EQ329" s="22"/>
      <c r="ER329" s="22"/>
      <c r="ES329" s="22"/>
      <c r="ET329" s="22"/>
      <c r="EU329" s="22"/>
      <c r="EV329" s="22"/>
      <c r="EW329" s="22"/>
      <c r="EX329" s="22"/>
      <c r="EY329" s="22"/>
      <c r="EZ329" s="22"/>
      <c r="FA329" s="22"/>
      <c r="FB329" s="22"/>
      <c r="FC329" s="22"/>
      <c r="FD329" s="22"/>
      <c r="FE329" s="22"/>
      <c r="FF329" s="22"/>
      <c r="FG329" s="22"/>
      <c r="FH329" s="22"/>
      <c r="FI329" s="22"/>
      <c r="FJ329" s="22"/>
      <c r="FK329" s="22"/>
      <c r="FL329" s="22"/>
      <c r="FM329" s="22"/>
      <c r="FN329" s="22"/>
      <c r="FO329" s="22"/>
      <c r="FP329" s="22"/>
      <c r="FQ329" s="22"/>
      <c r="FR329" s="22"/>
      <c r="FS329" s="22"/>
      <c r="FT329" s="22"/>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2"/>
      <c r="GR329" s="22"/>
      <c r="GS329" s="22"/>
      <c r="GT329" s="22"/>
      <c r="GU329" s="22"/>
      <c r="GV329" s="22"/>
      <c r="GW329" s="22"/>
      <c r="GX329" s="22"/>
      <c r="GY329" s="22"/>
      <c r="GZ329" s="22"/>
      <c r="HA329" s="22"/>
      <c r="HB329" s="22"/>
      <c r="HC329" s="22"/>
      <c r="HD329" s="22"/>
      <c r="HE329" s="22"/>
      <c r="HF329" s="22"/>
      <c r="HG329" s="22"/>
      <c r="HH329" s="22"/>
      <c r="HI329" s="22"/>
      <c r="HJ329" s="22"/>
      <c r="HK329" s="22"/>
      <c r="HL329" s="22"/>
      <c r="HM329" s="22"/>
      <c r="HN329" s="22"/>
      <c r="HO329" s="22"/>
      <c r="HP329" s="22"/>
      <c r="HQ329" s="22"/>
      <c r="HR329" s="22"/>
      <c r="HS329" s="22"/>
      <c r="HT329" s="22"/>
      <c r="HU329" s="22"/>
      <c r="HV329" s="22"/>
      <c r="HW329" s="22"/>
      <c r="HX329" s="22"/>
      <c r="HY329" s="22"/>
      <c r="HZ329" s="22"/>
      <c r="IA329" s="22"/>
      <c r="IB329" s="22"/>
      <c r="IC329" s="22"/>
      <c r="ID329" s="22"/>
      <c r="IE329" s="22"/>
      <c r="IF329" s="22"/>
      <c r="IG329" s="22"/>
      <c r="IH329" s="22"/>
      <c r="II329" s="22"/>
      <c r="IJ329" s="22"/>
      <c r="IK329" s="22"/>
      <c r="IL329" s="22"/>
      <c r="IM329" s="22"/>
      <c r="IN329" s="22"/>
      <c r="IO329" s="22"/>
      <c r="IP329" s="22"/>
      <c r="IQ329" s="22"/>
      <c r="IR329" s="22"/>
      <c r="IS329" s="22"/>
      <c r="IT329" s="22"/>
      <c r="IU329" s="22"/>
      <c r="IV329" s="22"/>
      <c r="IW329" s="22"/>
      <c r="IX329" s="22"/>
      <c r="IY329" s="22"/>
      <c r="IZ329" s="22"/>
      <c r="JA329" s="22"/>
      <c r="JB329" s="22"/>
      <c r="JC329" s="22"/>
      <c r="JD329" s="22"/>
      <c r="JE329" s="22"/>
      <c r="JF329" s="22"/>
      <c r="JG329" s="22"/>
      <c r="JH329" s="22"/>
      <c r="JI329" s="22"/>
      <c r="JJ329" s="22"/>
      <c r="JK329" s="22"/>
      <c r="JL329" s="22"/>
      <c r="JM329" s="22"/>
      <c r="JN329" s="22"/>
      <c r="JO329" s="22"/>
      <c r="JP329" s="22"/>
      <c r="JQ329" s="22"/>
      <c r="JR329" s="22"/>
      <c r="JS329" s="22"/>
      <c r="JT329" s="22"/>
      <c r="JU329" s="22"/>
      <c r="JV329" s="22"/>
      <c r="JW329" s="22"/>
      <c r="JX329" s="22"/>
      <c r="JY329" s="22"/>
      <c r="JZ329" s="22"/>
      <c r="KA329" s="22"/>
      <c r="KB329" s="22"/>
      <c r="KC329" s="22"/>
      <c r="KD329" s="22"/>
      <c r="KE329" s="22"/>
      <c r="KF329" s="22"/>
      <c r="KG329" s="22"/>
      <c r="KH329" s="22"/>
      <c r="KI329" s="22"/>
      <c r="KJ329" s="22"/>
      <c r="KK329" s="22"/>
      <c r="KL329" s="22"/>
      <c r="KM329" s="22"/>
      <c r="KN329" s="22"/>
      <c r="KO329" s="22"/>
      <c r="KP329" s="22"/>
      <c r="KQ329" s="22"/>
      <c r="KR329" s="22"/>
      <c r="KS329" s="22"/>
      <c r="KT329" s="22"/>
      <c r="KU329" s="22"/>
      <c r="KV329" s="22"/>
      <c r="KW329" s="22"/>
      <c r="KX329" s="22"/>
      <c r="KY329" s="22"/>
      <c r="KZ329" s="22"/>
      <c r="LA329" s="22"/>
      <c r="LB329" s="22"/>
      <c r="LC329" s="22"/>
      <c r="LD329" s="22"/>
      <c r="LE329" s="22"/>
      <c r="LF329" s="22"/>
      <c r="LG329" s="22"/>
      <c r="LH329" s="22"/>
      <c r="LI329" s="22"/>
      <c r="LJ329" s="22"/>
      <c r="LK329" s="22"/>
      <c r="LL329" s="22"/>
      <c r="LM329" s="22"/>
      <c r="LN329" s="22"/>
      <c r="LO329" s="22"/>
      <c r="LP329" s="22"/>
      <c r="LQ329" s="22"/>
      <c r="LR329" s="22"/>
      <c r="LS329" s="22"/>
      <c r="LT329" s="22"/>
      <c r="LU329" s="22"/>
      <c r="LV329" s="22"/>
      <c r="LW329" s="22"/>
      <c r="LX329" s="22"/>
      <c r="LY329" s="22"/>
      <c r="LZ329" s="22"/>
      <c r="MA329" s="22"/>
      <c r="MB329" s="22"/>
      <c r="MC329" s="22"/>
      <c r="MD329" s="22"/>
      <c r="ME329" s="22"/>
      <c r="MF329" s="22"/>
      <c r="MG329" s="22"/>
      <c r="MH329" s="22"/>
      <c r="MI329" s="22"/>
      <c r="MJ329" s="22"/>
      <c r="MK329" s="22"/>
      <c r="ML329" s="22"/>
      <c r="MM329" s="22"/>
      <c r="MN329" s="22"/>
      <c r="MO329" s="22"/>
      <c r="MP329" s="22"/>
      <c r="MQ329" s="22"/>
      <c r="MR329" s="22"/>
      <c r="MS329" s="22"/>
      <c r="MT329" s="22"/>
      <c r="MU329" s="22"/>
      <c r="MV329" s="22"/>
      <c r="MW329" s="22"/>
      <c r="MX329" s="22"/>
      <c r="MY329" s="22"/>
      <c r="MZ329" s="22"/>
      <c r="NA329" s="22"/>
      <c r="NB329" s="22"/>
      <c r="NC329" s="22"/>
      <c r="ND329" s="22"/>
      <c r="NE329" s="22"/>
      <c r="NF329" s="22"/>
      <c r="NG329" s="22"/>
      <c r="NH329" s="22"/>
      <c r="NI329" s="22"/>
      <c r="NJ329" s="22"/>
      <c r="NK329" s="22"/>
      <c r="NL329" s="22"/>
      <c r="NM329" s="22"/>
      <c r="NN329" s="22"/>
      <c r="NO329" s="22"/>
      <c r="NP329" s="22"/>
      <c r="NQ329" s="22"/>
      <c r="NR329" s="22"/>
      <c r="NS329" s="22"/>
      <c r="NT329" s="22"/>
      <c r="NU329" s="22"/>
      <c r="NV329" s="22"/>
      <c r="NW329" s="22"/>
      <c r="NX329" s="22"/>
      <c r="NY329" s="22"/>
      <c r="NZ329" s="22"/>
      <c r="OA329" s="22"/>
      <c r="OB329" s="22"/>
      <c r="OC329" s="22"/>
      <c r="OD329" s="22"/>
      <c r="OE329" s="22"/>
      <c r="OF329" s="22"/>
      <c r="OG329" s="22"/>
      <c r="OH329" s="22"/>
      <c r="OI329" s="22"/>
      <c r="OJ329" s="22"/>
      <c r="OK329" s="22"/>
      <c r="OL329" s="22"/>
      <c r="OM329" s="22"/>
      <c r="ON329" s="22"/>
      <c r="OO329" s="22"/>
      <c r="OP329" s="22"/>
      <c r="OQ329" s="22"/>
      <c r="OR329" s="22"/>
      <c r="OS329" s="22"/>
      <c r="OT329" s="22"/>
      <c r="OU329" s="22"/>
      <c r="OV329" s="22"/>
      <c r="OW329" s="22"/>
      <c r="OX329" s="22"/>
      <c r="OY329" s="22"/>
      <c r="OZ329" s="22"/>
      <c r="PA329" s="22"/>
      <c r="PB329" s="22"/>
      <c r="PC329" s="22"/>
      <c r="PD329" s="22"/>
      <c r="PE329" s="22"/>
      <c r="PF329" s="22"/>
      <c r="PG329" s="22"/>
      <c r="PH329" s="22"/>
      <c r="PI329" s="22"/>
      <c r="PJ329" s="22"/>
      <c r="PK329" s="22"/>
      <c r="PL329" s="22"/>
      <c r="PM329" s="22"/>
      <c r="PN329" s="22"/>
      <c r="PO329" s="22"/>
      <c r="PP329" s="22"/>
      <c r="PQ329" s="22"/>
      <c r="PR329" s="22"/>
      <c r="PS329" s="22"/>
      <c r="PT329" s="22"/>
      <c r="PU329" s="22"/>
      <c r="PV329" s="22"/>
      <c r="PW329" s="22"/>
      <c r="PX329" s="22"/>
      <c r="PY329" s="22"/>
      <c r="PZ329" s="22"/>
      <c r="QA329" s="22"/>
      <c r="QB329" s="22"/>
      <c r="QC329" s="22"/>
      <c r="QD329" s="22"/>
      <c r="QE329" s="22"/>
      <c r="QF329" s="22"/>
      <c r="QG329" s="22"/>
      <c r="QH329" s="22"/>
      <c r="QI329" s="22"/>
      <c r="QJ329" s="22"/>
      <c r="QK329" s="22"/>
      <c r="QL329" s="22"/>
      <c r="QM329" s="22"/>
      <c r="QN329" s="22"/>
      <c r="QO329" s="22"/>
      <c r="QP329" s="22"/>
      <c r="QQ329" s="22"/>
      <c r="QR329" s="22"/>
      <c r="QS329" s="22"/>
      <c r="QT329" s="22"/>
      <c r="QU329" s="22"/>
      <c r="QV329" s="22"/>
      <c r="QW329" s="22"/>
      <c r="QX329" s="22"/>
      <c r="QY329" s="22"/>
      <c r="QZ329" s="22"/>
      <c r="RA329" s="22"/>
      <c r="RB329" s="22"/>
      <c r="RC329" s="22"/>
      <c r="RD329" s="22"/>
      <c r="RE329" s="22"/>
      <c r="RF329" s="22"/>
      <c r="RG329" s="22"/>
      <c r="RH329" s="22"/>
      <c r="RI329" s="22"/>
      <c r="RJ329" s="22"/>
      <c r="RK329" s="22"/>
      <c r="RL329" s="22"/>
      <c r="RM329" s="22"/>
      <c r="RN329" s="22"/>
      <c r="RO329" s="22"/>
      <c r="RP329" s="22"/>
      <c r="RQ329" s="22"/>
      <c r="RR329" s="22"/>
      <c r="RS329" s="22"/>
      <c r="RT329" s="22"/>
      <c r="RU329" s="22"/>
      <c r="RV329" s="22"/>
      <c r="RW329" s="22"/>
      <c r="RX329" s="22"/>
      <c r="RY329" s="22"/>
      <c r="RZ329" s="22"/>
      <c r="SA329" s="22"/>
      <c r="SB329" s="22"/>
      <c r="SC329" s="22"/>
      <c r="SD329" s="22"/>
      <c r="SE329" s="22"/>
      <c r="SF329" s="22"/>
      <c r="SG329" s="22"/>
      <c r="SH329" s="22"/>
      <c r="SI329" s="22"/>
      <c r="SJ329" s="22"/>
      <c r="SK329" s="22"/>
      <c r="SL329" s="22"/>
      <c r="SM329" s="22"/>
      <c r="SN329" s="22"/>
      <c r="SO329" s="22"/>
      <c r="SP329" s="22"/>
      <c r="SQ329" s="22"/>
      <c r="SR329" s="22"/>
      <c r="SS329" s="22"/>
      <c r="ST329" s="22"/>
      <c r="SU329" s="22"/>
      <c r="SV329" s="22"/>
      <c r="SW329" s="22"/>
      <c r="SX329" s="22"/>
      <c r="SY329" s="22"/>
      <c r="SZ329" s="22"/>
      <c r="TA329" s="22"/>
      <c r="TB329" s="22"/>
      <c r="TC329" s="22"/>
      <c r="TD329" s="22"/>
      <c r="TE329" s="22"/>
      <c r="TF329" s="22"/>
      <c r="TG329" s="22"/>
      <c r="TH329" s="22"/>
      <c r="TI329" s="22"/>
      <c r="TJ329" s="22"/>
      <c r="TK329" s="22"/>
      <c r="TL329" s="22"/>
      <c r="TM329" s="22"/>
      <c r="TN329" s="22"/>
      <c r="TO329" s="22"/>
      <c r="TP329" s="22"/>
      <c r="TQ329" s="22"/>
      <c r="TR329" s="22"/>
      <c r="TS329" s="22"/>
      <c r="TT329" s="22"/>
      <c r="TU329" s="22"/>
      <c r="TV329" s="22"/>
      <c r="TW329" s="22"/>
      <c r="TX329" s="22"/>
      <c r="TY329" s="22"/>
      <c r="TZ329" s="22"/>
      <c r="UA329" s="22"/>
      <c r="UB329" s="22"/>
      <c r="UC329" s="22"/>
      <c r="UD329" s="22"/>
      <c r="UE329" s="22"/>
      <c r="UF329" s="22"/>
      <c r="UG329" s="22"/>
      <c r="UH329" s="22"/>
      <c r="UI329" s="22"/>
      <c r="UJ329" s="22"/>
      <c r="UK329" s="22"/>
      <c r="UL329" s="22"/>
      <c r="UM329" s="22"/>
      <c r="UN329" s="22"/>
      <c r="UO329" s="22"/>
      <c r="UP329" s="22"/>
      <c r="UQ329" s="22"/>
      <c r="UR329" s="22"/>
      <c r="US329" s="22"/>
      <c r="UT329" s="22"/>
      <c r="UU329" s="22"/>
      <c r="UV329" s="22"/>
      <c r="UW329" s="22"/>
      <c r="UX329" s="22"/>
      <c r="UY329" s="22"/>
      <c r="UZ329" s="22"/>
      <c r="VA329" s="22"/>
      <c r="VB329" s="22"/>
      <c r="VC329" s="22"/>
      <c r="VD329" s="22"/>
      <c r="VE329" s="22"/>
      <c r="VF329" s="22"/>
      <c r="VG329" s="22"/>
      <c r="VH329" s="22"/>
      <c r="VI329" s="22"/>
      <c r="VJ329" s="22"/>
      <c r="VK329" s="22"/>
      <c r="VL329" s="22"/>
      <c r="VM329" s="22"/>
      <c r="VN329" s="22"/>
      <c r="VO329" s="22"/>
      <c r="VP329" s="22"/>
      <c r="VQ329" s="22"/>
      <c r="VR329" s="22"/>
      <c r="VS329" s="22"/>
      <c r="VT329" s="22"/>
      <c r="VU329" s="22"/>
      <c r="VV329" s="22"/>
      <c r="VW329" s="22"/>
      <c r="VX329" s="22"/>
      <c r="VY329" s="22"/>
      <c r="VZ329" s="22"/>
      <c r="WA329" s="22"/>
      <c r="WB329" s="22"/>
      <c r="WC329" s="22"/>
      <c r="WD329" s="22"/>
      <c r="WE329" s="22"/>
      <c r="WF329" s="22"/>
      <c r="WG329" s="22"/>
      <c r="WH329" s="22"/>
      <c r="WI329" s="22"/>
      <c r="WJ329" s="22"/>
      <c r="WK329" s="22"/>
      <c r="WL329" s="22"/>
      <c r="WM329" s="22"/>
      <c r="WN329" s="22"/>
      <c r="WO329" s="22"/>
      <c r="WP329" s="22"/>
      <c r="WQ329" s="22"/>
      <c r="WR329" s="22"/>
      <c r="WS329" s="22"/>
      <c r="WT329" s="22"/>
      <c r="WU329" s="22"/>
      <c r="WV329" s="22"/>
      <c r="WW329" s="22"/>
      <c r="WX329" s="22"/>
      <c r="WY329" s="22"/>
      <c r="WZ329" s="22"/>
      <c r="XA329" s="22"/>
      <c r="XB329" s="22"/>
      <c r="XC329" s="22"/>
      <c r="XD329" s="22"/>
      <c r="XE329" s="22"/>
      <c r="XF329" s="22"/>
      <c r="XG329" s="22"/>
      <c r="XH329" s="22"/>
      <c r="XI329" s="22"/>
      <c r="XJ329" s="22"/>
      <c r="XK329" s="22"/>
      <c r="XL329" s="22"/>
      <c r="XM329" s="22"/>
      <c r="XN329" s="22"/>
      <c r="XO329" s="22"/>
      <c r="XP329" s="22"/>
      <c r="XQ329" s="22"/>
      <c r="XR329" s="22"/>
      <c r="XS329" s="22"/>
      <c r="XT329" s="22"/>
      <c r="XU329" s="22"/>
      <c r="XV329" s="22"/>
      <c r="XW329" s="22"/>
      <c r="XX329" s="22"/>
      <c r="XY329" s="22"/>
      <c r="XZ329" s="22"/>
      <c r="YA329" s="22"/>
      <c r="YB329" s="22"/>
      <c r="YC329" s="22"/>
      <c r="YD329" s="22"/>
      <c r="YE329" s="22"/>
      <c r="YF329" s="22"/>
      <c r="YG329" s="22"/>
      <c r="YH329" s="22"/>
      <c r="YI329" s="22"/>
      <c r="YJ329" s="22"/>
      <c r="YK329" s="22"/>
      <c r="YL329" s="22"/>
      <c r="YM329" s="22"/>
      <c r="YN329" s="22"/>
      <c r="YO329" s="22"/>
      <c r="YP329" s="22"/>
      <c r="YQ329" s="22"/>
      <c r="YR329" s="22"/>
      <c r="YS329" s="22"/>
      <c r="YT329" s="22"/>
      <c r="YU329" s="22"/>
      <c r="YV329" s="22"/>
      <c r="YW329" s="22"/>
      <c r="YX329" s="22"/>
      <c r="YY329" s="22"/>
      <c r="YZ329" s="22"/>
      <c r="ZA329" s="22"/>
      <c r="ZB329" s="22"/>
      <c r="ZC329" s="22"/>
      <c r="ZD329" s="22"/>
      <c r="ZE329" s="22"/>
      <c r="ZF329" s="22"/>
      <c r="ZG329" s="22"/>
      <c r="ZH329" s="22"/>
      <c r="ZI329" s="22"/>
      <c r="ZJ329" s="22"/>
      <c r="ZK329" s="22"/>
      <c r="ZL329" s="22"/>
      <c r="ZM329" s="22"/>
      <c r="ZN329" s="22"/>
      <c r="ZO329" s="22"/>
      <c r="ZP329" s="22"/>
      <c r="ZQ329" s="22"/>
      <c r="ZR329" s="22"/>
      <c r="ZS329" s="22"/>
      <c r="ZT329" s="22"/>
      <c r="ZU329" s="22"/>
      <c r="ZV329" s="22"/>
      <c r="ZW329" s="22"/>
      <c r="ZX329" s="22"/>
      <c r="ZY329" s="22"/>
      <c r="ZZ329" s="22"/>
      <c r="AAA329" s="22"/>
      <c r="AAB329" s="22"/>
      <c r="AAC329" s="22"/>
      <c r="AAD329" s="22"/>
      <c r="AAE329" s="22"/>
      <c r="AAF329" s="22"/>
      <c r="AAG329" s="22"/>
      <c r="AAH329" s="22"/>
      <c r="AAI329" s="22"/>
      <c r="AAJ329" s="22"/>
      <c r="AAK329" s="22"/>
      <c r="AAL329" s="22"/>
      <c r="AAM329" s="22"/>
      <c r="AAN329" s="22"/>
      <c r="AAO329" s="22"/>
      <c r="AAP329" s="22"/>
      <c r="AAQ329" s="22"/>
      <c r="AAR329" s="22"/>
      <c r="AAS329" s="22"/>
      <c r="AAT329" s="22"/>
      <c r="AAU329" s="22"/>
      <c r="AAV329" s="22"/>
      <c r="AAW329" s="22"/>
      <c r="AAX329" s="22"/>
      <c r="AAY329" s="22"/>
      <c r="AAZ329" s="22"/>
      <c r="ABA329" s="22"/>
      <c r="ABB329" s="22"/>
      <c r="ABC329" s="22"/>
      <c r="ABD329" s="22"/>
      <c r="ABE329" s="22"/>
      <c r="ABF329" s="22"/>
      <c r="ABG329" s="22"/>
      <c r="ABH329" s="22"/>
      <c r="ABI329" s="22"/>
      <c r="ABJ329" s="22"/>
      <c r="ABK329" s="22"/>
      <c r="ABL329" s="22"/>
      <c r="ABM329" s="22"/>
      <c r="ABN329" s="22"/>
      <c r="ABO329" s="22"/>
      <c r="ABP329" s="22"/>
      <c r="ABQ329" s="22"/>
      <c r="ABR329" s="22"/>
      <c r="ABS329" s="22"/>
      <c r="ABT329" s="22"/>
      <c r="ABU329" s="22"/>
      <c r="ABV329" s="22"/>
      <c r="ABW329" s="22"/>
      <c r="ABX329" s="22"/>
      <c r="ABY329" s="22"/>
      <c r="ABZ329" s="22"/>
      <c r="ACA329" s="22"/>
      <c r="ACB329" s="22"/>
      <c r="ACC329" s="22"/>
      <c r="ACD329" s="22"/>
      <c r="ACE329" s="22"/>
      <c r="ACF329" s="22"/>
      <c r="ACG329" s="22"/>
      <c r="ACH329" s="22"/>
      <c r="ACI329" s="22"/>
      <c r="ACJ329" s="22"/>
      <c r="ACK329" s="22"/>
      <c r="ACL329" s="22"/>
      <c r="ACM329" s="22"/>
      <c r="ACN329" s="22"/>
      <c r="ACO329" s="22"/>
      <c r="ACP329" s="22"/>
      <c r="ACQ329" s="22"/>
      <c r="ACR329" s="22"/>
      <c r="ACS329" s="22"/>
      <c r="ACT329" s="22"/>
      <c r="ACU329" s="22"/>
      <c r="ACV329" s="22"/>
      <c r="ACW329" s="22"/>
      <c r="ACX329" s="22"/>
      <c r="ACY329" s="22"/>
      <c r="ACZ329" s="22"/>
      <c r="ADA329" s="22"/>
    </row>
    <row r="330" spans="1:786" s="124" customFormat="1" ht="36" x14ac:dyDescent="0.3">
      <c r="A330" s="81">
        <v>3</v>
      </c>
      <c r="B330" s="87" t="s">
        <v>911</v>
      </c>
      <c r="C330" s="64" t="s">
        <v>111</v>
      </c>
      <c r="D330" s="65" t="s">
        <v>129</v>
      </c>
      <c r="E330" s="65" t="s">
        <v>146</v>
      </c>
      <c r="F330" s="65">
        <v>5</v>
      </c>
      <c r="G330" s="122"/>
      <c r="H330" s="65">
        <v>1</v>
      </c>
      <c r="I330" s="65" t="s">
        <v>49</v>
      </c>
      <c r="J330" s="65" t="s">
        <v>309</v>
      </c>
      <c r="K330" s="67">
        <v>1965</v>
      </c>
      <c r="L330" s="68">
        <v>23829</v>
      </c>
      <c r="M330" s="69">
        <v>800</v>
      </c>
      <c r="N330" s="70">
        <v>1</v>
      </c>
      <c r="O330" s="70"/>
      <c r="P330" s="71" t="s">
        <v>511</v>
      </c>
      <c r="Q330" s="182" t="s">
        <v>912</v>
      </c>
      <c r="R330" s="73"/>
      <c r="S330" s="74" t="str">
        <f t="shared" si="77"/>
        <v>Cu</v>
      </c>
      <c r="T330" s="75"/>
      <c r="U330" s="75"/>
      <c r="V330" s="75"/>
      <c r="W330" s="75"/>
      <c r="X330" s="75"/>
      <c r="Y330" s="75"/>
      <c r="Z330" s="75"/>
      <c r="AA330" s="22"/>
      <c r="AB330" s="76">
        <f t="shared" si="70"/>
        <v>4.2179565793004837E-4</v>
      </c>
      <c r="AC330" s="76">
        <f t="shared" si="71"/>
        <v>2.564102564102564E-2</v>
      </c>
      <c r="AD330" s="76">
        <f t="shared" si="72"/>
        <v>0</v>
      </c>
      <c r="AE330" s="76">
        <f t="shared" si="78"/>
        <v>2.606282129895569E-2</v>
      </c>
      <c r="AF330" s="77"/>
      <c r="AG330" s="77">
        <f t="shared" si="74"/>
        <v>0</v>
      </c>
      <c r="AH330" s="77">
        <f t="shared" si="75"/>
        <v>0</v>
      </c>
      <c r="AI330" s="77">
        <f t="shared" si="76"/>
        <v>2.606282129895569E-2</v>
      </c>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c r="DD330" s="22"/>
      <c r="DE330" s="22"/>
      <c r="DF330" s="22"/>
      <c r="DG330" s="22"/>
      <c r="DH330" s="22"/>
      <c r="DI330" s="22"/>
      <c r="DJ330" s="22"/>
      <c r="DK330" s="22"/>
      <c r="DL330" s="22"/>
      <c r="DM330" s="22"/>
      <c r="DN330" s="22"/>
      <c r="DO330" s="22"/>
      <c r="DP330" s="22"/>
      <c r="DQ330" s="22"/>
      <c r="DR330" s="22"/>
      <c r="DS330" s="22"/>
      <c r="DT330" s="22"/>
      <c r="DU330" s="22"/>
      <c r="DV330" s="22"/>
      <c r="DW330" s="22"/>
      <c r="DX330" s="22"/>
      <c r="DY330" s="22"/>
      <c r="DZ330" s="22"/>
      <c r="EA330" s="22"/>
      <c r="EB330" s="22"/>
      <c r="EC330" s="22"/>
      <c r="ED330" s="22"/>
      <c r="EE330" s="22"/>
      <c r="EF330" s="22"/>
      <c r="EG330" s="22"/>
      <c r="EH330" s="22"/>
      <c r="EI330" s="22"/>
      <c r="EJ330" s="22"/>
      <c r="EK330" s="22"/>
      <c r="EL330" s="22"/>
      <c r="EM330" s="22"/>
      <c r="EN330" s="22"/>
      <c r="EO330" s="22"/>
      <c r="EP330" s="22"/>
      <c r="EQ330" s="22"/>
      <c r="ER330" s="22"/>
      <c r="ES330" s="22"/>
      <c r="ET330" s="22"/>
      <c r="EU330" s="22"/>
      <c r="EV330" s="22"/>
      <c r="EW330" s="22"/>
      <c r="EX330" s="22"/>
      <c r="EY330" s="22"/>
      <c r="EZ330" s="22"/>
      <c r="FA330" s="22"/>
      <c r="FB330" s="22"/>
      <c r="FC330" s="22"/>
      <c r="FD330" s="22"/>
      <c r="FE330" s="22"/>
      <c r="FF330" s="22"/>
      <c r="FG330" s="22"/>
      <c r="FH330" s="22"/>
      <c r="FI330" s="22"/>
      <c r="FJ330" s="22"/>
      <c r="FK330" s="22"/>
      <c r="FL330" s="22"/>
      <c r="FM330" s="22"/>
      <c r="FN330" s="22"/>
      <c r="FO330" s="22"/>
      <c r="FP330" s="22"/>
      <c r="FQ330" s="22"/>
      <c r="FR330" s="22"/>
      <c r="FS330" s="22"/>
      <c r="FT330" s="22"/>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2"/>
      <c r="GR330" s="22"/>
      <c r="GS330" s="22"/>
      <c r="GT330" s="22"/>
      <c r="GU330" s="22"/>
      <c r="GV330" s="22"/>
      <c r="GW330" s="22"/>
      <c r="GX330" s="22"/>
      <c r="GY330" s="22"/>
      <c r="GZ330" s="22"/>
      <c r="HA330" s="22"/>
      <c r="HB330" s="22"/>
      <c r="HC330" s="22"/>
      <c r="HD330" s="22"/>
      <c r="HE330" s="22"/>
      <c r="HF330" s="22"/>
      <c r="HG330" s="22"/>
      <c r="HH330" s="22"/>
      <c r="HI330" s="22"/>
      <c r="HJ330" s="22"/>
      <c r="HK330" s="22"/>
      <c r="HL330" s="22"/>
      <c r="HM330" s="22"/>
      <c r="HN330" s="22"/>
      <c r="HO330" s="22"/>
      <c r="HP330" s="22"/>
      <c r="HQ330" s="22"/>
      <c r="HR330" s="22"/>
      <c r="HS330" s="22"/>
      <c r="HT330" s="22"/>
      <c r="HU330" s="22"/>
      <c r="HV330" s="22"/>
      <c r="HW330" s="22"/>
      <c r="HX330" s="22"/>
      <c r="HY330" s="22"/>
      <c r="HZ330" s="22"/>
      <c r="IA330" s="22"/>
      <c r="IB330" s="22"/>
      <c r="IC330" s="22"/>
      <c r="ID330" s="22"/>
      <c r="IE330" s="22"/>
      <c r="IF330" s="22"/>
      <c r="IG330" s="22"/>
      <c r="IH330" s="22"/>
      <c r="II330" s="22"/>
      <c r="IJ330" s="22"/>
      <c r="IK330" s="22"/>
      <c r="IL330" s="22"/>
      <c r="IM330" s="22"/>
      <c r="IN330" s="22"/>
      <c r="IO330" s="22"/>
      <c r="IP330" s="22"/>
      <c r="IQ330" s="22"/>
      <c r="IR330" s="22"/>
      <c r="IS330" s="22"/>
      <c r="IT330" s="22"/>
      <c r="IU330" s="22"/>
      <c r="IV330" s="22"/>
      <c r="IW330" s="22"/>
      <c r="IX330" s="22"/>
      <c r="IY330" s="22"/>
      <c r="IZ330" s="22"/>
      <c r="JA330" s="22"/>
      <c r="JB330" s="22"/>
      <c r="JC330" s="22"/>
      <c r="JD330" s="22"/>
      <c r="JE330" s="22"/>
      <c r="JF330" s="22"/>
      <c r="JG330" s="22"/>
      <c r="JH330" s="22"/>
      <c r="JI330" s="22"/>
      <c r="JJ330" s="22"/>
      <c r="JK330" s="22"/>
      <c r="JL330" s="22"/>
      <c r="JM330" s="22"/>
      <c r="JN330" s="22"/>
      <c r="JO330" s="22"/>
      <c r="JP330" s="22"/>
      <c r="JQ330" s="22"/>
      <c r="JR330" s="22"/>
      <c r="JS330" s="22"/>
      <c r="JT330" s="22"/>
      <c r="JU330" s="22"/>
      <c r="JV330" s="22"/>
      <c r="JW330" s="22"/>
      <c r="JX330" s="22"/>
      <c r="JY330" s="22"/>
      <c r="JZ330" s="22"/>
      <c r="KA330" s="22"/>
      <c r="KB330" s="22"/>
      <c r="KC330" s="22"/>
      <c r="KD330" s="22"/>
      <c r="KE330" s="22"/>
      <c r="KF330" s="22"/>
      <c r="KG330" s="22"/>
      <c r="KH330" s="22"/>
      <c r="KI330" s="22"/>
      <c r="KJ330" s="22"/>
      <c r="KK330" s="22"/>
      <c r="KL330" s="22"/>
      <c r="KM330" s="22"/>
      <c r="KN330" s="22"/>
      <c r="KO330" s="22"/>
      <c r="KP330" s="22"/>
      <c r="KQ330" s="22"/>
      <c r="KR330" s="22"/>
      <c r="KS330" s="22"/>
      <c r="KT330" s="22"/>
      <c r="KU330" s="22"/>
      <c r="KV330" s="22"/>
      <c r="KW330" s="22"/>
      <c r="KX330" s="22"/>
      <c r="KY330" s="22"/>
      <c r="KZ330" s="22"/>
      <c r="LA330" s="22"/>
      <c r="LB330" s="22"/>
      <c r="LC330" s="22"/>
      <c r="LD330" s="22"/>
      <c r="LE330" s="22"/>
      <c r="LF330" s="22"/>
      <c r="LG330" s="22"/>
      <c r="LH330" s="22"/>
      <c r="LI330" s="22"/>
      <c r="LJ330" s="22"/>
      <c r="LK330" s="22"/>
      <c r="LL330" s="22"/>
      <c r="LM330" s="22"/>
      <c r="LN330" s="22"/>
      <c r="LO330" s="22"/>
      <c r="LP330" s="22"/>
      <c r="LQ330" s="22"/>
      <c r="LR330" s="22"/>
      <c r="LS330" s="22"/>
      <c r="LT330" s="22"/>
      <c r="LU330" s="22"/>
      <c r="LV330" s="22"/>
      <c r="LW330" s="22"/>
      <c r="LX330" s="22"/>
      <c r="LY330" s="22"/>
      <c r="LZ330" s="22"/>
      <c r="MA330" s="22"/>
      <c r="MB330" s="22"/>
      <c r="MC330" s="22"/>
      <c r="MD330" s="22"/>
      <c r="ME330" s="22"/>
      <c r="MF330" s="22"/>
      <c r="MG330" s="22"/>
      <c r="MH330" s="22"/>
      <c r="MI330" s="22"/>
      <c r="MJ330" s="22"/>
      <c r="MK330" s="22"/>
      <c r="ML330" s="22"/>
      <c r="MM330" s="22"/>
      <c r="MN330" s="22"/>
      <c r="MO330" s="22"/>
      <c r="MP330" s="22"/>
      <c r="MQ330" s="22"/>
      <c r="MR330" s="22"/>
      <c r="MS330" s="22"/>
      <c r="MT330" s="22"/>
      <c r="MU330" s="22"/>
      <c r="MV330" s="22"/>
      <c r="MW330" s="22"/>
      <c r="MX330" s="22"/>
      <c r="MY330" s="22"/>
      <c r="MZ330" s="22"/>
      <c r="NA330" s="22"/>
      <c r="NB330" s="22"/>
      <c r="NC330" s="22"/>
      <c r="ND330" s="22"/>
      <c r="NE330" s="22"/>
      <c r="NF330" s="22"/>
      <c r="NG330" s="22"/>
      <c r="NH330" s="22"/>
      <c r="NI330" s="22"/>
      <c r="NJ330" s="22"/>
      <c r="NK330" s="22"/>
      <c r="NL330" s="22"/>
      <c r="NM330" s="22"/>
      <c r="NN330" s="22"/>
      <c r="NO330" s="22"/>
      <c r="NP330" s="22"/>
      <c r="NQ330" s="22"/>
      <c r="NR330" s="22"/>
      <c r="NS330" s="22"/>
      <c r="NT330" s="22"/>
      <c r="NU330" s="22"/>
      <c r="NV330" s="22"/>
      <c r="NW330" s="22"/>
      <c r="NX330" s="22"/>
      <c r="NY330" s="22"/>
      <c r="NZ330" s="22"/>
      <c r="OA330" s="22"/>
      <c r="OB330" s="22"/>
      <c r="OC330" s="22"/>
      <c r="OD330" s="22"/>
      <c r="OE330" s="22"/>
      <c r="OF330" s="22"/>
      <c r="OG330" s="22"/>
      <c r="OH330" s="22"/>
      <c r="OI330" s="22"/>
      <c r="OJ330" s="22"/>
      <c r="OK330" s="22"/>
      <c r="OL330" s="22"/>
      <c r="OM330" s="22"/>
      <c r="ON330" s="22"/>
      <c r="OO330" s="22"/>
      <c r="OP330" s="22"/>
      <c r="OQ330" s="22"/>
      <c r="OR330" s="22"/>
      <c r="OS330" s="22"/>
      <c r="OT330" s="22"/>
      <c r="OU330" s="22"/>
      <c r="OV330" s="22"/>
      <c r="OW330" s="22"/>
      <c r="OX330" s="22"/>
      <c r="OY330" s="22"/>
      <c r="OZ330" s="22"/>
      <c r="PA330" s="22"/>
      <c r="PB330" s="22"/>
      <c r="PC330" s="22"/>
      <c r="PD330" s="22"/>
      <c r="PE330" s="22"/>
      <c r="PF330" s="22"/>
      <c r="PG330" s="22"/>
      <c r="PH330" s="22"/>
      <c r="PI330" s="22"/>
      <c r="PJ330" s="22"/>
      <c r="PK330" s="22"/>
      <c r="PL330" s="22"/>
      <c r="PM330" s="22"/>
      <c r="PN330" s="22"/>
      <c r="PO330" s="22"/>
      <c r="PP330" s="22"/>
      <c r="PQ330" s="22"/>
      <c r="PR330" s="22"/>
      <c r="PS330" s="22"/>
      <c r="PT330" s="22"/>
      <c r="PU330" s="22"/>
      <c r="PV330" s="22"/>
      <c r="PW330" s="22"/>
      <c r="PX330" s="22"/>
      <c r="PY330" s="22"/>
      <c r="PZ330" s="22"/>
      <c r="QA330" s="22"/>
      <c r="QB330" s="22"/>
      <c r="QC330" s="22"/>
      <c r="QD330" s="22"/>
      <c r="QE330" s="22"/>
      <c r="QF330" s="22"/>
      <c r="QG330" s="22"/>
      <c r="QH330" s="22"/>
      <c r="QI330" s="22"/>
      <c r="QJ330" s="22"/>
      <c r="QK330" s="22"/>
      <c r="QL330" s="22"/>
      <c r="QM330" s="22"/>
      <c r="QN330" s="22"/>
      <c r="QO330" s="22"/>
      <c r="QP330" s="22"/>
      <c r="QQ330" s="22"/>
      <c r="QR330" s="22"/>
      <c r="QS330" s="22"/>
      <c r="QT330" s="22"/>
      <c r="QU330" s="22"/>
      <c r="QV330" s="22"/>
      <c r="QW330" s="22"/>
      <c r="QX330" s="22"/>
      <c r="QY330" s="22"/>
      <c r="QZ330" s="22"/>
      <c r="RA330" s="22"/>
      <c r="RB330" s="22"/>
      <c r="RC330" s="22"/>
      <c r="RD330" s="22"/>
      <c r="RE330" s="22"/>
      <c r="RF330" s="22"/>
      <c r="RG330" s="22"/>
      <c r="RH330" s="22"/>
      <c r="RI330" s="22"/>
      <c r="RJ330" s="22"/>
      <c r="RK330" s="22"/>
      <c r="RL330" s="22"/>
      <c r="RM330" s="22"/>
      <c r="RN330" s="22"/>
      <c r="RO330" s="22"/>
      <c r="RP330" s="22"/>
      <c r="RQ330" s="22"/>
      <c r="RR330" s="22"/>
      <c r="RS330" s="22"/>
      <c r="RT330" s="22"/>
      <c r="RU330" s="22"/>
      <c r="RV330" s="22"/>
      <c r="RW330" s="22"/>
      <c r="RX330" s="22"/>
      <c r="RY330" s="22"/>
      <c r="RZ330" s="22"/>
      <c r="SA330" s="22"/>
      <c r="SB330" s="22"/>
      <c r="SC330" s="22"/>
      <c r="SD330" s="22"/>
      <c r="SE330" s="22"/>
      <c r="SF330" s="22"/>
      <c r="SG330" s="22"/>
      <c r="SH330" s="22"/>
      <c r="SI330" s="22"/>
      <c r="SJ330" s="22"/>
      <c r="SK330" s="22"/>
      <c r="SL330" s="22"/>
      <c r="SM330" s="22"/>
      <c r="SN330" s="22"/>
      <c r="SO330" s="22"/>
      <c r="SP330" s="22"/>
      <c r="SQ330" s="22"/>
      <c r="SR330" s="22"/>
      <c r="SS330" s="22"/>
      <c r="ST330" s="22"/>
      <c r="SU330" s="22"/>
      <c r="SV330" s="22"/>
      <c r="SW330" s="22"/>
      <c r="SX330" s="22"/>
      <c r="SY330" s="22"/>
      <c r="SZ330" s="22"/>
      <c r="TA330" s="22"/>
      <c r="TB330" s="22"/>
      <c r="TC330" s="22"/>
      <c r="TD330" s="22"/>
      <c r="TE330" s="22"/>
      <c r="TF330" s="22"/>
      <c r="TG330" s="22"/>
      <c r="TH330" s="22"/>
      <c r="TI330" s="22"/>
      <c r="TJ330" s="22"/>
      <c r="TK330" s="22"/>
      <c r="TL330" s="22"/>
      <c r="TM330" s="22"/>
      <c r="TN330" s="22"/>
      <c r="TO330" s="22"/>
      <c r="TP330" s="22"/>
      <c r="TQ330" s="22"/>
      <c r="TR330" s="22"/>
      <c r="TS330" s="22"/>
      <c r="TT330" s="22"/>
      <c r="TU330" s="22"/>
      <c r="TV330" s="22"/>
      <c r="TW330" s="22"/>
      <c r="TX330" s="22"/>
      <c r="TY330" s="22"/>
      <c r="TZ330" s="22"/>
      <c r="UA330" s="22"/>
      <c r="UB330" s="22"/>
      <c r="UC330" s="22"/>
      <c r="UD330" s="22"/>
      <c r="UE330" s="22"/>
      <c r="UF330" s="22"/>
      <c r="UG330" s="22"/>
      <c r="UH330" s="22"/>
      <c r="UI330" s="22"/>
      <c r="UJ330" s="22"/>
      <c r="UK330" s="22"/>
      <c r="UL330" s="22"/>
      <c r="UM330" s="22"/>
      <c r="UN330" s="22"/>
      <c r="UO330" s="22"/>
      <c r="UP330" s="22"/>
      <c r="UQ330" s="22"/>
      <c r="UR330" s="22"/>
      <c r="US330" s="22"/>
      <c r="UT330" s="22"/>
      <c r="UU330" s="22"/>
      <c r="UV330" s="22"/>
      <c r="UW330" s="22"/>
      <c r="UX330" s="22"/>
      <c r="UY330" s="22"/>
      <c r="UZ330" s="22"/>
      <c r="VA330" s="22"/>
      <c r="VB330" s="22"/>
      <c r="VC330" s="22"/>
      <c r="VD330" s="22"/>
      <c r="VE330" s="22"/>
      <c r="VF330" s="22"/>
      <c r="VG330" s="22"/>
      <c r="VH330" s="22"/>
      <c r="VI330" s="22"/>
      <c r="VJ330" s="22"/>
      <c r="VK330" s="22"/>
      <c r="VL330" s="22"/>
      <c r="VM330" s="22"/>
      <c r="VN330" s="22"/>
      <c r="VO330" s="22"/>
      <c r="VP330" s="22"/>
      <c r="VQ330" s="22"/>
      <c r="VR330" s="22"/>
      <c r="VS330" s="22"/>
      <c r="VT330" s="22"/>
      <c r="VU330" s="22"/>
      <c r="VV330" s="22"/>
      <c r="VW330" s="22"/>
      <c r="VX330" s="22"/>
      <c r="VY330" s="22"/>
      <c r="VZ330" s="22"/>
      <c r="WA330" s="22"/>
      <c r="WB330" s="22"/>
      <c r="WC330" s="22"/>
      <c r="WD330" s="22"/>
      <c r="WE330" s="22"/>
      <c r="WF330" s="22"/>
      <c r="WG330" s="22"/>
      <c r="WH330" s="22"/>
      <c r="WI330" s="22"/>
      <c r="WJ330" s="22"/>
      <c r="WK330" s="22"/>
      <c r="WL330" s="22"/>
      <c r="WM330" s="22"/>
      <c r="WN330" s="22"/>
      <c r="WO330" s="22"/>
      <c r="WP330" s="22"/>
      <c r="WQ330" s="22"/>
      <c r="WR330" s="22"/>
      <c r="WS330" s="22"/>
      <c r="WT330" s="22"/>
      <c r="WU330" s="22"/>
      <c r="WV330" s="22"/>
      <c r="WW330" s="22"/>
      <c r="WX330" s="22"/>
      <c r="WY330" s="22"/>
      <c r="WZ330" s="22"/>
      <c r="XA330" s="22"/>
      <c r="XB330" s="22"/>
      <c r="XC330" s="22"/>
      <c r="XD330" s="22"/>
      <c r="XE330" s="22"/>
      <c r="XF330" s="22"/>
      <c r="XG330" s="22"/>
      <c r="XH330" s="22"/>
      <c r="XI330" s="22"/>
      <c r="XJ330" s="22"/>
      <c r="XK330" s="22"/>
      <c r="XL330" s="22"/>
      <c r="XM330" s="22"/>
      <c r="XN330" s="22"/>
      <c r="XO330" s="22"/>
      <c r="XP330" s="22"/>
      <c r="XQ330" s="22"/>
      <c r="XR330" s="22"/>
      <c r="XS330" s="22"/>
      <c r="XT330" s="22"/>
      <c r="XU330" s="22"/>
      <c r="XV330" s="22"/>
      <c r="XW330" s="22"/>
      <c r="XX330" s="22"/>
      <c r="XY330" s="22"/>
      <c r="XZ330" s="22"/>
      <c r="YA330" s="22"/>
      <c r="YB330" s="22"/>
      <c r="YC330" s="22"/>
      <c r="YD330" s="22"/>
      <c r="YE330" s="22"/>
      <c r="YF330" s="22"/>
      <c r="YG330" s="22"/>
      <c r="YH330" s="22"/>
      <c r="YI330" s="22"/>
      <c r="YJ330" s="22"/>
      <c r="YK330" s="22"/>
      <c r="YL330" s="22"/>
      <c r="YM330" s="22"/>
      <c r="YN330" s="22"/>
      <c r="YO330" s="22"/>
      <c r="YP330" s="22"/>
      <c r="YQ330" s="22"/>
      <c r="YR330" s="22"/>
      <c r="YS330" s="22"/>
      <c r="YT330" s="22"/>
      <c r="YU330" s="22"/>
      <c r="YV330" s="22"/>
      <c r="YW330" s="22"/>
      <c r="YX330" s="22"/>
      <c r="YY330" s="22"/>
      <c r="YZ330" s="22"/>
      <c r="ZA330" s="22"/>
      <c r="ZB330" s="22"/>
      <c r="ZC330" s="22"/>
      <c r="ZD330" s="22"/>
      <c r="ZE330" s="22"/>
      <c r="ZF330" s="22"/>
      <c r="ZG330" s="22"/>
      <c r="ZH330" s="22"/>
      <c r="ZI330" s="22"/>
      <c r="ZJ330" s="22"/>
      <c r="ZK330" s="22"/>
      <c r="ZL330" s="22"/>
      <c r="ZM330" s="22"/>
      <c r="ZN330" s="22"/>
      <c r="ZO330" s="22"/>
      <c r="ZP330" s="22"/>
      <c r="ZQ330" s="22"/>
      <c r="ZR330" s="22"/>
      <c r="ZS330" s="22"/>
      <c r="ZT330" s="22"/>
      <c r="ZU330" s="22"/>
      <c r="ZV330" s="22"/>
      <c r="ZW330" s="22"/>
      <c r="ZX330" s="22"/>
      <c r="ZY330" s="22"/>
      <c r="ZZ330" s="22"/>
      <c r="AAA330" s="22"/>
      <c r="AAB330" s="22"/>
      <c r="AAC330" s="22"/>
      <c r="AAD330" s="22"/>
      <c r="AAE330" s="22"/>
      <c r="AAF330" s="22"/>
      <c r="AAG330" s="22"/>
      <c r="AAH330" s="22"/>
      <c r="AAI330" s="22"/>
      <c r="AAJ330" s="22"/>
      <c r="AAK330" s="22"/>
      <c r="AAL330" s="22"/>
      <c r="AAM330" s="22"/>
      <c r="AAN330" s="22"/>
      <c r="AAO330" s="22"/>
      <c r="AAP330" s="22"/>
      <c r="AAQ330" s="22"/>
      <c r="AAR330" s="22"/>
      <c r="AAS330" s="22"/>
      <c r="AAT330" s="22"/>
      <c r="AAU330" s="22"/>
      <c r="AAV330" s="22"/>
      <c r="AAW330" s="22"/>
      <c r="AAX330" s="22"/>
      <c r="AAY330" s="22"/>
      <c r="AAZ330" s="22"/>
      <c r="ABA330" s="22"/>
      <c r="ABB330" s="22"/>
      <c r="ABC330" s="22"/>
      <c r="ABD330" s="22"/>
      <c r="ABE330" s="22"/>
      <c r="ABF330" s="22"/>
      <c r="ABG330" s="22"/>
      <c r="ABH330" s="22"/>
      <c r="ABI330" s="22"/>
      <c r="ABJ330" s="22"/>
      <c r="ABK330" s="22"/>
      <c r="ABL330" s="22"/>
      <c r="ABM330" s="22"/>
      <c r="ABN330" s="22"/>
      <c r="ABO330" s="22"/>
      <c r="ABP330" s="22"/>
      <c r="ABQ330" s="22"/>
      <c r="ABR330" s="22"/>
      <c r="ABS330" s="22"/>
      <c r="ABT330" s="22"/>
      <c r="ABU330" s="22"/>
      <c r="ABV330" s="22"/>
      <c r="ABW330" s="22"/>
      <c r="ABX330" s="22"/>
      <c r="ABY330" s="22"/>
      <c r="ABZ330" s="22"/>
      <c r="ACA330" s="22"/>
      <c r="ACB330" s="22"/>
      <c r="ACC330" s="22"/>
      <c r="ACD330" s="22"/>
      <c r="ACE330" s="22"/>
      <c r="ACF330" s="22"/>
      <c r="ACG330" s="22"/>
      <c r="ACH330" s="22"/>
      <c r="ACI330" s="22"/>
      <c r="ACJ330" s="22"/>
      <c r="ACK330" s="22"/>
      <c r="ACL330" s="22"/>
      <c r="ACM330" s="22"/>
      <c r="ACN330" s="22"/>
      <c r="ACO330" s="22"/>
      <c r="ACP330" s="22"/>
      <c r="ACQ330" s="22"/>
      <c r="ACR330" s="22"/>
      <c r="ACS330" s="22"/>
      <c r="ACT330" s="22"/>
      <c r="ACU330" s="22"/>
      <c r="ACV330" s="22"/>
      <c r="ACW330" s="22"/>
      <c r="ACX330" s="22"/>
      <c r="ACY330" s="22"/>
      <c r="ACZ330" s="22"/>
      <c r="ADA330" s="22"/>
    </row>
    <row r="331" spans="1:786" s="124" customFormat="1" ht="53.4" customHeight="1" x14ac:dyDescent="0.3">
      <c r="A331" s="81">
        <v>3</v>
      </c>
      <c r="B331" s="87" t="s">
        <v>913</v>
      </c>
      <c r="C331" s="64" t="s">
        <v>111</v>
      </c>
      <c r="D331" s="65" t="s">
        <v>129</v>
      </c>
      <c r="E331" s="65" t="s">
        <v>146</v>
      </c>
      <c r="F331" s="65">
        <v>5</v>
      </c>
      <c r="G331" s="122"/>
      <c r="H331" s="65">
        <v>1</v>
      </c>
      <c r="I331" s="65" t="s">
        <v>49</v>
      </c>
      <c r="J331" s="65" t="s">
        <v>309</v>
      </c>
      <c r="K331" s="67">
        <v>1965</v>
      </c>
      <c r="L331" s="68">
        <v>23829</v>
      </c>
      <c r="M331" s="69">
        <v>150</v>
      </c>
      <c r="N331" s="70"/>
      <c r="O331" s="70"/>
      <c r="P331" s="71" t="s">
        <v>511</v>
      </c>
      <c r="Q331" s="182" t="s">
        <v>914</v>
      </c>
      <c r="R331" s="73"/>
      <c r="S331" s="74" t="str">
        <f t="shared" si="77"/>
        <v>Cu</v>
      </c>
      <c r="T331" s="75"/>
      <c r="U331" s="75"/>
      <c r="V331" s="75"/>
      <c r="W331" s="75"/>
      <c r="X331" s="75"/>
      <c r="Y331" s="75"/>
      <c r="Z331" s="75"/>
      <c r="AA331" s="22"/>
      <c r="AB331" s="76">
        <f t="shared" si="70"/>
        <v>7.9086685861884073E-5</v>
      </c>
      <c r="AC331" s="76">
        <f t="shared" si="71"/>
        <v>0</v>
      </c>
      <c r="AD331" s="76">
        <f t="shared" si="72"/>
        <v>0</v>
      </c>
      <c r="AE331" s="76">
        <f t="shared" si="78"/>
        <v>7.9086685861884073E-5</v>
      </c>
      <c r="AF331" s="77"/>
      <c r="AG331" s="77">
        <f t="shared" si="74"/>
        <v>0</v>
      </c>
      <c r="AH331" s="77">
        <f t="shared" si="75"/>
        <v>0</v>
      </c>
      <c r="AI331" s="77">
        <f t="shared" si="76"/>
        <v>7.9086685861884073E-5</v>
      </c>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c r="DD331" s="22"/>
      <c r="DE331" s="22"/>
      <c r="DF331" s="22"/>
      <c r="DG331" s="22"/>
      <c r="DH331" s="22"/>
      <c r="DI331" s="22"/>
      <c r="DJ331" s="22"/>
      <c r="DK331" s="22"/>
      <c r="DL331" s="22"/>
      <c r="DM331" s="22"/>
      <c r="DN331" s="22"/>
      <c r="DO331" s="22"/>
      <c r="DP331" s="22"/>
      <c r="DQ331" s="22"/>
      <c r="DR331" s="22"/>
      <c r="DS331" s="22"/>
      <c r="DT331" s="22"/>
      <c r="DU331" s="22"/>
      <c r="DV331" s="22"/>
      <c r="DW331" s="22"/>
      <c r="DX331" s="22"/>
      <c r="DY331" s="22"/>
      <c r="DZ331" s="22"/>
      <c r="EA331" s="22"/>
      <c r="EB331" s="22"/>
      <c r="EC331" s="22"/>
      <c r="ED331" s="22"/>
      <c r="EE331" s="22"/>
      <c r="EF331" s="22"/>
      <c r="EG331" s="22"/>
      <c r="EH331" s="22"/>
      <c r="EI331" s="22"/>
      <c r="EJ331" s="22"/>
      <c r="EK331" s="22"/>
      <c r="EL331" s="22"/>
      <c r="EM331" s="22"/>
      <c r="EN331" s="22"/>
      <c r="EO331" s="22"/>
      <c r="EP331" s="22"/>
      <c r="EQ331" s="22"/>
      <c r="ER331" s="22"/>
      <c r="ES331" s="22"/>
      <c r="ET331" s="22"/>
      <c r="EU331" s="22"/>
      <c r="EV331" s="22"/>
      <c r="EW331" s="22"/>
      <c r="EX331" s="22"/>
      <c r="EY331" s="22"/>
      <c r="EZ331" s="22"/>
      <c r="FA331" s="22"/>
      <c r="FB331" s="22"/>
      <c r="FC331" s="22"/>
      <c r="FD331" s="22"/>
      <c r="FE331" s="22"/>
      <c r="FF331" s="22"/>
      <c r="FG331" s="22"/>
      <c r="FH331" s="22"/>
      <c r="FI331" s="22"/>
      <c r="FJ331" s="22"/>
      <c r="FK331" s="22"/>
      <c r="FL331" s="22"/>
      <c r="FM331" s="22"/>
      <c r="FN331" s="22"/>
      <c r="FO331" s="22"/>
      <c r="FP331" s="22"/>
      <c r="FQ331" s="22"/>
      <c r="FR331" s="22"/>
      <c r="FS331" s="22"/>
      <c r="FT331" s="22"/>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2"/>
      <c r="GR331" s="22"/>
      <c r="GS331" s="22"/>
      <c r="GT331" s="22"/>
      <c r="GU331" s="22"/>
      <c r="GV331" s="22"/>
      <c r="GW331" s="22"/>
      <c r="GX331" s="22"/>
      <c r="GY331" s="22"/>
      <c r="GZ331" s="22"/>
      <c r="HA331" s="22"/>
      <c r="HB331" s="22"/>
      <c r="HC331" s="22"/>
      <c r="HD331" s="22"/>
      <c r="HE331" s="22"/>
      <c r="HF331" s="22"/>
      <c r="HG331" s="22"/>
      <c r="HH331" s="22"/>
      <c r="HI331" s="22"/>
      <c r="HJ331" s="22"/>
      <c r="HK331" s="22"/>
      <c r="HL331" s="22"/>
      <c r="HM331" s="22"/>
      <c r="HN331" s="22"/>
      <c r="HO331" s="22"/>
      <c r="HP331" s="22"/>
      <c r="HQ331" s="22"/>
      <c r="HR331" s="22"/>
      <c r="HS331" s="22"/>
      <c r="HT331" s="22"/>
      <c r="HU331" s="22"/>
      <c r="HV331" s="22"/>
      <c r="HW331" s="22"/>
      <c r="HX331" s="22"/>
      <c r="HY331" s="22"/>
      <c r="HZ331" s="22"/>
      <c r="IA331" s="22"/>
      <c r="IB331" s="22"/>
      <c r="IC331" s="22"/>
      <c r="ID331" s="22"/>
      <c r="IE331" s="22"/>
      <c r="IF331" s="22"/>
      <c r="IG331" s="22"/>
      <c r="IH331" s="22"/>
      <c r="II331" s="22"/>
      <c r="IJ331" s="22"/>
      <c r="IK331" s="22"/>
      <c r="IL331" s="22"/>
      <c r="IM331" s="22"/>
      <c r="IN331" s="22"/>
      <c r="IO331" s="22"/>
      <c r="IP331" s="22"/>
      <c r="IQ331" s="22"/>
      <c r="IR331" s="22"/>
      <c r="IS331" s="22"/>
      <c r="IT331" s="22"/>
      <c r="IU331" s="22"/>
      <c r="IV331" s="22"/>
      <c r="IW331" s="22"/>
      <c r="IX331" s="22"/>
      <c r="IY331" s="22"/>
      <c r="IZ331" s="22"/>
      <c r="JA331" s="22"/>
      <c r="JB331" s="22"/>
      <c r="JC331" s="22"/>
      <c r="JD331" s="22"/>
      <c r="JE331" s="22"/>
      <c r="JF331" s="22"/>
      <c r="JG331" s="22"/>
      <c r="JH331" s="22"/>
      <c r="JI331" s="22"/>
      <c r="JJ331" s="22"/>
      <c r="JK331" s="22"/>
      <c r="JL331" s="22"/>
      <c r="JM331" s="22"/>
      <c r="JN331" s="22"/>
      <c r="JO331" s="22"/>
      <c r="JP331" s="22"/>
      <c r="JQ331" s="22"/>
      <c r="JR331" s="22"/>
      <c r="JS331" s="22"/>
      <c r="JT331" s="22"/>
      <c r="JU331" s="22"/>
      <c r="JV331" s="22"/>
      <c r="JW331" s="22"/>
      <c r="JX331" s="22"/>
      <c r="JY331" s="22"/>
      <c r="JZ331" s="22"/>
      <c r="KA331" s="22"/>
      <c r="KB331" s="22"/>
      <c r="KC331" s="22"/>
      <c r="KD331" s="22"/>
      <c r="KE331" s="22"/>
      <c r="KF331" s="22"/>
      <c r="KG331" s="22"/>
      <c r="KH331" s="22"/>
      <c r="KI331" s="22"/>
      <c r="KJ331" s="22"/>
      <c r="KK331" s="22"/>
      <c r="KL331" s="22"/>
      <c r="KM331" s="22"/>
      <c r="KN331" s="22"/>
      <c r="KO331" s="22"/>
      <c r="KP331" s="22"/>
      <c r="KQ331" s="22"/>
      <c r="KR331" s="22"/>
      <c r="KS331" s="22"/>
      <c r="KT331" s="22"/>
      <c r="KU331" s="22"/>
      <c r="KV331" s="22"/>
      <c r="KW331" s="22"/>
      <c r="KX331" s="22"/>
      <c r="KY331" s="22"/>
      <c r="KZ331" s="22"/>
      <c r="LA331" s="22"/>
      <c r="LB331" s="22"/>
      <c r="LC331" s="22"/>
      <c r="LD331" s="22"/>
      <c r="LE331" s="22"/>
      <c r="LF331" s="22"/>
      <c r="LG331" s="22"/>
      <c r="LH331" s="22"/>
      <c r="LI331" s="22"/>
      <c r="LJ331" s="22"/>
      <c r="LK331" s="22"/>
      <c r="LL331" s="22"/>
      <c r="LM331" s="22"/>
      <c r="LN331" s="22"/>
      <c r="LO331" s="22"/>
      <c r="LP331" s="22"/>
      <c r="LQ331" s="22"/>
      <c r="LR331" s="22"/>
      <c r="LS331" s="22"/>
      <c r="LT331" s="22"/>
      <c r="LU331" s="22"/>
      <c r="LV331" s="22"/>
      <c r="LW331" s="22"/>
      <c r="LX331" s="22"/>
      <c r="LY331" s="22"/>
      <c r="LZ331" s="22"/>
      <c r="MA331" s="22"/>
      <c r="MB331" s="22"/>
      <c r="MC331" s="22"/>
      <c r="MD331" s="22"/>
      <c r="ME331" s="22"/>
      <c r="MF331" s="22"/>
      <c r="MG331" s="22"/>
      <c r="MH331" s="22"/>
      <c r="MI331" s="22"/>
      <c r="MJ331" s="22"/>
      <c r="MK331" s="22"/>
      <c r="ML331" s="22"/>
      <c r="MM331" s="22"/>
      <c r="MN331" s="22"/>
      <c r="MO331" s="22"/>
      <c r="MP331" s="22"/>
      <c r="MQ331" s="22"/>
      <c r="MR331" s="22"/>
      <c r="MS331" s="22"/>
      <c r="MT331" s="22"/>
      <c r="MU331" s="22"/>
      <c r="MV331" s="22"/>
      <c r="MW331" s="22"/>
      <c r="MX331" s="22"/>
      <c r="MY331" s="22"/>
      <c r="MZ331" s="22"/>
      <c r="NA331" s="22"/>
      <c r="NB331" s="22"/>
      <c r="NC331" s="22"/>
      <c r="ND331" s="22"/>
      <c r="NE331" s="22"/>
      <c r="NF331" s="22"/>
      <c r="NG331" s="22"/>
      <c r="NH331" s="22"/>
      <c r="NI331" s="22"/>
      <c r="NJ331" s="22"/>
      <c r="NK331" s="22"/>
      <c r="NL331" s="22"/>
      <c r="NM331" s="22"/>
      <c r="NN331" s="22"/>
      <c r="NO331" s="22"/>
      <c r="NP331" s="22"/>
      <c r="NQ331" s="22"/>
      <c r="NR331" s="22"/>
      <c r="NS331" s="22"/>
      <c r="NT331" s="22"/>
      <c r="NU331" s="22"/>
      <c r="NV331" s="22"/>
      <c r="NW331" s="22"/>
      <c r="NX331" s="22"/>
      <c r="NY331" s="22"/>
      <c r="NZ331" s="22"/>
      <c r="OA331" s="22"/>
      <c r="OB331" s="22"/>
      <c r="OC331" s="22"/>
      <c r="OD331" s="22"/>
      <c r="OE331" s="22"/>
      <c r="OF331" s="22"/>
      <c r="OG331" s="22"/>
      <c r="OH331" s="22"/>
      <c r="OI331" s="22"/>
      <c r="OJ331" s="22"/>
      <c r="OK331" s="22"/>
      <c r="OL331" s="22"/>
      <c r="OM331" s="22"/>
      <c r="ON331" s="22"/>
      <c r="OO331" s="22"/>
      <c r="OP331" s="22"/>
      <c r="OQ331" s="22"/>
      <c r="OR331" s="22"/>
      <c r="OS331" s="22"/>
      <c r="OT331" s="22"/>
      <c r="OU331" s="22"/>
      <c r="OV331" s="22"/>
      <c r="OW331" s="22"/>
      <c r="OX331" s="22"/>
      <c r="OY331" s="22"/>
      <c r="OZ331" s="22"/>
      <c r="PA331" s="22"/>
      <c r="PB331" s="22"/>
      <c r="PC331" s="22"/>
      <c r="PD331" s="22"/>
      <c r="PE331" s="22"/>
      <c r="PF331" s="22"/>
      <c r="PG331" s="22"/>
      <c r="PH331" s="22"/>
      <c r="PI331" s="22"/>
      <c r="PJ331" s="22"/>
      <c r="PK331" s="22"/>
      <c r="PL331" s="22"/>
      <c r="PM331" s="22"/>
      <c r="PN331" s="22"/>
      <c r="PO331" s="22"/>
      <c r="PP331" s="22"/>
      <c r="PQ331" s="22"/>
      <c r="PR331" s="22"/>
      <c r="PS331" s="22"/>
      <c r="PT331" s="22"/>
      <c r="PU331" s="22"/>
      <c r="PV331" s="22"/>
      <c r="PW331" s="22"/>
      <c r="PX331" s="22"/>
      <c r="PY331" s="22"/>
      <c r="PZ331" s="22"/>
      <c r="QA331" s="22"/>
      <c r="QB331" s="22"/>
      <c r="QC331" s="22"/>
      <c r="QD331" s="22"/>
      <c r="QE331" s="22"/>
      <c r="QF331" s="22"/>
      <c r="QG331" s="22"/>
      <c r="QH331" s="22"/>
      <c r="QI331" s="22"/>
      <c r="QJ331" s="22"/>
      <c r="QK331" s="22"/>
      <c r="QL331" s="22"/>
      <c r="QM331" s="22"/>
      <c r="QN331" s="22"/>
      <c r="QO331" s="22"/>
      <c r="QP331" s="22"/>
      <c r="QQ331" s="22"/>
      <c r="QR331" s="22"/>
      <c r="QS331" s="22"/>
      <c r="QT331" s="22"/>
      <c r="QU331" s="22"/>
      <c r="QV331" s="22"/>
      <c r="QW331" s="22"/>
      <c r="QX331" s="22"/>
      <c r="QY331" s="22"/>
      <c r="QZ331" s="22"/>
      <c r="RA331" s="22"/>
      <c r="RB331" s="22"/>
      <c r="RC331" s="22"/>
      <c r="RD331" s="22"/>
      <c r="RE331" s="22"/>
      <c r="RF331" s="22"/>
      <c r="RG331" s="22"/>
      <c r="RH331" s="22"/>
      <c r="RI331" s="22"/>
      <c r="RJ331" s="22"/>
      <c r="RK331" s="22"/>
      <c r="RL331" s="22"/>
      <c r="RM331" s="22"/>
      <c r="RN331" s="22"/>
      <c r="RO331" s="22"/>
      <c r="RP331" s="22"/>
      <c r="RQ331" s="22"/>
      <c r="RR331" s="22"/>
      <c r="RS331" s="22"/>
      <c r="RT331" s="22"/>
      <c r="RU331" s="22"/>
      <c r="RV331" s="22"/>
      <c r="RW331" s="22"/>
      <c r="RX331" s="22"/>
      <c r="RY331" s="22"/>
      <c r="RZ331" s="22"/>
      <c r="SA331" s="22"/>
      <c r="SB331" s="22"/>
      <c r="SC331" s="22"/>
      <c r="SD331" s="22"/>
      <c r="SE331" s="22"/>
      <c r="SF331" s="22"/>
      <c r="SG331" s="22"/>
      <c r="SH331" s="22"/>
      <c r="SI331" s="22"/>
      <c r="SJ331" s="22"/>
      <c r="SK331" s="22"/>
      <c r="SL331" s="22"/>
      <c r="SM331" s="22"/>
      <c r="SN331" s="22"/>
      <c r="SO331" s="22"/>
      <c r="SP331" s="22"/>
      <c r="SQ331" s="22"/>
      <c r="SR331" s="22"/>
      <c r="SS331" s="22"/>
      <c r="ST331" s="22"/>
      <c r="SU331" s="22"/>
      <c r="SV331" s="22"/>
      <c r="SW331" s="22"/>
      <c r="SX331" s="22"/>
      <c r="SY331" s="22"/>
      <c r="SZ331" s="22"/>
      <c r="TA331" s="22"/>
      <c r="TB331" s="22"/>
      <c r="TC331" s="22"/>
      <c r="TD331" s="22"/>
      <c r="TE331" s="22"/>
      <c r="TF331" s="22"/>
      <c r="TG331" s="22"/>
      <c r="TH331" s="22"/>
      <c r="TI331" s="22"/>
      <c r="TJ331" s="22"/>
      <c r="TK331" s="22"/>
      <c r="TL331" s="22"/>
      <c r="TM331" s="22"/>
      <c r="TN331" s="22"/>
      <c r="TO331" s="22"/>
      <c r="TP331" s="22"/>
      <c r="TQ331" s="22"/>
      <c r="TR331" s="22"/>
      <c r="TS331" s="22"/>
      <c r="TT331" s="22"/>
      <c r="TU331" s="22"/>
      <c r="TV331" s="22"/>
      <c r="TW331" s="22"/>
      <c r="TX331" s="22"/>
      <c r="TY331" s="22"/>
      <c r="TZ331" s="22"/>
      <c r="UA331" s="22"/>
      <c r="UB331" s="22"/>
      <c r="UC331" s="22"/>
      <c r="UD331" s="22"/>
      <c r="UE331" s="22"/>
      <c r="UF331" s="22"/>
      <c r="UG331" s="22"/>
      <c r="UH331" s="22"/>
      <c r="UI331" s="22"/>
      <c r="UJ331" s="22"/>
      <c r="UK331" s="22"/>
      <c r="UL331" s="22"/>
      <c r="UM331" s="22"/>
      <c r="UN331" s="22"/>
      <c r="UO331" s="22"/>
      <c r="UP331" s="22"/>
      <c r="UQ331" s="22"/>
      <c r="UR331" s="22"/>
      <c r="US331" s="22"/>
      <c r="UT331" s="22"/>
      <c r="UU331" s="22"/>
      <c r="UV331" s="22"/>
      <c r="UW331" s="22"/>
      <c r="UX331" s="22"/>
      <c r="UY331" s="22"/>
      <c r="UZ331" s="22"/>
      <c r="VA331" s="22"/>
      <c r="VB331" s="22"/>
      <c r="VC331" s="22"/>
      <c r="VD331" s="22"/>
      <c r="VE331" s="22"/>
      <c r="VF331" s="22"/>
      <c r="VG331" s="22"/>
      <c r="VH331" s="22"/>
      <c r="VI331" s="22"/>
      <c r="VJ331" s="22"/>
      <c r="VK331" s="22"/>
      <c r="VL331" s="22"/>
      <c r="VM331" s="22"/>
      <c r="VN331" s="22"/>
      <c r="VO331" s="22"/>
      <c r="VP331" s="22"/>
      <c r="VQ331" s="22"/>
      <c r="VR331" s="22"/>
      <c r="VS331" s="22"/>
      <c r="VT331" s="22"/>
      <c r="VU331" s="22"/>
      <c r="VV331" s="22"/>
      <c r="VW331" s="22"/>
      <c r="VX331" s="22"/>
      <c r="VY331" s="22"/>
      <c r="VZ331" s="22"/>
      <c r="WA331" s="22"/>
      <c r="WB331" s="22"/>
      <c r="WC331" s="22"/>
      <c r="WD331" s="22"/>
      <c r="WE331" s="22"/>
      <c r="WF331" s="22"/>
      <c r="WG331" s="22"/>
      <c r="WH331" s="22"/>
      <c r="WI331" s="22"/>
      <c r="WJ331" s="22"/>
      <c r="WK331" s="22"/>
      <c r="WL331" s="22"/>
      <c r="WM331" s="22"/>
      <c r="WN331" s="22"/>
      <c r="WO331" s="22"/>
      <c r="WP331" s="22"/>
      <c r="WQ331" s="22"/>
      <c r="WR331" s="22"/>
      <c r="WS331" s="22"/>
      <c r="WT331" s="22"/>
      <c r="WU331" s="22"/>
      <c r="WV331" s="22"/>
      <c r="WW331" s="22"/>
      <c r="WX331" s="22"/>
      <c r="WY331" s="22"/>
      <c r="WZ331" s="22"/>
      <c r="XA331" s="22"/>
      <c r="XB331" s="22"/>
      <c r="XC331" s="22"/>
      <c r="XD331" s="22"/>
      <c r="XE331" s="22"/>
      <c r="XF331" s="22"/>
      <c r="XG331" s="22"/>
      <c r="XH331" s="22"/>
      <c r="XI331" s="22"/>
      <c r="XJ331" s="22"/>
      <c r="XK331" s="22"/>
      <c r="XL331" s="22"/>
      <c r="XM331" s="22"/>
      <c r="XN331" s="22"/>
      <c r="XO331" s="22"/>
      <c r="XP331" s="22"/>
      <c r="XQ331" s="22"/>
      <c r="XR331" s="22"/>
      <c r="XS331" s="22"/>
      <c r="XT331" s="22"/>
      <c r="XU331" s="22"/>
      <c r="XV331" s="22"/>
      <c r="XW331" s="22"/>
      <c r="XX331" s="22"/>
      <c r="XY331" s="22"/>
      <c r="XZ331" s="22"/>
      <c r="YA331" s="22"/>
      <c r="YB331" s="22"/>
      <c r="YC331" s="22"/>
      <c r="YD331" s="22"/>
      <c r="YE331" s="22"/>
      <c r="YF331" s="22"/>
      <c r="YG331" s="22"/>
      <c r="YH331" s="22"/>
      <c r="YI331" s="22"/>
      <c r="YJ331" s="22"/>
      <c r="YK331" s="22"/>
      <c r="YL331" s="22"/>
      <c r="YM331" s="22"/>
      <c r="YN331" s="22"/>
      <c r="YO331" s="22"/>
      <c r="YP331" s="22"/>
      <c r="YQ331" s="22"/>
      <c r="YR331" s="22"/>
      <c r="YS331" s="22"/>
      <c r="YT331" s="22"/>
      <c r="YU331" s="22"/>
      <c r="YV331" s="22"/>
      <c r="YW331" s="22"/>
      <c r="YX331" s="22"/>
      <c r="YY331" s="22"/>
      <c r="YZ331" s="22"/>
      <c r="ZA331" s="22"/>
      <c r="ZB331" s="22"/>
      <c r="ZC331" s="22"/>
      <c r="ZD331" s="22"/>
      <c r="ZE331" s="22"/>
      <c r="ZF331" s="22"/>
      <c r="ZG331" s="22"/>
      <c r="ZH331" s="22"/>
      <c r="ZI331" s="22"/>
      <c r="ZJ331" s="22"/>
      <c r="ZK331" s="22"/>
      <c r="ZL331" s="22"/>
      <c r="ZM331" s="22"/>
      <c r="ZN331" s="22"/>
      <c r="ZO331" s="22"/>
      <c r="ZP331" s="22"/>
      <c r="ZQ331" s="22"/>
      <c r="ZR331" s="22"/>
      <c r="ZS331" s="22"/>
      <c r="ZT331" s="22"/>
      <c r="ZU331" s="22"/>
      <c r="ZV331" s="22"/>
      <c r="ZW331" s="22"/>
      <c r="ZX331" s="22"/>
      <c r="ZY331" s="22"/>
      <c r="ZZ331" s="22"/>
      <c r="AAA331" s="22"/>
      <c r="AAB331" s="22"/>
      <c r="AAC331" s="22"/>
      <c r="AAD331" s="22"/>
      <c r="AAE331" s="22"/>
      <c r="AAF331" s="22"/>
      <c r="AAG331" s="22"/>
      <c r="AAH331" s="22"/>
      <c r="AAI331" s="22"/>
      <c r="AAJ331" s="22"/>
      <c r="AAK331" s="22"/>
      <c r="AAL331" s="22"/>
      <c r="AAM331" s="22"/>
      <c r="AAN331" s="22"/>
      <c r="AAO331" s="22"/>
      <c r="AAP331" s="22"/>
      <c r="AAQ331" s="22"/>
      <c r="AAR331" s="22"/>
      <c r="AAS331" s="22"/>
      <c r="AAT331" s="22"/>
      <c r="AAU331" s="22"/>
      <c r="AAV331" s="22"/>
      <c r="AAW331" s="22"/>
      <c r="AAX331" s="22"/>
      <c r="AAY331" s="22"/>
      <c r="AAZ331" s="22"/>
      <c r="ABA331" s="22"/>
      <c r="ABB331" s="22"/>
      <c r="ABC331" s="22"/>
      <c r="ABD331" s="22"/>
      <c r="ABE331" s="22"/>
      <c r="ABF331" s="22"/>
      <c r="ABG331" s="22"/>
      <c r="ABH331" s="22"/>
      <c r="ABI331" s="22"/>
      <c r="ABJ331" s="22"/>
      <c r="ABK331" s="22"/>
      <c r="ABL331" s="22"/>
      <c r="ABM331" s="22"/>
      <c r="ABN331" s="22"/>
      <c r="ABO331" s="22"/>
      <c r="ABP331" s="22"/>
      <c r="ABQ331" s="22"/>
      <c r="ABR331" s="22"/>
      <c r="ABS331" s="22"/>
      <c r="ABT331" s="22"/>
      <c r="ABU331" s="22"/>
      <c r="ABV331" s="22"/>
      <c r="ABW331" s="22"/>
      <c r="ABX331" s="22"/>
      <c r="ABY331" s="22"/>
      <c r="ABZ331" s="22"/>
      <c r="ACA331" s="22"/>
      <c r="ACB331" s="22"/>
      <c r="ACC331" s="22"/>
      <c r="ACD331" s="22"/>
      <c r="ACE331" s="22"/>
      <c r="ACF331" s="22"/>
      <c r="ACG331" s="22"/>
      <c r="ACH331" s="22"/>
      <c r="ACI331" s="22"/>
      <c r="ACJ331" s="22"/>
      <c r="ACK331" s="22"/>
      <c r="ACL331" s="22"/>
      <c r="ACM331" s="22"/>
      <c r="ACN331" s="22"/>
      <c r="ACO331" s="22"/>
      <c r="ACP331" s="22"/>
      <c r="ACQ331" s="22"/>
      <c r="ACR331" s="22"/>
      <c r="ACS331" s="22"/>
      <c r="ACT331" s="22"/>
      <c r="ACU331" s="22"/>
      <c r="ACV331" s="22"/>
      <c r="ACW331" s="22"/>
      <c r="ACX331" s="22"/>
      <c r="ACY331" s="22"/>
      <c r="ACZ331" s="22"/>
      <c r="ADA331" s="22"/>
    </row>
    <row r="332" spans="1:786" s="124" customFormat="1" ht="24" x14ac:dyDescent="0.3">
      <c r="A332" s="81">
        <v>3</v>
      </c>
      <c r="B332" s="87" t="s">
        <v>915</v>
      </c>
      <c r="C332" s="64" t="s">
        <v>356</v>
      </c>
      <c r="D332" s="65" t="s">
        <v>349</v>
      </c>
      <c r="E332" s="65" t="s">
        <v>509</v>
      </c>
      <c r="F332" s="65">
        <v>9</v>
      </c>
      <c r="G332" s="122"/>
      <c r="H332" s="65">
        <v>2</v>
      </c>
      <c r="I332" s="65" t="s">
        <v>49</v>
      </c>
      <c r="J332" s="65" t="s">
        <v>309</v>
      </c>
      <c r="K332" s="67">
        <v>1965</v>
      </c>
      <c r="L332" s="68">
        <v>23829</v>
      </c>
      <c r="M332" s="69"/>
      <c r="N332" s="70"/>
      <c r="O332" s="70"/>
      <c r="P332" s="71" t="s">
        <v>511</v>
      </c>
      <c r="Q332" s="182" t="s">
        <v>916</v>
      </c>
      <c r="R332" s="73" t="s">
        <v>347</v>
      </c>
      <c r="S332" s="74" t="str">
        <f t="shared" si="77"/>
        <v>Limestone</v>
      </c>
      <c r="T332" s="75"/>
      <c r="U332" s="75"/>
      <c r="V332" s="75"/>
      <c r="W332" s="75"/>
      <c r="X332" s="75"/>
      <c r="Y332" s="75"/>
      <c r="Z332" s="75"/>
      <c r="AA332" s="22"/>
      <c r="AB332" s="76">
        <f t="shared" si="70"/>
        <v>0</v>
      </c>
      <c r="AC332" s="76">
        <f t="shared" si="71"/>
        <v>0</v>
      </c>
      <c r="AD332" s="76">
        <f t="shared" si="72"/>
        <v>0</v>
      </c>
      <c r="AE332" s="76">
        <f t="shared" si="78"/>
        <v>0</v>
      </c>
      <c r="AF332" s="77"/>
      <c r="AG332" s="77">
        <f t="shared" si="74"/>
        <v>0</v>
      </c>
      <c r="AH332" s="77">
        <f t="shared" si="75"/>
        <v>0</v>
      </c>
      <c r="AI332" s="77">
        <f t="shared" si="76"/>
        <v>0</v>
      </c>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c r="DD332" s="22"/>
      <c r="DE332" s="22"/>
      <c r="DF332" s="22"/>
      <c r="DG332" s="22"/>
      <c r="DH332" s="22"/>
      <c r="DI332" s="22"/>
      <c r="DJ332" s="22"/>
      <c r="DK332" s="22"/>
      <c r="DL332" s="22"/>
      <c r="DM332" s="22"/>
      <c r="DN332" s="22"/>
      <c r="DO332" s="22"/>
      <c r="DP332" s="22"/>
      <c r="DQ332" s="22"/>
      <c r="DR332" s="22"/>
      <c r="DS332" s="22"/>
      <c r="DT332" s="22"/>
      <c r="DU332" s="22"/>
      <c r="DV332" s="22"/>
      <c r="DW332" s="22"/>
      <c r="DX332" s="22"/>
      <c r="DY332" s="22"/>
      <c r="DZ332" s="22"/>
      <c r="EA332" s="22"/>
      <c r="EB332" s="22"/>
      <c r="EC332" s="22"/>
      <c r="ED332" s="22"/>
      <c r="EE332" s="22"/>
      <c r="EF332" s="22"/>
      <c r="EG332" s="22"/>
      <c r="EH332" s="22"/>
      <c r="EI332" s="22"/>
      <c r="EJ332" s="22"/>
      <c r="EK332" s="22"/>
      <c r="EL332" s="22"/>
      <c r="EM332" s="22"/>
      <c r="EN332" s="22"/>
      <c r="EO332" s="22"/>
      <c r="EP332" s="22"/>
      <c r="EQ332" s="22"/>
      <c r="ER332" s="22"/>
      <c r="ES332" s="22"/>
      <c r="ET332" s="22"/>
      <c r="EU332" s="22"/>
      <c r="EV332" s="22"/>
      <c r="EW332" s="22"/>
      <c r="EX332" s="22"/>
      <c r="EY332" s="22"/>
      <c r="EZ332" s="22"/>
      <c r="FA332" s="22"/>
      <c r="FB332" s="22"/>
      <c r="FC332" s="22"/>
      <c r="FD332" s="22"/>
      <c r="FE332" s="22"/>
      <c r="FF332" s="22"/>
      <c r="FG332" s="22"/>
      <c r="FH332" s="22"/>
      <c r="FI332" s="22"/>
      <c r="FJ332" s="22"/>
      <c r="FK332" s="22"/>
      <c r="FL332" s="22"/>
      <c r="FM332" s="22"/>
      <c r="FN332" s="22"/>
      <c r="FO332" s="22"/>
      <c r="FP332" s="22"/>
      <c r="FQ332" s="22"/>
      <c r="FR332" s="22"/>
      <c r="FS332" s="22"/>
      <c r="FT332" s="22"/>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2"/>
      <c r="GR332" s="22"/>
      <c r="GS332" s="22"/>
      <c r="GT332" s="22"/>
      <c r="GU332" s="22"/>
      <c r="GV332" s="22"/>
      <c r="GW332" s="22"/>
      <c r="GX332" s="22"/>
      <c r="GY332" s="22"/>
      <c r="GZ332" s="22"/>
      <c r="HA332" s="22"/>
      <c r="HB332" s="22"/>
      <c r="HC332" s="22"/>
      <c r="HD332" s="22"/>
      <c r="HE332" s="22"/>
      <c r="HF332" s="22"/>
      <c r="HG332" s="22"/>
      <c r="HH332" s="22"/>
      <c r="HI332" s="22"/>
      <c r="HJ332" s="22"/>
      <c r="HK332" s="22"/>
      <c r="HL332" s="22"/>
      <c r="HM332" s="22"/>
      <c r="HN332" s="22"/>
      <c r="HO332" s="22"/>
      <c r="HP332" s="22"/>
      <c r="HQ332" s="22"/>
      <c r="HR332" s="22"/>
      <c r="HS332" s="22"/>
      <c r="HT332" s="22"/>
      <c r="HU332" s="22"/>
      <c r="HV332" s="22"/>
      <c r="HW332" s="22"/>
      <c r="HX332" s="22"/>
      <c r="HY332" s="22"/>
      <c r="HZ332" s="22"/>
      <c r="IA332" s="22"/>
      <c r="IB332" s="22"/>
      <c r="IC332" s="22"/>
      <c r="ID332" s="22"/>
      <c r="IE332" s="22"/>
      <c r="IF332" s="22"/>
      <c r="IG332" s="22"/>
      <c r="IH332" s="22"/>
      <c r="II332" s="22"/>
      <c r="IJ332" s="22"/>
      <c r="IK332" s="22"/>
      <c r="IL332" s="22"/>
      <c r="IM332" s="22"/>
      <c r="IN332" s="22"/>
      <c r="IO332" s="22"/>
      <c r="IP332" s="22"/>
      <c r="IQ332" s="22"/>
      <c r="IR332" s="22"/>
      <c r="IS332" s="22"/>
      <c r="IT332" s="22"/>
      <c r="IU332" s="22"/>
      <c r="IV332" s="22"/>
      <c r="IW332" s="22"/>
      <c r="IX332" s="22"/>
      <c r="IY332" s="22"/>
      <c r="IZ332" s="22"/>
      <c r="JA332" s="22"/>
      <c r="JB332" s="22"/>
      <c r="JC332" s="22"/>
      <c r="JD332" s="22"/>
      <c r="JE332" s="22"/>
      <c r="JF332" s="22"/>
      <c r="JG332" s="22"/>
      <c r="JH332" s="22"/>
      <c r="JI332" s="22"/>
      <c r="JJ332" s="22"/>
      <c r="JK332" s="22"/>
      <c r="JL332" s="22"/>
      <c r="JM332" s="22"/>
      <c r="JN332" s="22"/>
      <c r="JO332" s="22"/>
      <c r="JP332" s="22"/>
      <c r="JQ332" s="22"/>
      <c r="JR332" s="22"/>
      <c r="JS332" s="22"/>
      <c r="JT332" s="22"/>
      <c r="JU332" s="22"/>
      <c r="JV332" s="22"/>
      <c r="JW332" s="22"/>
      <c r="JX332" s="22"/>
      <c r="JY332" s="22"/>
      <c r="JZ332" s="22"/>
      <c r="KA332" s="22"/>
      <c r="KB332" s="22"/>
      <c r="KC332" s="22"/>
      <c r="KD332" s="22"/>
      <c r="KE332" s="22"/>
      <c r="KF332" s="22"/>
      <c r="KG332" s="22"/>
      <c r="KH332" s="22"/>
      <c r="KI332" s="22"/>
      <c r="KJ332" s="22"/>
      <c r="KK332" s="22"/>
      <c r="KL332" s="22"/>
      <c r="KM332" s="22"/>
      <c r="KN332" s="22"/>
      <c r="KO332" s="22"/>
      <c r="KP332" s="22"/>
      <c r="KQ332" s="22"/>
      <c r="KR332" s="22"/>
      <c r="KS332" s="22"/>
      <c r="KT332" s="22"/>
      <c r="KU332" s="22"/>
      <c r="KV332" s="22"/>
      <c r="KW332" s="22"/>
      <c r="KX332" s="22"/>
      <c r="KY332" s="22"/>
      <c r="KZ332" s="22"/>
      <c r="LA332" s="22"/>
      <c r="LB332" s="22"/>
      <c r="LC332" s="22"/>
      <c r="LD332" s="22"/>
      <c r="LE332" s="22"/>
      <c r="LF332" s="22"/>
      <c r="LG332" s="22"/>
      <c r="LH332" s="22"/>
      <c r="LI332" s="22"/>
      <c r="LJ332" s="22"/>
      <c r="LK332" s="22"/>
      <c r="LL332" s="22"/>
      <c r="LM332" s="22"/>
      <c r="LN332" s="22"/>
      <c r="LO332" s="22"/>
      <c r="LP332" s="22"/>
      <c r="LQ332" s="22"/>
      <c r="LR332" s="22"/>
      <c r="LS332" s="22"/>
      <c r="LT332" s="22"/>
      <c r="LU332" s="22"/>
      <c r="LV332" s="22"/>
      <c r="LW332" s="22"/>
      <c r="LX332" s="22"/>
      <c r="LY332" s="22"/>
      <c r="LZ332" s="22"/>
      <c r="MA332" s="22"/>
      <c r="MB332" s="22"/>
      <c r="MC332" s="22"/>
      <c r="MD332" s="22"/>
      <c r="ME332" s="22"/>
      <c r="MF332" s="22"/>
      <c r="MG332" s="22"/>
      <c r="MH332" s="22"/>
      <c r="MI332" s="22"/>
      <c r="MJ332" s="22"/>
      <c r="MK332" s="22"/>
      <c r="ML332" s="22"/>
      <c r="MM332" s="22"/>
      <c r="MN332" s="22"/>
      <c r="MO332" s="22"/>
      <c r="MP332" s="22"/>
      <c r="MQ332" s="22"/>
      <c r="MR332" s="22"/>
      <c r="MS332" s="22"/>
      <c r="MT332" s="22"/>
      <c r="MU332" s="22"/>
      <c r="MV332" s="22"/>
      <c r="MW332" s="22"/>
      <c r="MX332" s="22"/>
      <c r="MY332" s="22"/>
      <c r="MZ332" s="22"/>
      <c r="NA332" s="22"/>
      <c r="NB332" s="22"/>
      <c r="NC332" s="22"/>
      <c r="ND332" s="22"/>
      <c r="NE332" s="22"/>
      <c r="NF332" s="22"/>
      <c r="NG332" s="22"/>
      <c r="NH332" s="22"/>
      <c r="NI332" s="22"/>
      <c r="NJ332" s="22"/>
      <c r="NK332" s="22"/>
      <c r="NL332" s="22"/>
      <c r="NM332" s="22"/>
      <c r="NN332" s="22"/>
      <c r="NO332" s="22"/>
      <c r="NP332" s="22"/>
      <c r="NQ332" s="22"/>
      <c r="NR332" s="22"/>
      <c r="NS332" s="22"/>
      <c r="NT332" s="22"/>
      <c r="NU332" s="22"/>
      <c r="NV332" s="22"/>
      <c r="NW332" s="22"/>
      <c r="NX332" s="22"/>
      <c r="NY332" s="22"/>
      <c r="NZ332" s="22"/>
      <c r="OA332" s="22"/>
      <c r="OB332" s="22"/>
      <c r="OC332" s="22"/>
      <c r="OD332" s="22"/>
      <c r="OE332" s="22"/>
      <c r="OF332" s="22"/>
      <c r="OG332" s="22"/>
      <c r="OH332" s="22"/>
      <c r="OI332" s="22"/>
      <c r="OJ332" s="22"/>
      <c r="OK332" s="22"/>
      <c r="OL332" s="22"/>
      <c r="OM332" s="22"/>
      <c r="ON332" s="22"/>
      <c r="OO332" s="22"/>
      <c r="OP332" s="22"/>
      <c r="OQ332" s="22"/>
      <c r="OR332" s="22"/>
      <c r="OS332" s="22"/>
      <c r="OT332" s="22"/>
      <c r="OU332" s="22"/>
      <c r="OV332" s="22"/>
      <c r="OW332" s="22"/>
      <c r="OX332" s="22"/>
      <c r="OY332" s="22"/>
      <c r="OZ332" s="22"/>
      <c r="PA332" s="22"/>
      <c r="PB332" s="22"/>
      <c r="PC332" s="22"/>
      <c r="PD332" s="22"/>
      <c r="PE332" s="22"/>
      <c r="PF332" s="22"/>
      <c r="PG332" s="22"/>
      <c r="PH332" s="22"/>
      <c r="PI332" s="22"/>
      <c r="PJ332" s="22"/>
      <c r="PK332" s="22"/>
      <c r="PL332" s="22"/>
      <c r="PM332" s="22"/>
      <c r="PN332" s="22"/>
      <c r="PO332" s="22"/>
      <c r="PP332" s="22"/>
      <c r="PQ332" s="22"/>
      <c r="PR332" s="22"/>
      <c r="PS332" s="22"/>
      <c r="PT332" s="22"/>
      <c r="PU332" s="22"/>
      <c r="PV332" s="22"/>
      <c r="PW332" s="22"/>
      <c r="PX332" s="22"/>
      <c r="PY332" s="22"/>
      <c r="PZ332" s="22"/>
      <c r="QA332" s="22"/>
      <c r="QB332" s="22"/>
      <c r="QC332" s="22"/>
      <c r="QD332" s="22"/>
      <c r="QE332" s="22"/>
      <c r="QF332" s="22"/>
      <c r="QG332" s="22"/>
      <c r="QH332" s="22"/>
      <c r="QI332" s="22"/>
      <c r="QJ332" s="22"/>
      <c r="QK332" s="22"/>
      <c r="QL332" s="22"/>
      <c r="QM332" s="22"/>
      <c r="QN332" s="22"/>
      <c r="QO332" s="22"/>
      <c r="QP332" s="22"/>
      <c r="QQ332" s="22"/>
      <c r="QR332" s="22"/>
      <c r="QS332" s="22"/>
      <c r="QT332" s="22"/>
      <c r="QU332" s="22"/>
      <c r="QV332" s="22"/>
      <c r="QW332" s="22"/>
      <c r="QX332" s="22"/>
      <c r="QY332" s="22"/>
      <c r="QZ332" s="22"/>
      <c r="RA332" s="22"/>
      <c r="RB332" s="22"/>
      <c r="RC332" s="22"/>
      <c r="RD332" s="22"/>
      <c r="RE332" s="22"/>
      <c r="RF332" s="22"/>
      <c r="RG332" s="22"/>
      <c r="RH332" s="22"/>
      <c r="RI332" s="22"/>
      <c r="RJ332" s="22"/>
      <c r="RK332" s="22"/>
      <c r="RL332" s="22"/>
      <c r="RM332" s="22"/>
      <c r="RN332" s="22"/>
      <c r="RO332" s="22"/>
      <c r="RP332" s="22"/>
      <c r="RQ332" s="22"/>
      <c r="RR332" s="22"/>
      <c r="RS332" s="22"/>
      <c r="RT332" s="22"/>
      <c r="RU332" s="22"/>
      <c r="RV332" s="22"/>
      <c r="RW332" s="22"/>
      <c r="RX332" s="22"/>
      <c r="RY332" s="22"/>
      <c r="RZ332" s="22"/>
      <c r="SA332" s="22"/>
      <c r="SB332" s="22"/>
      <c r="SC332" s="22"/>
      <c r="SD332" s="22"/>
      <c r="SE332" s="22"/>
      <c r="SF332" s="22"/>
      <c r="SG332" s="22"/>
      <c r="SH332" s="22"/>
      <c r="SI332" s="22"/>
      <c r="SJ332" s="22"/>
      <c r="SK332" s="22"/>
      <c r="SL332" s="22"/>
      <c r="SM332" s="22"/>
      <c r="SN332" s="22"/>
      <c r="SO332" s="22"/>
      <c r="SP332" s="22"/>
      <c r="SQ332" s="22"/>
      <c r="SR332" s="22"/>
      <c r="SS332" s="22"/>
      <c r="ST332" s="22"/>
      <c r="SU332" s="22"/>
      <c r="SV332" s="22"/>
      <c r="SW332" s="22"/>
      <c r="SX332" s="22"/>
      <c r="SY332" s="22"/>
      <c r="SZ332" s="22"/>
      <c r="TA332" s="22"/>
      <c r="TB332" s="22"/>
      <c r="TC332" s="22"/>
      <c r="TD332" s="22"/>
      <c r="TE332" s="22"/>
      <c r="TF332" s="22"/>
      <c r="TG332" s="22"/>
      <c r="TH332" s="22"/>
      <c r="TI332" s="22"/>
      <c r="TJ332" s="22"/>
      <c r="TK332" s="22"/>
      <c r="TL332" s="22"/>
      <c r="TM332" s="22"/>
      <c r="TN332" s="22"/>
      <c r="TO332" s="22"/>
      <c r="TP332" s="22"/>
      <c r="TQ332" s="22"/>
      <c r="TR332" s="22"/>
      <c r="TS332" s="22"/>
      <c r="TT332" s="22"/>
      <c r="TU332" s="22"/>
      <c r="TV332" s="22"/>
      <c r="TW332" s="22"/>
      <c r="TX332" s="22"/>
      <c r="TY332" s="22"/>
      <c r="TZ332" s="22"/>
      <c r="UA332" s="22"/>
      <c r="UB332" s="22"/>
      <c r="UC332" s="22"/>
      <c r="UD332" s="22"/>
      <c r="UE332" s="22"/>
      <c r="UF332" s="22"/>
      <c r="UG332" s="22"/>
      <c r="UH332" s="22"/>
      <c r="UI332" s="22"/>
      <c r="UJ332" s="22"/>
      <c r="UK332" s="22"/>
      <c r="UL332" s="22"/>
      <c r="UM332" s="22"/>
      <c r="UN332" s="22"/>
      <c r="UO332" s="22"/>
      <c r="UP332" s="22"/>
      <c r="UQ332" s="22"/>
      <c r="UR332" s="22"/>
      <c r="US332" s="22"/>
      <c r="UT332" s="22"/>
      <c r="UU332" s="22"/>
      <c r="UV332" s="22"/>
      <c r="UW332" s="22"/>
      <c r="UX332" s="22"/>
      <c r="UY332" s="22"/>
      <c r="UZ332" s="22"/>
      <c r="VA332" s="22"/>
      <c r="VB332" s="22"/>
      <c r="VC332" s="22"/>
      <c r="VD332" s="22"/>
      <c r="VE332" s="22"/>
      <c r="VF332" s="22"/>
      <c r="VG332" s="22"/>
      <c r="VH332" s="22"/>
      <c r="VI332" s="22"/>
      <c r="VJ332" s="22"/>
      <c r="VK332" s="22"/>
      <c r="VL332" s="22"/>
      <c r="VM332" s="22"/>
      <c r="VN332" s="22"/>
      <c r="VO332" s="22"/>
      <c r="VP332" s="22"/>
      <c r="VQ332" s="22"/>
      <c r="VR332" s="22"/>
      <c r="VS332" s="22"/>
      <c r="VT332" s="22"/>
      <c r="VU332" s="22"/>
      <c r="VV332" s="22"/>
      <c r="VW332" s="22"/>
      <c r="VX332" s="22"/>
      <c r="VY332" s="22"/>
      <c r="VZ332" s="22"/>
      <c r="WA332" s="22"/>
      <c r="WB332" s="22"/>
      <c r="WC332" s="22"/>
      <c r="WD332" s="22"/>
      <c r="WE332" s="22"/>
      <c r="WF332" s="22"/>
      <c r="WG332" s="22"/>
      <c r="WH332" s="22"/>
      <c r="WI332" s="22"/>
      <c r="WJ332" s="22"/>
      <c r="WK332" s="22"/>
      <c r="WL332" s="22"/>
      <c r="WM332" s="22"/>
      <c r="WN332" s="22"/>
      <c r="WO332" s="22"/>
      <c r="WP332" s="22"/>
      <c r="WQ332" s="22"/>
      <c r="WR332" s="22"/>
      <c r="WS332" s="22"/>
      <c r="WT332" s="22"/>
      <c r="WU332" s="22"/>
      <c r="WV332" s="22"/>
      <c r="WW332" s="22"/>
      <c r="WX332" s="22"/>
      <c r="WY332" s="22"/>
      <c r="WZ332" s="22"/>
      <c r="XA332" s="22"/>
      <c r="XB332" s="22"/>
      <c r="XC332" s="22"/>
      <c r="XD332" s="22"/>
      <c r="XE332" s="22"/>
      <c r="XF332" s="22"/>
      <c r="XG332" s="22"/>
      <c r="XH332" s="22"/>
      <c r="XI332" s="22"/>
      <c r="XJ332" s="22"/>
      <c r="XK332" s="22"/>
      <c r="XL332" s="22"/>
      <c r="XM332" s="22"/>
      <c r="XN332" s="22"/>
      <c r="XO332" s="22"/>
      <c r="XP332" s="22"/>
      <c r="XQ332" s="22"/>
      <c r="XR332" s="22"/>
      <c r="XS332" s="22"/>
      <c r="XT332" s="22"/>
      <c r="XU332" s="22"/>
      <c r="XV332" s="22"/>
      <c r="XW332" s="22"/>
      <c r="XX332" s="22"/>
      <c r="XY332" s="22"/>
      <c r="XZ332" s="22"/>
      <c r="YA332" s="22"/>
      <c r="YB332" s="22"/>
      <c r="YC332" s="22"/>
      <c r="YD332" s="22"/>
      <c r="YE332" s="22"/>
      <c r="YF332" s="22"/>
      <c r="YG332" s="22"/>
      <c r="YH332" s="22"/>
      <c r="YI332" s="22"/>
      <c r="YJ332" s="22"/>
      <c r="YK332" s="22"/>
      <c r="YL332" s="22"/>
      <c r="YM332" s="22"/>
      <c r="YN332" s="22"/>
      <c r="YO332" s="22"/>
      <c r="YP332" s="22"/>
      <c r="YQ332" s="22"/>
      <c r="YR332" s="22"/>
      <c r="YS332" s="22"/>
      <c r="YT332" s="22"/>
      <c r="YU332" s="22"/>
      <c r="YV332" s="22"/>
      <c r="YW332" s="22"/>
      <c r="YX332" s="22"/>
      <c r="YY332" s="22"/>
      <c r="YZ332" s="22"/>
      <c r="ZA332" s="22"/>
      <c r="ZB332" s="22"/>
      <c r="ZC332" s="22"/>
      <c r="ZD332" s="22"/>
      <c r="ZE332" s="22"/>
      <c r="ZF332" s="22"/>
      <c r="ZG332" s="22"/>
      <c r="ZH332" s="22"/>
      <c r="ZI332" s="22"/>
      <c r="ZJ332" s="22"/>
      <c r="ZK332" s="22"/>
      <c r="ZL332" s="22"/>
      <c r="ZM332" s="22"/>
      <c r="ZN332" s="22"/>
      <c r="ZO332" s="22"/>
      <c r="ZP332" s="22"/>
      <c r="ZQ332" s="22"/>
      <c r="ZR332" s="22"/>
      <c r="ZS332" s="22"/>
      <c r="ZT332" s="22"/>
      <c r="ZU332" s="22"/>
      <c r="ZV332" s="22"/>
      <c r="ZW332" s="22"/>
      <c r="ZX332" s="22"/>
      <c r="ZY332" s="22"/>
      <c r="ZZ332" s="22"/>
      <c r="AAA332" s="22"/>
      <c r="AAB332" s="22"/>
      <c r="AAC332" s="22"/>
      <c r="AAD332" s="22"/>
      <c r="AAE332" s="22"/>
      <c r="AAF332" s="22"/>
      <c r="AAG332" s="22"/>
      <c r="AAH332" s="22"/>
      <c r="AAI332" s="22"/>
      <c r="AAJ332" s="22"/>
      <c r="AAK332" s="22"/>
      <c r="AAL332" s="22"/>
      <c r="AAM332" s="22"/>
      <c r="AAN332" s="22"/>
      <c r="AAO332" s="22"/>
      <c r="AAP332" s="22"/>
      <c r="AAQ332" s="22"/>
      <c r="AAR332" s="22"/>
      <c r="AAS332" s="22"/>
      <c r="AAT332" s="22"/>
      <c r="AAU332" s="22"/>
      <c r="AAV332" s="22"/>
      <c r="AAW332" s="22"/>
      <c r="AAX332" s="22"/>
      <c r="AAY332" s="22"/>
      <c r="AAZ332" s="22"/>
      <c r="ABA332" s="22"/>
      <c r="ABB332" s="22"/>
      <c r="ABC332" s="22"/>
      <c r="ABD332" s="22"/>
      <c r="ABE332" s="22"/>
      <c r="ABF332" s="22"/>
      <c r="ABG332" s="22"/>
      <c r="ABH332" s="22"/>
      <c r="ABI332" s="22"/>
      <c r="ABJ332" s="22"/>
      <c r="ABK332" s="22"/>
      <c r="ABL332" s="22"/>
      <c r="ABM332" s="22"/>
      <c r="ABN332" s="22"/>
      <c r="ABO332" s="22"/>
      <c r="ABP332" s="22"/>
      <c r="ABQ332" s="22"/>
      <c r="ABR332" s="22"/>
      <c r="ABS332" s="22"/>
      <c r="ABT332" s="22"/>
      <c r="ABU332" s="22"/>
      <c r="ABV332" s="22"/>
      <c r="ABW332" s="22"/>
      <c r="ABX332" s="22"/>
      <c r="ABY332" s="22"/>
      <c r="ABZ332" s="22"/>
      <c r="ACA332" s="22"/>
      <c r="ACB332" s="22"/>
      <c r="ACC332" s="22"/>
      <c r="ACD332" s="22"/>
      <c r="ACE332" s="22"/>
      <c r="ACF332" s="22"/>
      <c r="ACG332" s="22"/>
      <c r="ACH332" s="22"/>
      <c r="ACI332" s="22"/>
      <c r="ACJ332" s="22"/>
      <c r="ACK332" s="22"/>
      <c r="ACL332" s="22"/>
      <c r="ACM332" s="22"/>
      <c r="ACN332" s="22"/>
      <c r="ACO332" s="22"/>
      <c r="ACP332" s="22"/>
      <c r="ACQ332" s="22"/>
      <c r="ACR332" s="22"/>
      <c r="ACS332" s="22"/>
      <c r="ACT332" s="22"/>
      <c r="ACU332" s="22"/>
      <c r="ACV332" s="22"/>
      <c r="ACW332" s="22"/>
      <c r="ACX332" s="22"/>
      <c r="ACY332" s="22"/>
      <c r="ACZ332" s="22"/>
      <c r="ADA332" s="22"/>
    </row>
    <row r="333" spans="1:786" s="124" customFormat="1" ht="48" x14ac:dyDescent="0.3">
      <c r="A333" s="81">
        <v>3</v>
      </c>
      <c r="B333" s="87" t="s">
        <v>917</v>
      </c>
      <c r="C333" s="64" t="s">
        <v>111</v>
      </c>
      <c r="D333" s="65" t="s">
        <v>129</v>
      </c>
      <c r="E333" s="65" t="s">
        <v>146</v>
      </c>
      <c r="F333" s="65">
        <v>25</v>
      </c>
      <c r="G333" s="122"/>
      <c r="H333" s="65">
        <v>2</v>
      </c>
      <c r="I333" s="65" t="s">
        <v>96</v>
      </c>
      <c r="J333" s="65" t="s">
        <v>309</v>
      </c>
      <c r="K333" s="67">
        <v>1965</v>
      </c>
      <c r="L333" s="68">
        <v>23829</v>
      </c>
      <c r="M333" s="69"/>
      <c r="N333" s="70"/>
      <c r="O333" s="70"/>
      <c r="P333" s="71" t="s">
        <v>511</v>
      </c>
      <c r="Q333" s="182" t="s">
        <v>918</v>
      </c>
      <c r="R333" s="73"/>
      <c r="S333" s="74" t="str">
        <f t="shared" si="77"/>
        <v>Cu</v>
      </c>
      <c r="T333" s="75"/>
      <c r="U333" s="75"/>
      <c r="V333" s="75"/>
      <c r="W333" s="75"/>
      <c r="X333" s="75"/>
      <c r="Y333" s="75"/>
      <c r="Z333" s="75"/>
      <c r="AA333" s="22"/>
      <c r="AB333" s="76">
        <f t="shared" si="70"/>
        <v>0</v>
      </c>
      <c r="AC333" s="76">
        <f t="shared" si="71"/>
        <v>0</v>
      </c>
      <c r="AD333" s="76">
        <f t="shared" si="72"/>
        <v>0</v>
      </c>
      <c r="AE333" s="76">
        <f t="shared" si="78"/>
        <v>0</v>
      </c>
      <c r="AF333" s="77"/>
      <c r="AG333" s="77">
        <f t="shared" si="74"/>
        <v>0</v>
      </c>
      <c r="AH333" s="77">
        <f t="shared" si="75"/>
        <v>0</v>
      </c>
      <c r="AI333" s="77">
        <f t="shared" si="76"/>
        <v>0</v>
      </c>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c r="DD333" s="22"/>
      <c r="DE333" s="22"/>
      <c r="DF333" s="22"/>
      <c r="DG333" s="22"/>
      <c r="DH333" s="22"/>
      <c r="DI333" s="22"/>
      <c r="DJ333" s="22"/>
      <c r="DK333" s="22"/>
      <c r="DL333" s="22"/>
      <c r="DM333" s="22"/>
      <c r="DN333" s="22"/>
      <c r="DO333" s="22"/>
      <c r="DP333" s="22"/>
      <c r="DQ333" s="22"/>
      <c r="DR333" s="22"/>
      <c r="DS333" s="22"/>
      <c r="DT333" s="22"/>
      <c r="DU333" s="22"/>
      <c r="DV333" s="22"/>
      <c r="DW333" s="22"/>
      <c r="DX333" s="22"/>
      <c r="DY333" s="22"/>
      <c r="DZ333" s="22"/>
      <c r="EA333" s="22"/>
      <c r="EB333" s="22"/>
      <c r="EC333" s="22"/>
      <c r="ED333" s="22"/>
      <c r="EE333" s="22"/>
      <c r="EF333" s="22"/>
      <c r="EG333" s="22"/>
      <c r="EH333" s="22"/>
      <c r="EI333" s="22"/>
      <c r="EJ333" s="22"/>
      <c r="EK333" s="22"/>
      <c r="EL333" s="22"/>
      <c r="EM333" s="22"/>
      <c r="EN333" s="22"/>
      <c r="EO333" s="22"/>
      <c r="EP333" s="22"/>
      <c r="EQ333" s="22"/>
      <c r="ER333" s="22"/>
      <c r="ES333" s="22"/>
      <c r="ET333" s="22"/>
      <c r="EU333" s="22"/>
      <c r="EV333" s="22"/>
      <c r="EW333" s="22"/>
      <c r="EX333" s="22"/>
      <c r="EY333" s="22"/>
      <c r="EZ333" s="22"/>
      <c r="FA333" s="22"/>
      <c r="FB333" s="22"/>
      <c r="FC333" s="22"/>
      <c r="FD333" s="22"/>
      <c r="FE333" s="22"/>
      <c r="FF333" s="22"/>
      <c r="FG333" s="22"/>
      <c r="FH333" s="22"/>
      <c r="FI333" s="22"/>
      <c r="FJ333" s="22"/>
      <c r="FK333" s="22"/>
      <c r="FL333" s="22"/>
      <c r="FM333" s="22"/>
      <c r="FN333" s="22"/>
      <c r="FO333" s="22"/>
      <c r="FP333" s="22"/>
      <c r="FQ333" s="22"/>
      <c r="FR333" s="22"/>
      <c r="FS333" s="22"/>
      <c r="FT333" s="22"/>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2"/>
      <c r="GR333" s="22"/>
      <c r="GS333" s="22"/>
      <c r="GT333" s="22"/>
      <c r="GU333" s="22"/>
      <c r="GV333" s="22"/>
      <c r="GW333" s="22"/>
      <c r="GX333" s="22"/>
      <c r="GY333" s="22"/>
      <c r="GZ333" s="22"/>
      <c r="HA333" s="22"/>
      <c r="HB333" s="22"/>
      <c r="HC333" s="22"/>
      <c r="HD333" s="22"/>
      <c r="HE333" s="22"/>
      <c r="HF333" s="22"/>
      <c r="HG333" s="22"/>
      <c r="HH333" s="22"/>
      <c r="HI333" s="22"/>
      <c r="HJ333" s="22"/>
      <c r="HK333" s="22"/>
      <c r="HL333" s="22"/>
      <c r="HM333" s="22"/>
      <c r="HN333" s="22"/>
      <c r="HO333" s="22"/>
      <c r="HP333" s="22"/>
      <c r="HQ333" s="22"/>
      <c r="HR333" s="22"/>
      <c r="HS333" s="22"/>
      <c r="HT333" s="22"/>
      <c r="HU333" s="22"/>
      <c r="HV333" s="22"/>
      <c r="HW333" s="22"/>
      <c r="HX333" s="22"/>
      <c r="HY333" s="22"/>
      <c r="HZ333" s="22"/>
      <c r="IA333" s="22"/>
      <c r="IB333" s="22"/>
      <c r="IC333" s="22"/>
      <c r="ID333" s="22"/>
      <c r="IE333" s="22"/>
      <c r="IF333" s="22"/>
      <c r="IG333" s="22"/>
      <c r="IH333" s="22"/>
      <c r="II333" s="22"/>
      <c r="IJ333" s="22"/>
      <c r="IK333" s="22"/>
      <c r="IL333" s="22"/>
      <c r="IM333" s="22"/>
      <c r="IN333" s="22"/>
      <c r="IO333" s="22"/>
      <c r="IP333" s="22"/>
      <c r="IQ333" s="22"/>
      <c r="IR333" s="22"/>
      <c r="IS333" s="22"/>
      <c r="IT333" s="22"/>
      <c r="IU333" s="22"/>
      <c r="IV333" s="22"/>
      <c r="IW333" s="22"/>
      <c r="IX333" s="22"/>
      <c r="IY333" s="22"/>
      <c r="IZ333" s="22"/>
      <c r="JA333" s="22"/>
      <c r="JB333" s="22"/>
      <c r="JC333" s="22"/>
      <c r="JD333" s="22"/>
      <c r="JE333" s="22"/>
      <c r="JF333" s="22"/>
      <c r="JG333" s="22"/>
      <c r="JH333" s="22"/>
      <c r="JI333" s="22"/>
      <c r="JJ333" s="22"/>
      <c r="JK333" s="22"/>
      <c r="JL333" s="22"/>
      <c r="JM333" s="22"/>
      <c r="JN333" s="22"/>
      <c r="JO333" s="22"/>
      <c r="JP333" s="22"/>
      <c r="JQ333" s="22"/>
      <c r="JR333" s="22"/>
      <c r="JS333" s="22"/>
      <c r="JT333" s="22"/>
      <c r="JU333" s="22"/>
      <c r="JV333" s="22"/>
      <c r="JW333" s="22"/>
      <c r="JX333" s="22"/>
      <c r="JY333" s="22"/>
      <c r="JZ333" s="22"/>
      <c r="KA333" s="22"/>
      <c r="KB333" s="22"/>
      <c r="KC333" s="22"/>
      <c r="KD333" s="22"/>
      <c r="KE333" s="22"/>
      <c r="KF333" s="22"/>
      <c r="KG333" s="22"/>
      <c r="KH333" s="22"/>
      <c r="KI333" s="22"/>
      <c r="KJ333" s="22"/>
      <c r="KK333" s="22"/>
      <c r="KL333" s="22"/>
      <c r="KM333" s="22"/>
      <c r="KN333" s="22"/>
      <c r="KO333" s="22"/>
      <c r="KP333" s="22"/>
      <c r="KQ333" s="22"/>
      <c r="KR333" s="22"/>
      <c r="KS333" s="22"/>
      <c r="KT333" s="22"/>
      <c r="KU333" s="22"/>
      <c r="KV333" s="22"/>
      <c r="KW333" s="22"/>
      <c r="KX333" s="22"/>
      <c r="KY333" s="22"/>
      <c r="KZ333" s="22"/>
      <c r="LA333" s="22"/>
      <c r="LB333" s="22"/>
      <c r="LC333" s="22"/>
      <c r="LD333" s="22"/>
      <c r="LE333" s="22"/>
      <c r="LF333" s="22"/>
      <c r="LG333" s="22"/>
      <c r="LH333" s="22"/>
      <c r="LI333" s="22"/>
      <c r="LJ333" s="22"/>
      <c r="LK333" s="22"/>
      <c r="LL333" s="22"/>
      <c r="LM333" s="22"/>
      <c r="LN333" s="22"/>
      <c r="LO333" s="22"/>
      <c r="LP333" s="22"/>
      <c r="LQ333" s="22"/>
      <c r="LR333" s="22"/>
      <c r="LS333" s="22"/>
      <c r="LT333" s="22"/>
      <c r="LU333" s="22"/>
      <c r="LV333" s="22"/>
      <c r="LW333" s="22"/>
      <c r="LX333" s="22"/>
      <c r="LY333" s="22"/>
      <c r="LZ333" s="22"/>
      <c r="MA333" s="22"/>
      <c r="MB333" s="22"/>
      <c r="MC333" s="22"/>
      <c r="MD333" s="22"/>
      <c r="ME333" s="22"/>
      <c r="MF333" s="22"/>
      <c r="MG333" s="22"/>
      <c r="MH333" s="22"/>
      <c r="MI333" s="22"/>
      <c r="MJ333" s="22"/>
      <c r="MK333" s="22"/>
      <c r="ML333" s="22"/>
      <c r="MM333" s="22"/>
      <c r="MN333" s="22"/>
      <c r="MO333" s="22"/>
      <c r="MP333" s="22"/>
      <c r="MQ333" s="22"/>
      <c r="MR333" s="22"/>
      <c r="MS333" s="22"/>
      <c r="MT333" s="22"/>
      <c r="MU333" s="22"/>
      <c r="MV333" s="22"/>
      <c r="MW333" s="22"/>
      <c r="MX333" s="22"/>
      <c r="MY333" s="22"/>
      <c r="MZ333" s="22"/>
      <c r="NA333" s="22"/>
      <c r="NB333" s="22"/>
      <c r="NC333" s="22"/>
      <c r="ND333" s="22"/>
      <c r="NE333" s="22"/>
      <c r="NF333" s="22"/>
      <c r="NG333" s="22"/>
      <c r="NH333" s="22"/>
      <c r="NI333" s="22"/>
      <c r="NJ333" s="22"/>
      <c r="NK333" s="22"/>
      <c r="NL333" s="22"/>
      <c r="NM333" s="22"/>
      <c r="NN333" s="22"/>
      <c r="NO333" s="22"/>
      <c r="NP333" s="22"/>
      <c r="NQ333" s="22"/>
      <c r="NR333" s="22"/>
      <c r="NS333" s="22"/>
      <c r="NT333" s="22"/>
      <c r="NU333" s="22"/>
      <c r="NV333" s="22"/>
      <c r="NW333" s="22"/>
      <c r="NX333" s="22"/>
      <c r="NY333" s="22"/>
      <c r="NZ333" s="22"/>
      <c r="OA333" s="22"/>
      <c r="OB333" s="22"/>
      <c r="OC333" s="22"/>
      <c r="OD333" s="22"/>
      <c r="OE333" s="22"/>
      <c r="OF333" s="22"/>
      <c r="OG333" s="22"/>
      <c r="OH333" s="22"/>
      <c r="OI333" s="22"/>
      <c r="OJ333" s="22"/>
      <c r="OK333" s="22"/>
      <c r="OL333" s="22"/>
      <c r="OM333" s="22"/>
      <c r="ON333" s="22"/>
      <c r="OO333" s="22"/>
      <c r="OP333" s="22"/>
      <c r="OQ333" s="22"/>
      <c r="OR333" s="22"/>
      <c r="OS333" s="22"/>
      <c r="OT333" s="22"/>
      <c r="OU333" s="22"/>
      <c r="OV333" s="22"/>
      <c r="OW333" s="22"/>
      <c r="OX333" s="22"/>
      <c r="OY333" s="22"/>
      <c r="OZ333" s="22"/>
      <c r="PA333" s="22"/>
      <c r="PB333" s="22"/>
      <c r="PC333" s="22"/>
      <c r="PD333" s="22"/>
      <c r="PE333" s="22"/>
      <c r="PF333" s="22"/>
      <c r="PG333" s="22"/>
      <c r="PH333" s="22"/>
      <c r="PI333" s="22"/>
      <c r="PJ333" s="22"/>
      <c r="PK333" s="22"/>
      <c r="PL333" s="22"/>
      <c r="PM333" s="22"/>
      <c r="PN333" s="22"/>
      <c r="PO333" s="22"/>
      <c r="PP333" s="22"/>
      <c r="PQ333" s="22"/>
      <c r="PR333" s="22"/>
      <c r="PS333" s="22"/>
      <c r="PT333" s="22"/>
      <c r="PU333" s="22"/>
      <c r="PV333" s="22"/>
      <c r="PW333" s="22"/>
      <c r="PX333" s="22"/>
      <c r="PY333" s="22"/>
      <c r="PZ333" s="22"/>
      <c r="QA333" s="22"/>
      <c r="QB333" s="22"/>
      <c r="QC333" s="22"/>
      <c r="QD333" s="22"/>
      <c r="QE333" s="22"/>
      <c r="QF333" s="22"/>
      <c r="QG333" s="22"/>
      <c r="QH333" s="22"/>
      <c r="QI333" s="22"/>
      <c r="QJ333" s="22"/>
      <c r="QK333" s="22"/>
      <c r="QL333" s="22"/>
      <c r="QM333" s="22"/>
      <c r="QN333" s="22"/>
      <c r="QO333" s="22"/>
      <c r="QP333" s="22"/>
      <c r="QQ333" s="22"/>
      <c r="QR333" s="22"/>
      <c r="QS333" s="22"/>
      <c r="QT333" s="22"/>
      <c r="QU333" s="22"/>
      <c r="QV333" s="22"/>
      <c r="QW333" s="22"/>
      <c r="QX333" s="22"/>
      <c r="QY333" s="22"/>
      <c r="QZ333" s="22"/>
      <c r="RA333" s="22"/>
      <c r="RB333" s="22"/>
      <c r="RC333" s="22"/>
      <c r="RD333" s="22"/>
      <c r="RE333" s="22"/>
      <c r="RF333" s="22"/>
      <c r="RG333" s="22"/>
      <c r="RH333" s="22"/>
      <c r="RI333" s="22"/>
      <c r="RJ333" s="22"/>
      <c r="RK333" s="22"/>
      <c r="RL333" s="22"/>
      <c r="RM333" s="22"/>
      <c r="RN333" s="22"/>
      <c r="RO333" s="22"/>
      <c r="RP333" s="22"/>
      <c r="RQ333" s="22"/>
      <c r="RR333" s="22"/>
      <c r="RS333" s="22"/>
      <c r="RT333" s="22"/>
      <c r="RU333" s="22"/>
      <c r="RV333" s="22"/>
      <c r="RW333" s="22"/>
      <c r="RX333" s="22"/>
      <c r="RY333" s="22"/>
      <c r="RZ333" s="22"/>
      <c r="SA333" s="22"/>
      <c r="SB333" s="22"/>
      <c r="SC333" s="22"/>
      <c r="SD333" s="22"/>
      <c r="SE333" s="22"/>
      <c r="SF333" s="22"/>
      <c r="SG333" s="22"/>
      <c r="SH333" s="22"/>
      <c r="SI333" s="22"/>
      <c r="SJ333" s="22"/>
      <c r="SK333" s="22"/>
      <c r="SL333" s="22"/>
      <c r="SM333" s="22"/>
      <c r="SN333" s="22"/>
      <c r="SO333" s="22"/>
      <c r="SP333" s="22"/>
      <c r="SQ333" s="22"/>
      <c r="SR333" s="22"/>
      <c r="SS333" s="22"/>
      <c r="ST333" s="22"/>
      <c r="SU333" s="22"/>
      <c r="SV333" s="22"/>
      <c r="SW333" s="22"/>
      <c r="SX333" s="22"/>
      <c r="SY333" s="22"/>
      <c r="SZ333" s="22"/>
      <c r="TA333" s="22"/>
      <c r="TB333" s="22"/>
      <c r="TC333" s="22"/>
      <c r="TD333" s="22"/>
      <c r="TE333" s="22"/>
      <c r="TF333" s="22"/>
      <c r="TG333" s="22"/>
      <c r="TH333" s="22"/>
      <c r="TI333" s="22"/>
      <c r="TJ333" s="22"/>
      <c r="TK333" s="22"/>
      <c r="TL333" s="22"/>
      <c r="TM333" s="22"/>
      <c r="TN333" s="22"/>
      <c r="TO333" s="22"/>
      <c r="TP333" s="22"/>
      <c r="TQ333" s="22"/>
      <c r="TR333" s="22"/>
      <c r="TS333" s="22"/>
      <c r="TT333" s="22"/>
      <c r="TU333" s="22"/>
      <c r="TV333" s="22"/>
      <c r="TW333" s="22"/>
      <c r="TX333" s="22"/>
      <c r="TY333" s="22"/>
      <c r="TZ333" s="22"/>
      <c r="UA333" s="22"/>
      <c r="UB333" s="22"/>
      <c r="UC333" s="22"/>
      <c r="UD333" s="22"/>
      <c r="UE333" s="22"/>
      <c r="UF333" s="22"/>
      <c r="UG333" s="22"/>
      <c r="UH333" s="22"/>
      <c r="UI333" s="22"/>
      <c r="UJ333" s="22"/>
      <c r="UK333" s="22"/>
      <c r="UL333" s="22"/>
      <c r="UM333" s="22"/>
      <c r="UN333" s="22"/>
      <c r="UO333" s="22"/>
      <c r="UP333" s="22"/>
      <c r="UQ333" s="22"/>
      <c r="UR333" s="22"/>
      <c r="US333" s="22"/>
      <c r="UT333" s="22"/>
      <c r="UU333" s="22"/>
      <c r="UV333" s="22"/>
      <c r="UW333" s="22"/>
      <c r="UX333" s="22"/>
      <c r="UY333" s="22"/>
      <c r="UZ333" s="22"/>
      <c r="VA333" s="22"/>
      <c r="VB333" s="22"/>
      <c r="VC333" s="22"/>
      <c r="VD333" s="22"/>
      <c r="VE333" s="22"/>
      <c r="VF333" s="22"/>
      <c r="VG333" s="22"/>
      <c r="VH333" s="22"/>
      <c r="VI333" s="22"/>
      <c r="VJ333" s="22"/>
      <c r="VK333" s="22"/>
      <c r="VL333" s="22"/>
      <c r="VM333" s="22"/>
      <c r="VN333" s="22"/>
      <c r="VO333" s="22"/>
      <c r="VP333" s="22"/>
      <c r="VQ333" s="22"/>
      <c r="VR333" s="22"/>
      <c r="VS333" s="22"/>
      <c r="VT333" s="22"/>
      <c r="VU333" s="22"/>
      <c r="VV333" s="22"/>
      <c r="VW333" s="22"/>
      <c r="VX333" s="22"/>
      <c r="VY333" s="22"/>
      <c r="VZ333" s="22"/>
      <c r="WA333" s="22"/>
      <c r="WB333" s="22"/>
      <c r="WC333" s="22"/>
      <c r="WD333" s="22"/>
      <c r="WE333" s="22"/>
      <c r="WF333" s="22"/>
      <c r="WG333" s="22"/>
      <c r="WH333" s="22"/>
      <c r="WI333" s="22"/>
      <c r="WJ333" s="22"/>
      <c r="WK333" s="22"/>
      <c r="WL333" s="22"/>
      <c r="WM333" s="22"/>
      <c r="WN333" s="22"/>
      <c r="WO333" s="22"/>
      <c r="WP333" s="22"/>
      <c r="WQ333" s="22"/>
      <c r="WR333" s="22"/>
      <c r="WS333" s="22"/>
      <c r="WT333" s="22"/>
      <c r="WU333" s="22"/>
      <c r="WV333" s="22"/>
      <c r="WW333" s="22"/>
      <c r="WX333" s="22"/>
      <c r="WY333" s="22"/>
      <c r="WZ333" s="22"/>
      <c r="XA333" s="22"/>
      <c r="XB333" s="22"/>
      <c r="XC333" s="22"/>
      <c r="XD333" s="22"/>
      <c r="XE333" s="22"/>
      <c r="XF333" s="22"/>
      <c r="XG333" s="22"/>
      <c r="XH333" s="22"/>
      <c r="XI333" s="22"/>
      <c r="XJ333" s="22"/>
      <c r="XK333" s="22"/>
      <c r="XL333" s="22"/>
      <c r="XM333" s="22"/>
      <c r="XN333" s="22"/>
      <c r="XO333" s="22"/>
      <c r="XP333" s="22"/>
      <c r="XQ333" s="22"/>
      <c r="XR333" s="22"/>
      <c r="XS333" s="22"/>
      <c r="XT333" s="22"/>
      <c r="XU333" s="22"/>
      <c r="XV333" s="22"/>
      <c r="XW333" s="22"/>
      <c r="XX333" s="22"/>
      <c r="XY333" s="22"/>
      <c r="XZ333" s="22"/>
      <c r="YA333" s="22"/>
      <c r="YB333" s="22"/>
      <c r="YC333" s="22"/>
      <c r="YD333" s="22"/>
      <c r="YE333" s="22"/>
      <c r="YF333" s="22"/>
      <c r="YG333" s="22"/>
      <c r="YH333" s="22"/>
      <c r="YI333" s="22"/>
      <c r="YJ333" s="22"/>
      <c r="YK333" s="22"/>
      <c r="YL333" s="22"/>
      <c r="YM333" s="22"/>
      <c r="YN333" s="22"/>
      <c r="YO333" s="22"/>
      <c r="YP333" s="22"/>
      <c r="YQ333" s="22"/>
      <c r="YR333" s="22"/>
      <c r="YS333" s="22"/>
      <c r="YT333" s="22"/>
      <c r="YU333" s="22"/>
      <c r="YV333" s="22"/>
      <c r="YW333" s="22"/>
      <c r="YX333" s="22"/>
      <c r="YY333" s="22"/>
      <c r="YZ333" s="22"/>
      <c r="ZA333" s="22"/>
      <c r="ZB333" s="22"/>
      <c r="ZC333" s="22"/>
      <c r="ZD333" s="22"/>
      <c r="ZE333" s="22"/>
      <c r="ZF333" s="22"/>
      <c r="ZG333" s="22"/>
      <c r="ZH333" s="22"/>
      <c r="ZI333" s="22"/>
      <c r="ZJ333" s="22"/>
      <c r="ZK333" s="22"/>
      <c r="ZL333" s="22"/>
      <c r="ZM333" s="22"/>
      <c r="ZN333" s="22"/>
      <c r="ZO333" s="22"/>
      <c r="ZP333" s="22"/>
      <c r="ZQ333" s="22"/>
      <c r="ZR333" s="22"/>
      <c r="ZS333" s="22"/>
      <c r="ZT333" s="22"/>
      <c r="ZU333" s="22"/>
      <c r="ZV333" s="22"/>
      <c r="ZW333" s="22"/>
      <c r="ZX333" s="22"/>
      <c r="ZY333" s="22"/>
      <c r="ZZ333" s="22"/>
      <c r="AAA333" s="22"/>
      <c r="AAB333" s="22"/>
      <c r="AAC333" s="22"/>
      <c r="AAD333" s="22"/>
      <c r="AAE333" s="22"/>
      <c r="AAF333" s="22"/>
      <c r="AAG333" s="22"/>
      <c r="AAH333" s="22"/>
      <c r="AAI333" s="22"/>
      <c r="AAJ333" s="22"/>
      <c r="AAK333" s="22"/>
      <c r="AAL333" s="22"/>
      <c r="AAM333" s="22"/>
      <c r="AAN333" s="22"/>
      <c r="AAO333" s="22"/>
      <c r="AAP333" s="22"/>
      <c r="AAQ333" s="22"/>
      <c r="AAR333" s="22"/>
      <c r="AAS333" s="22"/>
      <c r="AAT333" s="22"/>
      <c r="AAU333" s="22"/>
      <c r="AAV333" s="22"/>
      <c r="AAW333" s="22"/>
      <c r="AAX333" s="22"/>
      <c r="AAY333" s="22"/>
      <c r="AAZ333" s="22"/>
      <c r="ABA333" s="22"/>
      <c r="ABB333" s="22"/>
      <c r="ABC333" s="22"/>
      <c r="ABD333" s="22"/>
      <c r="ABE333" s="22"/>
      <c r="ABF333" s="22"/>
      <c r="ABG333" s="22"/>
      <c r="ABH333" s="22"/>
      <c r="ABI333" s="22"/>
      <c r="ABJ333" s="22"/>
      <c r="ABK333" s="22"/>
      <c r="ABL333" s="22"/>
      <c r="ABM333" s="22"/>
      <c r="ABN333" s="22"/>
      <c r="ABO333" s="22"/>
      <c r="ABP333" s="22"/>
      <c r="ABQ333" s="22"/>
      <c r="ABR333" s="22"/>
      <c r="ABS333" s="22"/>
      <c r="ABT333" s="22"/>
      <c r="ABU333" s="22"/>
      <c r="ABV333" s="22"/>
      <c r="ABW333" s="22"/>
      <c r="ABX333" s="22"/>
      <c r="ABY333" s="22"/>
      <c r="ABZ333" s="22"/>
      <c r="ACA333" s="22"/>
      <c r="ACB333" s="22"/>
      <c r="ACC333" s="22"/>
      <c r="ACD333" s="22"/>
      <c r="ACE333" s="22"/>
      <c r="ACF333" s="22"/>
      <c r="ACG333" s="22"/>
      <c r="ACH333" s="22"/>
      <c r="ACI333" s="22"/>
      <c r="ACJ333" s="22"/>
      <c r="ACK333" s="22"/>
      <c r="ACL333" s="22"/>
      <c r="ACM333" s="22"/>
      <c r="ACN333" s="22"/>
      <c r="ACO333" s="22"/>
      <c r="ACP333" s="22"/>
      <c r="ACQ333" s="22"/>
      <c r="ACR333" s="22"/>
      <c r="ACS333" s="22"/>
      <c r="ACT333" s="22"/>
      <c r="ACU333" s="22"/>
      <c r="ACV333" s="22"/>
      <c r="ACW333" s="22"/>
      <c r="ACX333" s="22"/>
      <c r="ACY333" s="22"/>
      <c r="ACZ333" s="22"/>
      <c r="ADA333" s="22"/>
    </row>
    <row r="334" spans="1:786" s="124" customFormat="1" ht="48" x14ac:dyDescent="0.3">
      <c r="A334" s="81">
        <v>3</v>
      </c>
      <c r="B334" s="87" t="s">
        <v>919</v>
      </c>
      <c r="C334" s="64" t="s">
        <v>111</v>
      </c>
      <c r="D334" s="65" t="s">
        <v>129</v>
      </c>
      <c r="E334" s="65" t="s">
        <v>146</v>
      </c>
      <c r="F334" s="65">
        <v>15</v>
      </c>
      <c r="G334" s="122">
        <v>30000</v>
      </c>
      <c r="H334" s="65">
        <v>2</v>
      </c>
      <c r="I334" s="65" t="s">
        <v>96</v>
      </c>
      <c r="J334" s="65" t="s">
        <v>309</v>
      </c>
      <c r="K334" s="67">
        <v>1965</v>
      </c>
      <c r="L334" s="68">
        <v>23829</v>
      </c>
      <c r="M334" s="69">
        <v>20000</v>
      </c>
      <c r="N334" s="70"/>
      <c r="O334" s="70"/>
      <c r="P334" s="71" t="s">
        <v>920</v>
      </c>
      <c r="Q334" s="182" t="s">
        <v>921</v>
      </c>
      <c r="R334" s="73"/>
      <c r="S334" s="74" t="str">
        <f t="shared" si="77"/>
        <v>Cu</v>
      </c>
      <c r="T334" s="75"/>
      <c r="U334" s="75"/>
      <c r="V334" s="75"/>
      <c r="W334" s="75"/>
      <c r="X334" s="75"/>
      <c r="Y334" s="75"/>
      <c r="Z334" s="75"/>
      <c r="AA334" s="22"/>
      <c r="AB334" s="76">
        <f t="shared" si="70"/>
        <v>1.0544891448251209E-2</v>
      </c>
      <c r="AC334" s="76">
        <f t="shared" si="71"/>
        <v>0</v>
      </c>
      <c r="AD334" s="76">
        <f t="shared" si="72"/>
        <v>0</v>
      </c>
      <c r="AE334" s="76">
        <f t="shared" si="78"/>
        <v>1.0544891448251209E-2</v>
      </c>
      <c r="AF334" s="77"/>
      <c r="AG334" s="77">
        <f t="shared" si="74"/>
        <v>0</v>
      </c>
      <c r="AH334" s="77">
        <f t="shared" si="75"/>
        <v>0</v>
      </c>
      <c r="AI334" s="77">
        <f t="shared" si="76"/>
        <v>1.0544891448251209E-2</v>
      </c>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c r="DD334" s="22"/>
      <c r="DE334" s="22"/>
      <c r="DF334" s="22"/>
      <c r="DG334" s="22"/>
      <c r="DH334" s="22"/>
      <c r="DI334" s="22"/>
      <c r="DJ334" s="22"/>
      <c r="DK334" s="22"/>
      <c r="DL334" s="22"/>
      <c r="DM334" s="22"/>
      <c r="DN334" s="22"/>
      <c r="DO334" s="22"/>
      <c r="DP334" s="22"/>
      <c r="DQ334" s="22"/>
      <c r="DR334" s="22"/>
      <c r="DS334" s="22"/>
      <c r="DT334" s="22"/>
      <c r="DU334" s="22"/>
      <c r="DV334" s="22"/>
      <c r="DW334" s="22"/>
      <c r="DX334" s="22"/>
      <c r="DY334" s="22"/>
      <c r="DZ334" s="22"/>
      <c r="EA334" s="22"/>
      <c r="EB334" s="22"/>
      <c r="EC334" s="22"/>
      <c r="ED334" s="22"/>
      <c r="EE334" s="22"/>
      <c r="EF334" s="22"/>
      <c r="EG334" s="22"/>
      <c r="EH334" s="22"/>
      <c r="EI334" s="22"/>
      <c r="EJ334" s="22"/>
      <c r="EK334" s="22"/>
      <c r="EL334" s="22"/>
      <c r="EM334" s="22"/>
      <c r="EN334" s="22"/>
      <c r="EO334" s="22"/>
      <c r="EP334" s="22"/>
      <c r="EQ334" s="22"/>
      <c r="ER334" s="22"/>
      <c r="ES334" s="22"/>
      <c r="ET334" s="22"/>
      <c r="EU334" s="22"/>
      <c r="EV334" s="22"/>
      <c r="EW334" s="22"/>
      <c r="EX334" s="22"/>
      <c r="EY334" s="22"/>
      <c r="EZ334" s="22"/>
      <c r="FA334" s="22"/>
      <c r="FB334" s="22"/>
      <c r="FC334" s="22"/>
      <c r="FD334" s="22"/>
      <c r="FE334" s="22"/>
      <c r="FF334" s="22"/>
      <c r="FG334" s="22"/>
      <c r="FH334" s="22"/>
      <c r="FI334" s="22"/>
      <c r="FJ334" s="22"/>
      <c r="FK334" s="22"/>
      <c r="FL334" s="22"/>
      <c r="FM334" s="22"/>
      <c r="FN334" s="22"/>
      <c r="FO334" s="22"/>
      <c r="FP334" s="22"/>
      <c r="FQ334" s="22"/>
      <c r="FR334" s="22"/>
      <c r="FS334" s="22"/>
      <c r="FT334" s="22"/>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2"/>
      <c r="GR334" s="22"/>
      <c r="GS334" s="22"/>
      <c r="GT334" s="22"/>
      <c r="GU334" s="22"/>
      <c r="GV334" s="22"/>
      <c r="GW334" s="22"/>
      <c r="GX334" s="22"/>
      <c r="GY334" s="22"/>
      <c r="GZ334" s="22"/>
      <c r="HA334" s="22"/>
      <c r="HB334" s="22"/>
      <c r="HC334" s="22"/>
      <c r="HD334" s="22"/>
      <c r="HE334" s="22"/>
      <c r="HF334" s="22"/>
      <c r="HG334" s="22"/>
      <c r="HH334" s="22"/>
      <c r="HI334" s="22"/>
      <c r="HJ334" s="22"/>
      <c r="HK334" s="22"/>
      <c r="HL334" s="22"/>
      <c r="HM334" s="22"/>
      <c r="HN334" s="22"/>
      <c r="HO334" s="22"/>
      <c r="HP334" s="22"/>
      <c r="HQ334" s="22"/>
      <c r="HR334" s="22"/>
      <c r="HS334" s="22"/>
      <c r="HT334" s="22"/>
      <c r="HU334" s="22"/>
      <c r="HV334" s="22"/>
      <c r="HW334" s="22"/>
      <c r="HX334" s="22"/>
      <c r="HY334" s="22"/>
      <c r="HZ334" s="22"/>
      <c r="IA334" s="22"/>
      <c r="IB334" s="22"/>
      <c r="IC334" s="22"/>
      <c r="ID334" s="22"/>
      <c r="IE334" s="22"/>
      <c r="IF334" s="22"/>
      <c r="IG334" s="22"/>
      <c r="IH334" s="22"/>
      <c r="II334" s="22"/>
      <c r="IJ334" s="22"/>
      <c r="IK334" s="22"/>
      <c r="IL334" s="22"/>
      <c r="IM334" s="22"/>
      <c r="IN334" s="22"/>
      <c r="IO334" s="22"/>
      <c r="IP334" s="22"/>
      <c r="IQ334" s="22"/>
      <c r="IR334" s="22"/>
      <c r="IS334" s="22"/>
      <c r="IT334" s="22"/>
      <c r="IU334" s="22"/>
      <c r="IV334" s="22"/>
      <c r="IW334" s="22"/>
      <c r="IX334" s="22"/>
      <c r="IY334" s="22"/>
      <c r="IZ334" s="22"/>
      <c r="JA334" s="22"/>
      <c r="JB334" s="22"/>
      <c r="JC334" s="22"/>
      <c r="JD334" s="22"/>
      <c r="JE334" s="22"/>
      <c r="JF334" s="22"/>
      <c r="JG334" s="22"/>
      <c r="JH334" s="22"/>
      <c r="JI334" s="22"/>
      <c r="JJ334" s="22"/>
      <c r="JK334" s="22"/>
      <c r="JL334" s="22"/>
      <c r="JM334" s="22"/>
      <c r="JN334" s="22"/>
      <c r="JO334" s="22"/>
      <c r="JP334" s="22"/>
      <c r="JQ334" s="22"/>
      <c r="JR334" s="22"/>
      <c r="JS334" s="22"/>
      <c r="JT334" s="22"/>
      <c r="JU334" s="22"/>
      <c r="JV334" s="22"/>
      <c r="JW334" s="22"/>
      <c r="JX334" s="22"/>
      <c r="JY334" s="22"/>
      <c r="JZ334" s="22"/>
      <c r="KA334" s="22"/>
      <c r="KB334" s="22"/>
      <c r="KC334" s="22"/>
      <c r="KD334" s="22"/>
      <c r="KE334" s="22"/>
      <c r="KF334" s="22"/>
      <c r="KG334" s="22"/>
      <c r="KH334" s="22"/>
      <c r="KI334" s="22"/>
      <c r="KJ334" s="22"/>
      <c r="KK334" s="22"/>
      <c r="KL334" s="22"/>
      <c r="KM334" s="22"/>
      <c r="KN334" s="22"/>
      <c r="KO334" s="22"/>
      <c r="KP334" s="22"/>
      <c r="KQ334" s="22"/>
      <c r="KR334" s="22"/>
      <c r="KS334" s="22"/>
      <c r="KT334" s="22"/>
      <c r="KU334" s="22"/>
      <c r="KV334" s="22"/>
      <c r="KW334" s="22"/>
      <c r="KX334" s="22"/>
      <c r="KY334" s="22"/>
      <c r="KZ334" s="22"/>
      <c r="LA334" s="22"/>
      <c r="LB334" s="22"/>
      <c r="LC334" s="22"/>
      <c r="LD334" s="22"/>
      <c r="LE334" s="22"/>
      <c r="LF334" s="22"/>
      <c r="LG334" s="22"/>
      <c r="LH334" s="22"/>
      <c r="LI334" s="22"/>
      <c r="LJ334" s="22"/>
      <c r="LK334" s="22"/>
      <c r="LL334" s="22"/>
      <c r="LM334" s="22"/>
      <c r="LN334" s="22"/>
      <c r="LO334" s="22"/>
      <c r="LP334" s="22"/>
      <c r="LQ334" s="22"/>
      <c r="LR334" s="22"/>
      <c r="LS334" s="22"/>
      <c r="LT334" s="22"/>
      <c r="LU334" s="22"/>
      <c r="LV334" s="22"/>
      <c r="LW334" s="22"/>
      <c r="LX334" s="22"/>
      <c r="LY334" s="22"/>
      <c r="LZ334" s="22"/>
      <c r="MA334" s="22"/>
      <c r="MB334" s="22"/>
      <c r="MC334" s="22"/>
      <c r="MD334" s="22"/>
      <c r="ME334" s="22"/>
      <c r="MF334" s="22"/>
      <c r="MG334" s="22"/>
      <c r="MH334" s="22"/>
      <c r="MI334" s="22"/>
      <c r="MJ334" s="22"/>
      <c r="MK334" s="22"/>
      <c r="ML334" s="22"/>
      <c r="MM334" s="22"/>
      <c r="MN334" s="22"/>
      <c r="MO334" s="22"/>
      <c r="MP334" s="22"/>
      <c r="MQ334" s="22"/>
      <c r="MR334" s="22"/>
      <c r="MS334" s="22"/>
      <c r="MT334" s="22"/>
      <c r="MU334" s="22"/>
      <c r="MV334" s="22"/>
      <c r="MW334" s="22"/>
      <c r="MX334" s="22"/>
      <c r="MY334" s="22"/>
      <c r="MZ334" s="22"/>
      <c r="NA334" s="22"/>
      <c r="NB334" s="22"/>
      <c r="NC334" s="22"/>
      <c r="ND334" s="22"/>
      <c r="NE334" s="22"/>
      <c r="NF334" s="22"/>
      <c r="NG334" s="22"/>
      <c r="NH334" s="22"/>
      <c r="NI334" s="22"/>
      <c r="NJ334" s="22"/>
      <c r="NK334" s="22"/>
      <c r="NL334" s="22"/>
      <c r="NM334" s="22"/>
      <c r="NN334" s="22"/>
      <c r="NO334" s="22"/>
      <c r="NP334" s="22"/>
      <c r="NQ334" s="22"/>
      <c r="NR334" s="22"/>
      <c r="NS334" s="22"/>
      <c r="NT334" s="22"/>
      <c r="NU334" s="22"/>
      <c r="NV334" s="22"/>
      <c r="NW334" s="22"/>
      <c r="NX334" s="22"/>
      <c r="NY334" s="22"/>
      <c r="NZ334" s="22"/>
      <c r="OA334" s="22"/>
      <c r="OB334" s="22"/>
      <c r="OC334" s="22"/>
      <c r="OD334" s="22"/>
      <c r="OE334" s="22"/>
      <c r="OF334" s="22"/>
      <c r="OG334" s="22"/>
      <c r="OH334" s="22"/>
      <c r="OI334" s="22"/>
      <c r="OJ334" s="22"/>
      <c r="OK334" s="22"/>
      <c r="OL334" s="22"/>
      <c r="OM334" s="22"/>
      <c r="ON334" s="22"/>
      <c r="OO334" s="22"/>
      <c r="OP334" s="22"/>
      <c r="OQ334" s="22"/>
      <c r="OR334" s="22"/>
      <c r="OS334" s="22"/>
      <c r="OT334" s="22"/>
      <c r="OU334" s="22"/>
      <c r="OV334" s="22"/>
      <c r="OW334" s="22"/>
      <c r="OX334" s="22"/>
      <c r="OY334" s="22"/>
      <c r="OZ334" s="22"/>
      <c r="PA334" s="22"/>
      <c r="PB334" s="22"/>
      <c r="PC334" s="22"/>
      <c r="PD334" s="22"/>
      <c r="PE334" s="22"/>
      <c r="PF334" s="22"/>
      <c r="PG334" s="22"/>
      <c r="PH334" s="22"/>
      <c r="PI334" s="22"/>
      <c r="PJ334" s="22"/>
      <c r="PK334" s="22"/>
      <c r="PL334" s="22"/>
      <c r="PM334" s="22"/>
      <c r="PN334" s="22"/>
      <c r="PO334" s="22"/>
      <c r="PP334" s="22"/>
      <c r="PQ334" s="22"/>
      <c r="PR334" s="22"/>
      <c r="PS334" s="22"/>
      <c r="PT334" s="22"/>
      <c r="PU334" s="22"/>
      <c r="PV334" s="22"/>
      <c r="PW334" s="22"/>
      <c r="PX334" s="22"/>
      <c r="PY334" s="22"/>
      <c r="PZ334" s="22"/>
      <c r="QA334" s="22"/>
      <c r="QB334" s="22"/>
      <c r="QC334" s="22"/>
      <c r="QD334" s="22"/>
      <c r="QE334" s="22"/>
      <c r="QF334" s="22"/>
      <c r="QG334" s="22"/>
      <c r="QH334" s="22"/>
      <c r="QI334" s="22"/>
      <c r="QJ334" s="22"/>
      <c r="QK334" s="22"/>
      <c r="QL334" s="22"/>
      <c r="QM334" s="22"/>
      <c r="QN334" s="22"/>
      <c r="QO334" s="22"/>
      <c r="QP334" s="22"/>
      <c r="QQ334" s="22"/>
      <c r="QR334" s="22"/>
      <c r="QS334" s="22"/>
      <c r="QT334" s="22"/>
      <c r="QU334" s="22"/>
      <c r="QV334" s="22"/>
      <c r="QW334" s="22"/>
      <c r="QX334" s="22"/>
      <c r="QY334" s="22"/>
      <c r="QZ334" s="22"/>
      <c r="RA334" s="22"/>
      <c r="RB334" s="22"/>
      <c r="RC334" s="22"/>
      <c r="RD334" s="22"/>
      <c r="RE334" s="22"/>
      <c r="RF334" s="22"/>
      <c r="RG334" s="22"/>
      <c r="RH334" s="22"/>
      <c r="RI334" s="22"/>
      <c r="RJ334" s="22"/>
      <c r="RK334" s="22"/>
      <c r="RL334" s="22"/>
      <c r="RM334" s="22"/>
      <c r="RN334" s="22"/>
      <c r="RO334" s="22"/>
      <c r="RP334" s="22"/>
      <c r="RQ334" s="22"/>
      <c r="RR334" s="22"/>
      <c r="RS334" s="22"/>
      <c r="RT334" s="22"/>
      <c r="RU334" s="22"/>
      <c r="RV334" s="22"/>
      <c r="RW334" s="22"/>
      <c r="RX334" s="22"/>
      <c r="RY334" s="22"/>
      <c r="RZ334" s="22"/>
      <c r="SA334" s="22"/>
      <c r="SB334" s="22"/>
      <c r="SC334" s="22"/>
      <c r="SD334" s="22"/>
      <c r="SE334" s="22"/>
      <c r="SF334" s="22"/>
      <c r="SG334" s="22"/>
      <c r="SH334" s="22"/>
      <c r="SI334" s="22"/>
      <c r="SJ334" s="22"/>
      <c r="SK334" s="22"/>
      <c r="SL334" s="22"/>
      <c r="SM334" s="22"/>
      <c r="SN334" s="22"/>
      <c r="SO334" s="22"/>
      <c r="SP334" s="22"/>
      <c r="SQ334" s="22"/>
      <c r="SR334" s="22"/>
      <c r="SS334" s="22"/>
      <c r="ST334" s="22"/>
      <c r="SU334" s="22"/>
      <c r="SV334" s="22"/>
      <c r="SW334" s="22"/>
      <c r="SX334" s="22"/>
      <c r="SY334" s="22"/>
      <c r="SZ334" s="22"/>
      <c r="TA334" s="22"/>
      <c r="TB334" s="22"/>
      <c r="TC334" s="22"/>
      <c r="TD334" s="22"/>
      <c r="TE334" s="22"/>
      <c r="TF334" s="22"/>
      <c r="TG334" s="22"/>
      <c r="TH334" s="22"/>
      <c r="TI334" s="22"/>
      <c r="TJ334" s="22"/>
      <c r="TK334" s="22"/>
      <c r="TL334" s="22"/>
      <c r="TM334" s="22"/>
      <c r="TN334" s="22"/>
      <c r="TO334" s="22"/>
      <c r="TP334" s="22"/>
      <c r="TQ334" s="22"/>
      <c r="TR334" s="22"/>
      <c r="TS334" s="22"/>
      <c r="TT334" s="22"/>
      <c r="TU334" s="22"/>
      <c r="TV334" s="22"/>
      <c r="TW334" s="22"/>
      <c r="TX334" s="22"/>
      <c r="TY334" s="22"/>
      <c r="TZ334" s="22"/>
      <c r="UA334" s="22"/>
      <c r="UB334" s="22"/>
      <c r="UC334" s="22"/>
      <c r="UD334" s="22"/>
      <c r="UE334" s="22"/>
      <c r="UF334" s="22"/>
      <c r="UG334" s="22"/>
      <c r="UH334" s="22"/>
      <c r="UI334" s="22"/>
      <c r="UJ334" s="22"/>
      <c r="UK334" s="22"/>
      <c r="UL334" s="22"/>
      <c r="UM334" s="22"/>
      <c r="UN334" s="22"/>
      <c r="UO334" s="22"/>
      <c r="UP334" s="22"/>
      <c r="UQ334" s="22"/>
      <c r="UR334" s="22"/>
      <c r="US334" s="22"/>
      <c r="UT334" s="22"/>
      <c r="UU334" s="22"/>
      <c r="UV334" s="22"/>
      <c r="UW334" s="22"/>
      <c r="UX334" s="22"/>
      <c r="UY334" s="22"/>
      <c r="UZ334" s="22"/>
      <c r="VA334" s="22"/>
      <c r="VB334" s="22"/>
      <c r="VC334" s="22"/>
      <c r="VD334" s="22"/>
      <c r="VE334" s="22"/>
      <c r="VF334" s="22"/>
      <c r="VG334" s="22"/>
      <c r="VH334" s="22"/>
      <c r="VI334" s="22"/>
      <c r="VJ334" s="22"/>
      <c r="VK334" s="22"/>
      <c r="VL334" s="22"/>
      <c r="VM334" s="22"/>
      <c r="VN334" s="22"/>
      <c r="VO334" s="22"/>
      <c r="VP334" s="22"/>
      <c r="VQ334" s="22"/>
      <c r="VR334" s="22"/>
      <c r="VS334" s="22"/>
      <c r="VT334" s="22"/>
      <c r="VU334" s="22"/>
      <c r="VV334" s="22"/>
      <c r="VW334" s="22"/>
      <c r="VX334" s="22"/>
      <c r="VY334" s="22"/>
      <c r="VZ334" s="22"/>
      <c r="WA334" s="22"/>
      <c r="WB334" s="22"/>
      <c r="WC334" s="22"/>
      <c r="WD334" s="22"/>
      <c r="WE334" s="22"/>
      <c r="WF334" s="22"/>
      <c r="WG334" s="22"/>
      <c r="WH334" s="22"/>
      <c r="WI334" s="22"/>
      <c r="WJ334" s="22"/>
      <c r="WK334" s="22"/>
      <c r="WL334" s="22"/>
      <c r="WM334" s="22"/>
      <c r="WN334" s="22"/>
      <c r="WO334" s="22"/>
      <c r="WP334" s="22"/>
      <c r="WQ334" s="22"/>
      <c r="WR334" s="22"/>
      <c r="WS334" s="22"/>
      <c r="WT334" s="22"/>
      <c r="WU334" s="22"/>
      <c r="WV334" s="22"/>
      <c r="WW334" s="22"/>
      <c r="WX334" s="22"/>
      <c r="WY334" s="22"/>
      <c r="WZ334" s="22"/>
      <c r="XA334" s="22"/>
      <c r="XB334" s="22"/>
      <c r="XC334" s="22"/>
      <c r="XD334" s="22"/>
      <c r="XE334" s="22"/>
      <c r="XF334" s="22"/>
      <c r="XG334" s="22"/>
      <c r="XH334" s="22"/>
      <c r="XI334" s="22"/>
      <c r="XJ334" s="22"/>
      <c r="XK334" s="22"/>
      <c r="XL334" s="22"/>
      <c r="XM334" s="22"/>
      <c r="XN334" s="22"/>
      <c r="XO334" s="22"/>
      <c r="XP334" s="22"/>
      <c r="XQ334" s="22"/>
      <c r="XR334" s="22"/>
      <c r="XS334" s="22"/>
      <c r="XT334" s="22"/>
      <c r="XU334" s="22"/>
      <c r="XV334" s="22"/>
      <c r="XW334" s="22"/>
      <c r="XX334" s="22"/>
      <c r="XY334" s="22"/>
      <c r="XZ334" s="22"/>
      <c r="YA334" s="22"/>
      <c r="YB334" s="22"/>
      <c r="YC334" s="22"/>
      <c r="YD334" s="22"/>
      <c r="YE334" s="22"/>
      <c r="YF334" s="22"/>
      <c r="YG334" s="22"/>
      <c r="YH334" s="22"/>
      <c r="YI334" s="22"/>
      <c r="YJ334" s="22"/>
      <c r="YK334" s="22"/>
      <c r="YL334" s="22"/>
      <c r="YM334" s="22"/>
      <c r="YN334" s="22"/>
      <c r="YO334" s="22"/>
      <c r="YP334" s="22"/>
      <c r="YQ334" s="22"/>
      <c r="YR334" s="22"/>
      <c r="YS334" s="22"/>
      <c r="YT334" s="22"/>
      <c r="YU334" s="22"/>
      <c r="YV334" s="22"/>
      <c r="YW334" s="22"/>
      <c r="YX334" s="22"/>
      <c r="YY334" s="22"/>
      <c r="YZ334" s="22"/>
      <c r="ZA334" s="22"/>
      <c r="ZB334" s="22"/>
      <c r="ZC334" s="22"/>
      <c r="ZD334" s="22"/>
      <c r="ZE334" s="22"/>
      <c r="ZF334" s="22"/>
      <c r="ZG334" s="22"/>
      <c r="ZH334" s="22"/>
      <c r="ZI334" s="22"/>
      <c r="ZJ334" s="22"/>
      <c r="ZK334" s="22"/>
      <c r="ZL334" s="22"/>
      <c r="ZM334" s="22"/>
      <c r="ZN334" s="22"/>
      <c r="ZO334" s="22"/>
      <c r="ZP334" s="22"/>
      <c r="ZQ334" s="22"/>
      <c r="ZR334" s="22"/>
      <c r="ZS334" s="22"/>
      <c r="ZT334" s="22"/>
      <c r="ZU334" s="22"/>
      <c r="ZV334" s="22"/>
      <c r="ZW334" s="22"/>
      <c r="ZX334" s="22"/>
      <c r="ZY334" s="22"/>
      <c r="ZZ334" s="22"/>
      <c r="AAA334" s="22"/>
      <c r="AAB334" s="22"/>
      <c r="AAC334" s="22"/>
      <c r="AAD334" s="22"/>
      <c r="AAE334" s="22"/>
      <c r="AAF334" s="22"/>
      <c r="AAG334" s="22"/>
      <c r="AAH334" s="22"/>
      <c r="AAI334" s="22"/>
      <c r="AAJ334" s="22"/>
      <c r="AAK334" s="22"/>
      <c r="AAL334" s="22"/>
      <c r="AAM334" s="22"/>
      <c r="AAN334" s="22"/>
      <c r="AAO334" s="22"/>
      <c r="AAP334" s="22"/>
      <c r="AAQ334" s="22"/>
      <c r="AAR334" s="22"/>
      <c r="AAS334" s="22"/>
      <c r="AAT334" s="22"/>
      <c r="AAU334" s="22"/>
      <c r="AAV334" s="22"/>
      <c r="AAW334" s="22"/>
      <c r="AAX334" s="22"/>
      <c r="AAY334" s="22"/>
      <c r="AAZ334" s="22"/>
      <c r="ABA334" s="22"/>
      <c r="ABB334" s="22"/>
      <c r="ABC334" s="22"/>
      <c r="ABD334" s="22"/>
      <c r="ABE334" s="22"/>
      <c r="ABF334" s="22"/>
      <c r="ABG334" s="22"/>
      <c r="ABH334" s="22"/>
      <c r="ABI334" s="22"/>
      <c r="ABJ334" s="22"/>
      <c r="ABK334" s="22"/>
      <c r="ABL334" s="22"/>
      <c r="ABM334" s="22"/>
      <c r="ABN334" s="22"/>
      <c r="ABO334" s="22"/>
      <c r="ABP334" s="22"/>
      <c r="ABQ334" s="22"/>
      <c r="ABR334" s="22"/>
      <c r="ABS334" s="22"/>
      <c r="ABT334" s="22"/>
      <c r="ABU334" s="22"/>
      <c r="ABV334" s="22"/>
      <c r="ABW334" s="22"/>
      <c r="ABX334" s="22"/>
      <c r="ABY334" s="22"/>
      <c r="ABZ334" s="22"/>
      <c r="ACA334" s="22"/>
      <c r="ACB334" s="22"/>
      <c r="ACC334" s="22"/>
      <c r="ACD334" s="22"/>
      <c r="ACE334" s="22"/>
      <c r="ACF334" s="22"/>
      <c r="ACG334" s="22"/>
      <c r="ACH334" s="22"/>
      <c r="ACI334" s="22"/>
      <c r="ACJ334" s="22"/>
      <c r="ACK334" s="22"/>
      <c r="ACL334" s="22"/>
      <c r="ACM334" s="22"/>
      <c r="ACN334" s="22"/>
      <c r="ACO334" s="22"/>
      <c r="ACP334" s="22"/>
      <c r="ACQ334" s="22"/>
      <c r="ACR334" s="22"/>
      <c r="ACS334" s="22"/>
      <c r="ACT334" s="22"/>
      <c r="ACU334" s="22"/>
      <c r="ACV334" s="22"/>
      <c r="ACW334" s="22"/>
      <c r="ACX334" s="22"/>
      <c r="ACY334" s="22"/>
      <c r="ACZ334" s="22"/>
      <c r="ADA334" s="22"/>
    </row>
    <row r="335" spans="1:786" s="22" customFormat="1" ht="36" x14ac:dyDescent="0.3">
      <c r="A335" s="81">
        <v>3</v>
      </c>
      <c r="B335" s="87" t="s">
        <v>922</v>
      </c>
      <c r="C335" s="64" t="s">
        <v>111</v>
      </c>
      <c r="D335" s="65" t="s">
        <v>129</v>
      </c>
      <c r="E335" s="65" t="s">
        <v>146</v>
      </c>
      <c r="F335" s="65">
        <v>6</v>
      </c>
      <c r="G335" s="122"/>
      <c r="H335" s="65">
        <v>2</v>
      </c>
      <c r="I335" s="65" t="s">
        <v>49</v>
      </c>
      <c r="J335" s="65" t="s">
        <v>309</v>
      </c>
      <c r="K335" s="67">
        <v>1965</v>
      </c>
      <c r="L335" s="68">
        <v>23829</v>
      </c>
      <c r="M335" s="69"/>
      <c r="N335" s="70"/>
      <c r="O335" s="70"/>
      <c r="P335" s="71" t="s">
        <v>511</v>
      </c>
      <c r="Q335" s="182" t="s">
        <v>923</v>
      </c>
      <c r="R335" s="73"/>
      <c r="S335" s="74" t="str">
        <f t="shared" si="77"/>
        <v>Cu</v>
      </c>
      <c r="T335" s="75"/>
      <c r="U335" s="75"/>
      <c r="V335" s="75"/>
      <c r="W335" s="75"/>
      <c r="X335" s="75"/>
      <c r="Y335" s="75"/>
      <c r="Z335" s="75"/>
      <c r="AB335" s="76">
        <f t="shared" si="70"/>
        <v>0</v>
      </c>
      <c r="AC335" s="76">
        <f t="shared" si="71"/>
        <v>0</v>
      </c>
      <c r="AD335" s="76">
        <f t="shared" si="72"/>
        <v>0</v>
      </c>
      <c r="AE335" s="76">
        <f t="shared" si="78"/>
        <v>0</v>
      </c>
      <c r="AF335" s="77"/>
      <c r="AG335" s="77">
        <f t="shared" si="74"/>
        <v>0</v>
      </c>
      <c r="AH335" s="77">
        <f t="shared" si="75"/>
        <v>0</v>
      </c>
      <c r="AI335" s="77">
        <f t="shared" si="76"/>
        <v>0</v>
      </c>
    </row>
    <row r="336" spans="1:786" s="22" customFormat="1" ht="24" x14ac:dyDescent="0.3">
      <c r="A336" s="81">
        <v>3</v>
      </c>
      <c r="B336" s="87" t="s">
        <v>924</v>
      </c>
      <c r="C336" s="64" t="s">
        <v>111</v>
      </c>
      <c r="D336" s="65" t="s">
        <v>129</v>
      </c>
      <c r="E336" s="65" t="s">
        <v>146</v>
      </c>
      <c r="F336" s="65">
        <v>5</v>
      </c>
      <c r="G336" s="122"/>
      <c r="H336" s="65">
        <v>2</v>
      </c>
      <c r="I336" s="65" t="s">
        <v>96</v>
      </c>
      <c r="J336" s="65" t="s">
        <v>309</v>
      </c>
      <c r="K336" s="67">
        <v>1965</v>
      </c>
      <c r="L336" s="68">
        <v>23829</v>
      </c>
      <c r="M336" s="69"/>
      <c r="N336" s="70"/>
      <c r="O336" s="70"/>
      <c r="P336" s="71" t="s">
        <v>511</v>
      </c>
      <c r="Q336" s="182" t="s">
        <v>925</v>
      </c>
      <c r="R336" s="73"/>
      <c r="S336" s="74" t="str">
        <f t="shared" si="77"/>
        <v>Cu</v>
      </c>
      <c r="T336" s="75"/>
      <c r="U336" s="75"/>
      <c r="V336" s="75"/>
      <c r="W336" s="75"/>
      <c r="X336" s="75"/>
      <c r="Y336" s="75"/>
      <c r="Z336" s="75"/>
      <c r="AB336" s="76">
        <f t="shared" si="70"/>
        <v>0</v>
      </c>
      <c r="AC336" s="76">
        <f t="shared" si="71"/>
        <v>0</v>
      </c>
      <c r="AD336" s="76">
        <f t="shared" si="72"/>
        <v>0</v>
      </c>
      <c r="AE336" s="76">
        <f t="shared" si="78"/>
        <v>0</v>
      </c>
      <c r="AF336" s="77"/>
      <c r="AG336" s="77">
        <f t="shared" si="74"/>
        <v>0</v>
      </c>
      <c r="AH336" s="77">
        <f t="shared" si="75"/>
        <v>0</v>
      </c>
      <c r="AI336" s="77">
        <f t="shared" si="76"/>
        <v>0</v>
      </c>
    </row>
    <row r="337" spans="1:786" s="22" customFormat="1" ht="24" x14ac:dyDescent="0.3">
      <c r="A337" s="81">
        <v>3</v>
      </c>
      <c r="B337" s="87" t="s">
        <v>926</v>
      </c>
      <c r="C337" s="64" t="s">
        <v>111</v>
      </c>
      <c r="D337" s="65" t="s">
        <v>129</v>
      </c>
      <c r="E337" s="65"/>
      <c r="F337" s="65">
        <v>5</v>
      </c>
      <c r="G337" s="122"/>
      <c r="H337" s="65">
        <v>2</v>
      </c>
      <c r="I337" s="65" t="s">
        <v>96</v>
      </c>
      <c r="J337" s="65" t="s">
        <v>309</v>
      </c>
      <c r="K337" s="67">
        <v>1965</v>
      </c>
      <c r="L337" s="68">
        <v>23829</v>
      </c>
      <c r="M337" s="69"/>
      <c r="N337" s="70"/>
      <c r="O337" s="70"/>
      <c r="P337" s="71" t="s">
        <v>511</v>
      </c>
      <c r="Q337" s="182" t="s">
        <v>927</v>
      </c>
      <c r="R337" s="73"/>
      <c r="S337" s="74" t="str">
        <f t="shared" si="77"/>
        <v>Cu</v>
      </c>
      <c r="T337" s="75"/>
      <c r="U337" s="75"/>
      <c r="V337" s="75"/>
      <c r="W337" s="75"/>
      <c r="X337" s="75"/>
      <c r="Y337" s="75"/>
      <c r="Z337" s="75"/>
      <c r="AB337" s="76">
        <f t="shared" si="70"/>
        <v>0</v>
      </c>
      <c r="AC337" s="76">
        <f t="shared" si="71"/>
        <v>0</v>
      </c>
      <c r="AD337" s="76">
        <f t="shared" si="72"/>
        <v>0</v>
      </c>
      <c r="AE337" s="76">
        <f t="shared" si="78"/>
        <v>0</v>
      </c>
      <c r="AF337" s="77"/>
      <c r="AG337" s="77">
        <f t="shared" si="74"/>
        <v>0</v>
      </c>
      <c r="AH337" s="77">
        <f t="shared" si="75"/>
        <v>0</v>
      </c>
      <c r="AI337" s="77">
        <f t="shared" si="76"/>
        <v>0</v>
      </c>
    </row>
    <row r="338" spans="1:786" s="159" customFormat="1" ht="24" x14ac:dyDescent="0.3">
      <c r="A338" s="81">
        <v>3</v>
      </c>
      <c r="B338" s="87" t="s">
        <v>928</v>
      </c>
      <c r="C338" s="64" t="s">
        <v>111</v>
      </c>
      <c r="D338" s="65" t="s">
        <v>129</v>
      </c>
      <c r="E338" s="65" t="s">
        <v>146</v>
      </c>
      <c r="F338" s="65">
        <v>5</v>
      </c>
      <c r="G338" s="122"/>
      <c r="H338" s="65">
        <v>2</v>
      </c>
      <c r="I338" s="65" t="s">
        <v>96</v>
      </c>
      <c r="J338" s="65" t="s">
        <v>309</v>
      </c>
      <c r="K338" s="67">
        <v>1965</v>
      </c>
      <c r="L338" s="68">
        <v>23829</v>
      </c>
      <c r="M338" s="69"/>
      <c r="N338" s="70"/>
      <c r="O338" s="70"/>
      <c r="P338" s="71" t="s">
        <v>511</v>
      </c>
      <c r="Q338" s="182" t="s">
        <v>929</v>
      </c>
      <c r="R338" s="73"/>
      <c r="S338" s="74" t="str">
        <f t="shared" si="77"/>
        <v>Cu</v>
      </c>
      <c r="T338" s="75"/>
      <c r="U338" s="75"/>
      <c r="V338" s="75"/>
      <c r="W338" s="75"/>
      <c r="X338" s="75"/>
      <c r="Y338" s="75"/>
      <c r="Z338" s="75"/>
      <c r="AA338" s="22"/>
      <c r="AB338" s="76">
        <f t="shared" si="70"/>
        <v>0</v>
      </c>
      <c r="AC338" s="76">
        <f t="shared" si="71"/>
        <v>0</v>
      </c>
      <c r="AD338" s="76">
        <f t="shared" si="72"/>
        <v>0</v>
      </c>
      <c r="AE338" s="76">
        <f t="shared" si="78"/>
        <v>0</v>
      </c>
      <c r="AF338" s="77"/>
      <c r="AG338" s="77">
        <f t="shared" si="74"/>
        <v>0</v>
      </c>
      <c r="AH338" s="77">
        <f t="shared" si="75"/>
        <v>0</v>
      </c>
      <c r="AI338" s="77">
        <f t="shared" si="76"/>
        <v>0</v>
      </c>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c r="DD338" s="22"/>
      <c r="DE338" s="22"/>
      <c r="DF338" s="22"/>
      <c r="DG338" s="22"/>
      <c r="DH338" s="22"/>
      <c r="DI338" s="22"/>
      <c r="DJ338" s="22"/>
      <c r="DK338" s="22"/>
      <c r="DL338" s="22"/>
      <c r="DM338" s="22"/>
      <c r="DN338" s="22"/>
      <c r="DO338" s="22"/>
      <c r="DP338" s="22"/>
      <c r="DQ338" s="22"/>
      <c r="DR338" s="22"/>
      <c r="DS338" s="22"/>
      <c r="DT338" s="22"/>
      <c r="DU338" s="22"/>
      <c r="DV338" s="22"/>
      <c r="DW338" s="22"/>
      <c r="DX338" s="22"/>
      <c r="DY338" s="22"/>
      <c r="DZ338" s="22"/>
      <c r="EA338" s="22"/>
      <c r="EB338" s="22"/>
      <c r="EC338" s="22"/>
      <c r="ED338" s="22"/>
      <c r="EE338" s="22"/>
      <c r="EF338" s="22"/>
      <c r="EG338" s="22"/>
      <c r="EH338" s="22"/>
      <c r="EI338" s="22"/>
      <c r="EJ338" s="22"/>
      <c r="EK338" s="22"/>
      <c r="EL338" s="22"/>
      <c r="EM338" s="22"/>
      <c r="EN338" s="22"/>
      <c r="EO338" s="22"/>
      <c r="EP338" s="22"/>
      <c r="EQ338" s="22"/>
      <c r="ER338" s="22"/>
      <c r="ES338" s="22"/>
      <c r="ET338" s="22"/>
      <c r="EU338" s="22"/>
      <c r="EV338" s="22"/>
      <c r="EW338" s="22"/>
      <c r="EX338" s="22"/>
      <c r="EY338" s="22"/>
      <c r="EZ338" s="22"/>
      <c r="FA338" s="22"/>
      <c r="FB338" s="22"/>
      <c r="FC338" s="22"/>
      <c r="FD338" s="22"/>
      <c r="FE338" s="22"/>
      <c r="FF338" s="22"/>
      <c r="FG338" s="22"/>
      <c r="FH338" s="22"/>
      <c r="FI338" s="22"/>
      <c r="FJ338" s="22"/>
      <c r="FK338" s="22"/>
      <c r="FL338" s="22"/>
      <c r="FM338" s="22"/>
      <c r="FN338" s="22"/>
      <c r="FO338" s="22"/>
      <c r="FP338" s="22"/>
      <c r="FQ338" s="22"/>
      <c r="FR338" s="22"/>
      <c r="FS338" s="22"/>
      <c r="FT338" s="22"/>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2"/>
      <c r="GR338" s="22"/>
      <c r="GS338" s="22"/>
      <c r="GT338" s="22"/>
      <c r="GU338" s="22"/>
      <c r="GV338" s="22"/>
      <c r="GW338" s="22"/>
      <c r="GX338" s="22"/>
      <c r="GY338" s="22"/>
      <c r="GZ338" s="22"/>
      <c r="HA338" s="22"/>
      <c r="HB338" s="22"/>
      <c r="HC338" s="22"/>
      <c r="HD338" s="22"/>
      <c r="HE338" s="22"/>
      <c r="HF338" s="22"/>
      <c r="HG338" s="22"/>
      <c r="HH338" s="22"/>
      <c r="HI338" s="22"/>
      <c r="HJ338" s="22"/>
      <c r="HK338" s="22"/>
      <c r="HL338" s="22"/>
      <c r="HM338" s="22"/>
      <c r="HN338" s="22"/>
      <c r="HO338" s="22"/>
      <c r="HP338" s="22"/>
      <c r="HQ338" s="22"/>
      <c r="HR338" s="22"/>
      <c r="HS338" s="22"/>
      <c r="HT338" s="22"/>
      <c r="HU338" s="22"/>
      <c r="HV338" s="22"/>
      <c r="HW338" s="22"/>
      <c r="HX338" s="22"/>
      <c r="HY338" s="22"/>
      <c r="HZ338" s="22"/>
      <c r="IA338" s="22"/>
      <c r="IB338" s="22"/>
      <c r="IC338" s="22"/>
      <c r="ID338" s="22"/>
      <c r="IE338" s="22"/>
      <c r="IF338" s="22"/>
      <c r="IG338" s="22"/>
      <c r="IH338" s="22"/>
      <c r="II338" s="22"/>
      <c r="IJ338" s="22"/>
      <c r="IK338" s="22"/>
      <c r="IL338" s="22"/>
      <c r="IM338" s="22"/>
      <c r="IN338" s="22"/>
      <c r="IO338" s="22"/>
      <c r="IP338" s="22"/>
      <c r="IQ338" s="22"/>
      <c r="IR338" s="22"/>
      <c r="IS338" s="22"/>
      <c r="IT338" s="22"/>
      <c r="IU338" s="22"/>
      <c r="IV338" s="22"/>
      <c r="IW338" s="22"/>
      <c r="IX338" s="22"/>
      <c r="IY338" s="22"/>
      <c r="IZ338" s="22"/>
      <c r="JA338" s="22"/>
      <c r="JB338" s="22"/>
      <c r="JC338" s="22"/>
      <c r="JD338" s="22"/>
      <c r="JE338" s="22"/>
      <c r="JF338" s="22"/>
      <c r="JG338" s="22"/>
      <c r="JH338" s="22"/>
      <c r="JI338" s="22"/>
      <c r="JJ338" s="22"/>
      <c r="JK338" s="22"/>
      <c r="JL338" s="22"/>
      <c r="JM338" s="22"/>
      <c r="JN338" s="22"/>
      <c r="JO338" s="22"/>
      <c r="JP338" s="22"/>
      <c r="JQ338" s="22"/>
      <c r="JR338" s="22"/>
      <c r="JS338" s="22"/>
      <c r="JT338" s="22"/>
      <c r="JU338" s="22"/>
      <c r="JV338" s="22"/>
      <c r="JW338" s="22"/>
      <c r="JX338" s="22"/>
      <c r="JY338" s="22"/>
      <c r="JZ338" s="22"/>
      <c r="KA338" s="22"/>
      <c r="KB338" s="22"/>
      <c r="KC338" s="22"/>
      <c r="KD338" s="22"/>
      <c r="KE338" s="22"/>
      <c r="KF338" s="22"/>
      <c r="KG338" s="22"/>
      <c r="KH338" s="22"/>
      <c r="KI338" s="22"/>
      <c r="KJ338" s="22"/>
      <c r="KK338" s="22"/>
      <c r="KL338" s="22"/>
      <c r="KM338" s="22"/>
      <c r="KN338" s="22"/>
      <c r="KO338" s="22"/>
      <c r="KP338" s="22"/>
      <c r="KQ338" s="22"/>
      <c r="KR338" s="22"/>
      <c r="KS338" s="22"/>
      <c r="KT338" s="22"/>
      <c r="KU338" s="22"/>
      <c r="KV338" s="22"/>
      <c r="KW338" s="22"/>
      <c r="KX338" s="22"/>
      <c r="KY338" s="22"/>
      <c r="KZ338" s="22"/>
      <c r="LA338" s="22"/>
      <c r="LB338" s="22"/>
      <c r="LC338" s="22"/>
      <c r="LD338" s="22"/>
      <c r="LE338" s="22"/>
      <c r="LF338" s="22"/>
      <c r="LG338" s="22"/>
      <c r="LH338" s="22"/>
      <c r="LI338" s="22"/>
      <c r="LJ338" s="22"/>
      <c r="LK338" s="22"/>
      <c r="LL338" s="22"/>
      <c r="LM338" s="22"/>
      <c r="LN338" s="22"/>
      <c r="LO338" s="22"/>
      <c r="LP338" s="22"/>
      <c r="LQ338" s="22"/>
      <c r="LR338" s="22"/>
      <c r="LS338" s="22"/>
      <c r="LT338" s="22"/>
      <c r="LU338" s="22"/>
      <c r="LV338" s="22"/>
      <c r="LW338" s="22"/>
      <c r="LX338" s="22"/>
      <c r="LY338" s="22"/>
      <c r="LZ338" s="22"/>
      <c r="MA338" s="22"/>
      <c r="MB338" s="22"/>
      <c r="MC338" s="22"/>
      <c r="MD338" s="22"/>
      <c r="ME338" s="22"/>
      <c r="MF338" s="22"/>
      <c r="MG338" s="22"/>
      <c r="MH338" s="22"/>
      <c r="MI338" s="22"/>
      <c r="MJ338" s="22"/>
      <c r="MK338" s="22"/>
      <c r="ML338" s="22"/>
      <c r="MM338" s="22"/>
      <c r="MN338" s="22"/>
      <c r="MO338" s="22"/>
      <c r="MP338" s="22"/>
      <c r="MQ338" s="22"/>
      <c r="MR338" s="22"/>
      <c r="MS338" s="22"/>
      <c r="MT338" s="22"/>
      <c r="MU338" s="22"/>
      <c r="MV338" s="22"/>
      <c r="MW338" s="22"/>
      <c r="MX338" s="22"/>
      <c r="MY338" s="22"/>
      <c r="MZ338" s="22"/>
      <c r="NA338" s="22"/>
      <c r="NB338" s="22"/>
      <c r="NC338" s="22"/>
      <c r="ND338" s="22"/>
      <c r="NE338" s="22"/>
      <c r="NF338" s="22"/>
      <c r="NG338" s="22"/>
      <c r="NH338" s="22"/>
      <c r="NI338" s="22"/>
      <c r="NJ338" s="22"/>
      <c r="NK338" s="22"/>
      <c r="NL338" s="22"/>
      <c r="NM338" s="22"/>
      <c r="NN338" s="22"/>
      <c r="NO338" s="22"/>
      <c r="NP338" s="22"/>
      <c r="NQ338" s="22"/>
      <c r="NR338" s="22"/>
      <c r="NS338" s="22"/>
      <c r="NT338" s="22"/>
      <c r="NU338" s="22"/>
      <c r="NV338" s="22"/>
      <c r="NW338" s="22"/>
      <c r="NX338" s="22"/>
      <c r="NY338" s="22"/>
      <c r="NZ338" s="22"/>
      <c r="OA338" s="22"/>
      <c r="OB338" s="22"/>
      <c r="OC338" s="22"/>
      <c r="OD338" s="22"/>
      <c r="OE338" s="22"/>
      <c r="OF338" s="22"/>
      <c r="OG338" s="22"/>
      <c r="OH338" s="22"/>
      <c r="OI338" s="22"/>
      <c r="OJ338" s="22"/>
      <c r="OK338" s="22"/>
      <c r="OL338" s="22"/>
      <c r="OM338" s="22"/>
      <c r="ON338" s="22"/>
      <c r="OO338" s="22"/>
      <c r="OP338" s="22"/>
      <c r="OQ338" s="22"/>
      <c r="OR338" s="22"/>
      <c r="OS338" s="22"/>
      <c r="OT338" s="22"/>
      <c r="OU338" s="22"/>
      <c r="OV338" s="22"/>
      <c r="OW338" s="22"/>
      <c r="OX338" s="22"/>
      <c r="OY338" s="22"/>
      <c r="OZ338" s="22"/>
      <c r="PA338" s="22"/>
      <c r="PB338" s="22"/>
      <c r="PC338" s="22"/>
      <c r="PD338" s="22"/>
      <c r="PE338" s="22"/>
      <c r="PF338" s="22"/>
      <c r="PG338" s="22"/>
      <c r="PH338" s="22"/>
      <c r="PI338" s="22"/>
      <c r="PJ338" s="22"/>
      <c r="PK338" s="22"/>
      <c r="PL338" s="22"/>
      <c r="PM338" s="22"/>
      <c r="PN338" s="22"/>
      <c r="PO338" s="22"/>
      <c r="PP338" s="22"/>
      <c r="PQ338" s="22"/>
      <c r="PR338" s="22"/>
      <c r="PS338" s="22"/>
      <c r="PT338" s="22"/>
      <c r="PU338" s="22"/>
      <c r="PV338" s="22"/>
      <c r="PW338" s="22"/>
      <c r="PX338" s="22"/>
      <c r="PY338" s="22"/>
      <c r="PZ338" s="22"/>
      <c r="QA338" s="22"/>
      <c r="QB338" s="22"/>
      <c r="QC338" s="22"/>
      <c r="QD338" s="22"/>
      <c r="QE338" s="22"/>
      <c r="QF338" s="22"/>
      <c r="QG338" s="22"/>
      <c r="QH338" s="22"/>
      <c r="QI338" s="22"/>
      <c r="QJ338" s="22"/>
      <c r="QK338" s="22"/>
      <c r="QL338" s="22"/>
      <c r="QM338" s="22"/>
      <c r="QN338" s="22"/>
      <c r="QO338" s="22"/>
      <c r="QP338" s="22"/>
      <c r="QQ338" s="22"/>
      <c r="QR338" s="22"/>
      <c r="QS338" s="22"/>
      <c r="QT338" s="22"/>
      <c r="QU338" s="22"/>
      <c r="QV338" s="22"/>
      <c r="QW338" s="22"/>
      <c r="QX338" s="22"/>
      <c r="QY338" s="22"/>
      <c r="QZ338" s="22"/>
      <c r="RA338" s="22"/>
      <c r="RB338" s="22"/>
      <c r="RC338" s="22"/>
      <c r="RD338" s="22"/>
      <c r="RE338" s="22"/>
      <c r="RF338" s="22"/>
      <c r="RG338" s="22"/>
      <c r="RH338" s="22"/>
      <c r="RI338" s="22"/>
      <c r="RJ338" s="22"/>
      <c r="RK338" s="22"/>
      <c r="RL338" s="22"/>
      <c r="RM338" s="22"/>
      <c r="RN338" s="22"/>
      <c r="RO338" s="22"/>
      <c r="RP338" s="22"/>
      <c r="RQ338" s="22"/>
      <c r="RR338" s="22"/>
      <c r="RS338" s="22"/>
      <c r="RT338" s="22"/>
      <c r="RU338" s="22"/>
      <c r="RV338" s="22"/>
      <c r="RW338" s="22"/>
      <c r="RX338" s="22"/>
      <c r="RY338" s="22"/>
      <c r="RZ338" s="22"/>
      <c r="SA338" s="22"/>
      <c r="SB338" s="22"/>
      <c r="SC338" s="22"/>
      <c r="SD338" s="22"/>
      <c r="SE338" s="22"/>
      <c r="SF338" s="22"/>
      <c r="SG338" s="22"/>
      <c r="SH338" s="22"/>
      <c r="SI338" s="22"/>
      <c r="SJ338" s="22"/>
      <c r="SK338" s="22"/>
      <c r="SL338" s="22"/>
      <c r="SM338" s="22"/>
      <c r="SN338" s="22"/>
      <c r="SO338" s="22"/>
      <c r="SP338" s="22"/>
      <c r="SQ338" s="22"/>
      <c r="SR338" s="22"/>
      <c r="SS338" s="22"/>
      <c r="ST338" s="22"/>
      <c r="SU338" s="22"/>
      <c r="SV338" s="22"/>
      <c r="SW338" s="22"/>
      <c r="SX338" s="22"/>
      <c r="SY338" s="22"/>
      <c r="SZ338" s="22"/>
      <c r="TA338" s="22"/>
      <c r="TB338" s="22"/>
      <c r="TC338" s="22"/>
      <c r="TD338" s="22"/>
      <c r="TE338" s="22"/>
      <c r="TF338" s="22"/>
      <c r="TG338" s="22"/>
      <c r="TH338" s="22"/>
      <c r="TI338" s="22"/>
      <c r="TJ338" s="22"/>
      <c r="TK338" s="22"/>
      <c r="TL338" s="22"/>
      <c r="TM338" s="22"/>
      <c r="TN338" s="22"/>
      <c r="TO338" s="22"/>
      <c r="TP338" s="22"/>
      <c r="TQ338" s="22"/>
      <c r="TR338" s="22"/>
      <c r="TS338" s="22"/>
      <c r="TT338" s="22"/>
      <c r="TU338" s="22"/>
      <c r="TV338" s="22"/>
      <c r="TW338" s="22"/>
      <c r="TX338" s="22"/>
      <c r="TY338" s="22"/>
      <c r="TZ338" s="22"/>
      <c r="UA338" s="22"/>
      <c r="UB338" s="22"/>
      <c r="UC338" s="22"/>
      <c r="UD338" s="22"/>
      <c r="UE338" s="22"/>
      <c r="UF338" s="22"/>
      <c r="UG338" s="22"/>
      <c r="UH338" s="22"/>
      <c r="UI338" s="22"/>
      <c r="UJ338" s="22"/>
      <c r="UK338" s="22"/>
      <c r="UL338" s="22"/>
      <c r="UM338" s="22"/>
      <c r="UN338" s="22"/>
      <c r="UO338" s="22"/>
      <c r="UP338" s="22"/>
      <c r="UQ338" s="22"/>
      <c r="UR338" s="22"/>
      <c r="US338" s="22"/>
      <c r="UT338" s="22"/>
      <c r="UU338" s="22"/>
      <c r="UV338" s="22"/>
      <c r="UW338" s="22"/>
      <c r="UX338" s="22"/>
      <c r="UY338" s="22"/>
      <c r="UZ338" s="22"/>
      <c r="VA338" s="22"/>
      <c r="VB338" s="22"/>
      <c r="VC338" s="22"/>
      <c r="VD338" s="22"/>
      <c r="VE338" s="22"/>
      <c r="VF338" s="22"/>
      <c r="VG338" s="22"/>
      <c r="VH338" s="22"/>
      <c r="VI338" s="22"/>
      <c r="VJ338" s="22"/>
      <c r="VK338" s="22"/>
      <c r="VL338" s="22"/>
      <c r="VM338" s="22"/>
      <c r="VN338" s="22"/>
      <c r="VO338" s="22"/>
      <c r="VP338" s="22"/>
      <c r="VQ338" s="22"/>
      <c r="VR338" s="22"/>
      <c r="VS338" s="22"/>
      <c r="VT338" s="22"/>
      <c r="VU338" s="22"/>
      <c r="VV338" s="22"/>
      <c r="VW338" s="22"/>
      <c r="VX338" s="22"/>
      <c r="VY338" s="22"/>
      <c r="VZ338" s="22"/>
      <c r="WA338" s="22"/>
      <c r="WB338" s="22"/>
      <c r="WC338" s="22"/>
      <c r="WD338" s="22"/>
      <c r="WE338" s="22"/>
      <c r="WF338" s="22"/>
      <c r="WG338" s="22"/>
      <c r="WH338" s="22"/>
      <c r="WI338" s="22"/>
      <c r="WJ338" s="22"/>
      <c r="WK338" s="22"/>
      <c r="WL338" s="22"/>
      <c r="WM338" s="22"/>
      <c r="WN338" s="22"/>
      <c r="WO338" s="22"/>
      <c r="WP338" s="22"/>
      <c r="WQ338" s="22"/>
      <c r="WR338" s="22"/>
      <c r="WS338" s="22"/>
      <c r="WT338" s="22"/>
      <c r="WU338" s="22"/>
      <c r="WV338" s="22"/>
      <c r="WW338" s="22"/>
      <c r="WX338" s="22"/>
      <c r="WY338" s="22"/>
      <c r="WZ338" s="22"/>
      <c r="XA338" s="22"/>
      <c r="XB338" s="22"/>
      <c r="XC338" s="22"/>
      <c r="XD338" s="22"/>
      <c r="XE338" s="22"/>
      <c r="XF338" s="22"/>
      <c r="XG338" s="22"/>
      <c r="XH338" s="22"/>
      <c r="XI338" s="22"/>
      <c r="XJ338" s="22"/>
      <c r="XK338" s="22"/>
      <c r="XL338" s="22"/>
      <c r="XM338" s="22"/>
      <c r="XN338" s="22"/>
      <c r="XO338" s="22"/>
      <c r="XP338" s="22"/>
      <c r="XQ338" s="22"/>
      <c r="XR338" s="22"/>
      <c r="XS338" s="22"/>
      <c r="XT338" s="22"/>
      <c r="XU338" s="22"/>
      <c r="XV338" s="22"/>
      <c r="XW338" s="22"/>
      <c r="XX338" s="22"/>
      <c r="XY338" s="22"/>
      <c r="XZ338" s="22"/>
      <c r="YA338" s="22"/>
      <c r="YB338" s="22"/>
      <c r="YC338" s="22"/>
      <c r="YD338" s="22"/>
      <c r="YE338" s="22"/>
      <c r="YF338" s="22"/>
      <c r="YG338" s="22"/>
      <c r="YH338" s="22"/>
      <c r="YI338" s="22"/>
      <c r="YJ338" s="22"/>
      <c r="YK338" s="22"/>
      <c r="YL338" s="22"/>
      <c r="YM338" s="22"/>
      <c r="YN338" s="22"/>
      <c r="YO338" s="22"/>
      <c r="YP338" s="22"/>
      <c r="YQ338" s="22"/>
      <c r="YR338" s="22"/>
      <c r="YS338" s="22"/>
      <c r="YT338" s="22"/>
      <c r="YU338" s="22"/>
      <c r="YV338" s="22"/>
      <c r="YW338" s="22"/>
      <c r="YX338" s="22"/>
      <c r="YY338" s="22"/>
      <c r="YZ338" s="22"/>
      <c r="ZA338" s="22"/>
      <c r="ZB338" s="22"/>
      <c r="ZC338" s="22"/>
      <c r="ZD338" s="22"/>
      <c r="ZE338" s="22"/>
      <c r="ZF338" s="22"/>
      <c r="ZG338" s="22"/>
      <c r="ZH338" s="22"/>
      <c r="ZI338" s="22"/>
      <c r="ZJ338" s="22"/>
      <c r="ZK338" s="22"/>
      <c r="ZL338" s="22"/>
      <c r="ZM338" s="22"/>
      <c r="ZN338" s="22"/>
      <c r="ZO338" s="22"/>
      <c r="ZP338" s="22"/>
      <c r="ZQ338" s="22"/>
      <c r="ZR338" s="22"/>
      <c r="ZS338" s="22"/>
      <c r="ZT338" s="22"/>
      <c r="ZU338" s="22"/>
      <c r="ZV338" s="22"/>
      <c r="ZW338" s="22"/>
      <c r="ZX338" s="22"/>
      <c r="ZY338" s="22"/>
      <c r="ZZ338" s="22"/>
      <c r="AAA338" s="22"/>
      <c r="AAB338" s="22"/>
      <c r="AAC338" s="22"/>
      <c r="AAD338" s="22"/>
      <c r="AAE338" s="22"/>
      <c r="AAF338" s="22"/>
      <c r="AAG338" s="22"/>
      <c r="AAH338" s="22"/>
      <c r="AAI338" s="22"/>
      <c r="AAJ338" s="22"/>
      <c r="AAK338" s="22"/>
      <c r="AAL338" s="22"/>
      <c r="AAM338" s="22"/>
      <c r="AAN338" s="22"/>
      <c r="AAO338" s="22"/>
      <c r="AAP338" s="22"/>
      <c r="AAQ338" s="22"/>
      <c r="AAR338" s="22"/>
      <c r="AAS338" s="22"/>
      <c r="AAT338" s="22"/>
      <c r="AAU338" s="22"/>
      <c r="AAV338" s="22"/>
      <c r="AAW338" s="22"/>
      <c r="AAX338" s="22"/>
      <c r="AAY338" s="22"/>
      <c r="AAZ338" s="22"/>
      <c r="ABA338" s="22"/>
      <c r="ABB338" s="22"/>
      <c r="ABC338" s="22"/>
      <c r="ABD338" s="22"/>
      <c r="ABE338" s="22"/>
      <c r="ABF338" s="22"/>
      <c r="ABG338" s="22"/>
      <c r="ABH338" s="22"/>
      <c r="ABI338" s="22"/>
      <c r="ABJ338" s="22"/>
      <c r="ABK338" s="22"/>
      <c r="ABL338" s="22"/>
      <c r="ABM338" s="22"/>
      <c r="ABN338" s="22"/>
      <c r="ABO338" s="22"/>
      <c r="ABP338" s="22"/>
      <c r="ABQ338" s="22"/>
      <c r="ABR338" s="22"/>
      <c r="ABS338" s="22"/>
      <c r="ABT338" s="22"/>
      <c r="ABU338" s="22"/>
      <c r="ABV338" s="22"/>
      <c r="ABW338" s="22"/>
      <c r="ABX338" s="22"/>
      <c r="ABY338" s="22"/>
      <c r="ABZ338" s="22"/>
      <c r="ACA338" s="22"/>
      <c r="ACB338" s="22"/>
      <c r="ACC338" s="22"/>
      <c r="ACD338" s="22"/>
      <c r="ACE338" s="22"/>
      <c r="ACF338" s="22"/>
      <c r="ACG338" s="22"/>
      <c r="ACH338" s="22"/>
      <c r="ACI338" s="22"/>
      <c r="ACJ338" s="22"/>
      <c r="ACK338" s="22"/>
      <c r="ACL338" s="22"/>
      <c r="ACM338" s="22"/>
      <c r="ACN338" s="22"/>
      <c r="ACO338" s="22"/>
      <c r="ACP338" s="22"/>
      <c r="ACQ338" s="22"/>
      <c r="ACR338" s="22"/>
      <c r="ACS338" s="22"/>
      <c r="ACT338" s="22"/>
      <c r="ACU338" s="22"/>
      <c r="ACV338" s="22"/>
      <c r="ACW338" s="22"/>
      <c r="ACX338" s="22"/>
      <c r="ACY338" s="22"/>
      <c r="ACZ338" s="22"/>
      <c r="ADA338" s="22"/>
    </row>
    <row r="339" spans="1:786" s="22" customFormat="1" ht="48" x14ac:dyDescent="0.3">
      <c r="A339" s="81">
        <v>3</v>
      </c>
      <c r="B339" s="87" t="s">
        <v>930</v>
      </c>
      <c r="C339" s="64" t="s">
        <v>111</v>
      </c>
      <c r="D339" s="65" t="s">
        <v>129</v>
      </c>
      <c r="E339" s="65" t="s">
        <v>146</v>
      </c>
      <c r="F339" s="65">
        <v>20</v>
      </c>
      <c r="G339" s="122">
        <v>500000</v>
      </c>
      <c r="H339" s="65">
        <v>1</v>
      </c>
      <c r="I339" s="65" t="s">
        <v>49</v>
      </c>
      <c r="J339" s="65" t="s">
        <v>309</v>
      </c>
      <c r="K339" s="67">
        <v>1965</v>
      </c>
      <c r="L339" s="139">
        <v>23829</v>
      </c>
      <c r="M339" s="69">
        <v>85000</v>
      </c>
      <c r="N339" s="70">
        <v>5</v>
      </c>
      <c r="O339" s="70"/>
      <c r="P339" s="71" t="s">
        <v>448</v>
      </c>
      <c r="Q339" s="72" t="s">
        <v>931</v>
      </c>
      <c r="R339" s="73"/>
      <c r="S339" s="74" t="str">
        <f t="shared" si="77"/>
        <v>Cu</v>
      </c>
      <c r="T339" s="75"/>
      <c r="U339" s="75"/>
      <c r="V339" s="75"/>
      <c r="W339" s="75"/>
      <c r="X339" s="75"/>
      <c r="Y339" s="75"/>
      <c r="Z339" s="75"/>
      <c r="AB339" s="76">
        <f t="shared" si="70"/>
        <v>4.4815788655067634E-2</v>
      </c>
      <c r="AC339" s="76">
        <f t="shared" si="71"/>
        <v>0.12820512820512819</v>
      </c>
      <c r="AD339" s="76">
        <f t="shared" si="72"/>
        <v>0</v>
      </c>
      <c r="AE339" s="76">
        <f t="shared" si="78"/>
        <v>0.17302091686019583</v>
      </c>
      <c r="AF339" s="77"/>
      <c r="AG339" s="77">
        <f t="shared" si="74"/>
        <v>0</v>
      </c>
      <c r="AH339" s="77">
        <f t="shared" si="75"/>
        <v>0</v>
      </c>
      <c r="AI339" s="77">
        <f t="shared" si="76"/>
        <v>0.17302091686019583</v>
      </c>
    </row>
    <row r="340" spans="1:786" s="22" customFormat="1" ht="36" x14ac:dyDescent="0.3">
      <c r="A340" s="81">
        <v>3</v>
      </c>
      <c r="B340" s="87" t="s">
        <v>932</v>
      </c>
      <c r="C340" s="64" t="s">
        <v>111</v>
      </c>
      <c r="D340" s="65" t="s">
        <v>129</v>
      </c>
      <c r="E340" s="65" t="s">
        <v>146</v>
      </c>
      <c r="F340" s="65">
        <v>46</v>
      </c>
      <c r="G340" s="122"/>
      <c r="H340" s="65">
        <v>2</v>
      </c>
      <c r="I340" s="65" t="s">
        <v>96</v>
      </c>
      <c r="J340" s="65" t="s">
        <v>309</v>
      </c>
      <c r="K340" s="67">
        <v>1965</v>
      </c>
      <c r="L340" s="139">
        <v>23829</v>
      </c>
      <c r="M340" s="69"/>
      <c r="N340" s="70"/>
      <c r="O340" s="70"/>
      <c r="P340" s="71" t="s">
        <v>511</v>
      </c>
      <c r="Q340" s="72" t="s">
        <v>933</v>
      </c>
      <c r="R340" s="73"/>
      <c r="S340" s="74" t="str">
        <f t="shared" si="77"/>
        <v>Cu</v>
      </c>
      <c r="T340" s="75"/>
      <c r="U340" s="75"/>
      <c r="V340" s="75"/>
      <c r="W340" s="75"/>
      <c r="X340" s="75"/>
      <c r="Y340" s="75"/>
      <c r="Z340" s="75"/>
      <c r="AB340" s="76">
        <f t="shared" si="70"/>
        <v>0</v>
      </c>
      <c r="AC340" s="76">
        <f t="shared" si="71"/>
        <v>0</v>
      </c>
      <c r="AD340" s="76">
        <f t="shared" si="72"/>
        <v>0</v>
      </c>
      <c r="AE340" s="76">
        <f t="shared" si="78"/>
        <v>0</v>
      </c>
      <c r="AF340" s="77"/>
      <c r="AG340" s="77">
        <f t="shared" si="74"/>
        <v>0</v>
      </c>
      <c r="AH340" s="77">
        <f t="shared" si="75"/>
        <v>0</v>
      </c>
      <c r="AI340" s="77">
        <f t="shared" si="76"/>
        <v>0</v>
      </c>
    </row>
    <row r="341" spans="1:786" s="22" customFormat="1" ht="36" x14ac:dyDescent="0.3">
      <c r="A341" s="81">
        <v>3</v>
      </c>
      <c r="B341" s="87" t="s">
        <v>934</v>
      </c>
      <c r="C341" s="64" t="s">
        <v>111</v>
      </c>
      <c r="D341" s="65" t="s">
        <v>129</v>
      </c>
      <c r="E341" s="65" t="s">
        <v>146</v>
      </c>
      <c r="F341" s="65">
        <v>46</v>
      </c>
      <c r="G341" s="122"/>
      <c r="H341" s="65">
        <v>2</v>
      </c>
      <c r="I341" s="65" t="s">
        <v>96</v>
      </c>
      <c r="J341" s="65" t="s">
        <v>309</v>
      </c>
      <c r="K341" s="67">
        <v>1965</v>
      </c>
      <c r="L341" s="139">
        <v>23829</v>
      </c>
      <c r="M341" s="69"/>
      <c r="N341" s="70"/>
      <c r="O341" s="70"/>
      <c r="P341" s="71" t="s">
        <v>511</v>
      </c>
      <c r="Q341" s="72" t="s">
        <v>935</v>
      </c>
      <c r="R341" s="73"/>
      <c r="S341" s="74" t="str">
        <f t="shared" si="77"/>
        <v>Cu</v>
      </c>
      <c r="T341" s="75"/>
      <c r="U341" s="75"/>
      <c r="V341" s="75"/>
      <c r="W341" s="75"/>
      <c r="X341" s="75"/>
      <c r="Y341" s="75"/>
      <c r="Z341" s="75"/>
      <c r="AB341" s="76">
        <f t="shared" si="70"/>
        <v>0</v>
      </c>
      <c r="AC341" s="76">
        <f t="shared" si="71"/>
        <v>0</v>
      </c>
      <c r="AD341" s="76">
        <f t="shared" si="72"/>
        <v>0</v>
      </c>
      <c r="AE341" s="76">
        <f t="shared" si="78"/>
        <v>0</v>
      </c>
      <c r="AF341" s="77"/>
      <c r="AG341" s="77">
        <f t="shared" si="74"/>
        <v>0</v>
      </c>
      <c r="AH341" s="77">
        <f t="shared" si="75"/>
        <v>0</v>
      </c>
      <c r="AI341" s="77">
        <f t="shared" si="76"/>
        <v>0</v>
      </c>
    </row>
    <row r="342" spans="1:786" s="22" customFormat="1" ht="15.6" x14ac:dyDescent="0.3">
      <c r="A342" s="81">
        <v>3</v>
      </c>
      <c r="B342" s="87" t="s">
        <v>936</v>
      </c>
      <c r="C342" s="64" t="s">
        <v>191</v>
      </c>
      <c r="D342" s="65"/>
      <c r="E342" s="65"/>
      <c r="F342" s="65"/>
      <c r="G342" s="122"/>
      <c r="H342" s="65">
        <v>1</v>
      </c>
      <c r="I342" s="65" t="s">
        <v>49</v>
      </c>
      <c r="J342" s="65" t="s">
        <v>160</v>
      </c>
      <c r="K342" s="67">
        <v>1965</v>
      </c>
      <c r="L342" s="135">
        <v>1965</v>
      </c>
      <c r="M342" s="69"/>
      <c r="N342" s="70"/>
      <c r="O342" s="70"/>
      <c r="P342" s="71" t="s">
        <v>511</v>
      </c>
      <c r="Q342" s="72" t="s">
        <v>937</v>
      </c>
      <c r="R342" s="73" t="s">
        <v>347</v>
      </c>
      <c r="S342" s="74" t="str">
        <f t="shared" si="77"/>
        <v>P</v>
      </c>
      <c r="T342" s="75"/>
      <c r="U342" s="75"/>
      <c r="V342" s="75"/>
      <c r="W342" s="75"/>
      <c r="X342" s="75"/>
      <c r="Y342" s="75"/>
      <c r="Z342" s="75"/>
      <c r="AB342" s="76">
        <f t="shared" si="70"/>
        <v>0</v>
      </c>
      <c r="AC342" s="76">
        <f t="shared" si="71"/>
        <v>0</v>
      </c>
      <c r="AD342" s="76">
        <f t="shared" si="72"/>
        <v>0</v>
      </c>
      <c r="AE342" s="76">
        <f t="shared" si="78"/>
        <v>0</v>
      </c>
      <c r="AF342" s="77"/>
      <c r="AG342" s="77">
        <f t="shared" si="74"/>
        <v>0</v>
      </c>
      <c r="AH342" s="77">
        <f t="shared" si="75"/>
        <v>0</v>
      </c>
      <c r="AI342" s="77">
        <f t="shared" si="76"/>
        <v>0</v>
      </c>
    </row>
    <row r="343" spans="1:786" s="22" customFormat="1" ht="60" x14ac:dyDescent="0.3">
      <c r="A343" s="81">
        <v>3</v>
      </c>
      <c r="B343" s="87" t="s">
        <v>938</v>
      </c>
      <c r="C343" s="64" t="s">
        <v>367</v>
      </c>
      <c r="D343" s="65" t="s">
        <v>349</v>
      </c>
      <c r="E343" s="65" t="s">
        <v>278</v>
      </c>
      <c r="F343" s="65">
        <v>12</v>
      </c>
      <c r="G343" s="122"/>
      <c r="H343" s="65">
        <v>2</v>
      </c>
      <c r="I343" s="65" t="s">
        <v>49</v>
      </c>
      <c r="J343" s="65" t="s">
        <v>170</v>
      </c>
      <c r="K343" s="67">
        <v>1965</v>
      </c>
      <c r="L343" s="135">
        <v>1965</v>
      </c>
      <c r="M343" s="69"/>
      <c r="N343" s="70"/>
      <c r="O343" s="70"/>
      <c r="P343" s="71" t="s">
        <v>511</v>
      </c>
      <c r="Q343" s="72" t="s">
        <v>939</v>
      </c>
      <c r="R343" s="73"/>
      <c r="S343" s="74" t="str">
        <f t="shared" si="77"/>
        <v>?</v>
      </c>
      <c r="T343" s="75"/>
      <c r="U343" s="75"/>
      <c r="V343" s="75"/>
      <c r="W343" s="75"/>
      <c r="X343" s="75"/>
      <c r="Y343" s="75"/>
      <c r="Z343" s="75"/>
      <c r="AB343" s="76">
        <f t="shared" si="70"/>
        <v>0</v>
      </c>
      <c r="AC343" s="76">
        <f t="shared" si="71"/>
        <v>0</v>
      </c>
      <c r="AD343" s="76">
        <f t="shared" si="72"/>
        <v>0</v>
      </c>
      <c r="AE343" s="76">
        <f t="shared" si="78"/>
        <v>0</v>
      </c>
      <c r="AF343" s="77"/>
      <c r="AG343" s="77">
        <f t="shared" si="74"/>
        <v>0</v>
      </c>
      <c r="AH343" s="77">
        <f t="shared" si="75"/>
        <v>0</v>
      </c>
      <c r="AI343" s="77">
        <f t="shared" si="76"/>
        <v>0</v>
      </c>
    </row>
    <row r="344" spans="1:786" s="106" customFormat="1" ht="36" x14ac:dyDescent="0.3">
      <c r="A344" s="81">
        <v>3</v>
      </c>
      <c r="B344" s="87" t="s">
        <v>747</v>
      </c>
      <c r="C344" s="64" t="s">
        <v>191</v>
      </c>
      <c r="D344" s="65" t="s">
        <v>277</v>
      </c>
      <c r="E344" s="65" t="s">
        <v>278</v>
      </c>
      <c r="F344" s="65">
        <v>18</v>
      </c>
      <c r="G344" s="122"/>
      <c r="H344" s="65">
        <v>2</v>
      </c>
      <c r="I344" s="65" t="s">
        <v>49</v>
      </c>
      <c r="J344" s="65" t="s">
        <v>50</v>
      </c>
      <c r="K344" s="67">
        <v>1965</v>
      </c>
      <c r="L344" s="135">
        <v>1965</v>
      </c>
      <c r="M344" s="69"/>
      <c r="N344" s="70"/>
      <c r="O344" s="70"/>
      <c r="P344" s="71" t="s">
        <v>511</v>
      </c>
      <c r="Q344" s="72" t="s">
        <v>940</v>
      </c>
      <c r="R344" s="73" t="s">
        <v>347</v>
      </c>
      <c r="S344" s="74" t="str">
        <f t="shared" si="77"/>
        <v>P</v>
      </c>
      <c r="T344" s="75"/>
      <c r="U344" s="75"/>
      <c r="V344" s="75"/>
      <c r="W344" s="75"/>
      <c r="X344" s="75"/>
      <c r="Y344" s="75"/>
      <c r="Z344" s="75"/>
      <c r="AA344" s="22"/>
      <c r="AB344" s="76">
        <f t="shared" si="70"/>
        <v>0</v>
      </c>
      <c r="AC344" s="76">
        <f t="shared" si="71"/>
        <v>0</v>
      </c>
      <c r="AD344" s="76">
        <f t="shared" si="72"/>
        <v>0</v>
      </c>
      <c r="AE344" s="76">
        <f t="shared" si="78"/>
        <v>0</v>
      </c>
      <c r="AF344" s="77"/>
      <c r="AG344" s="77">
        <f t="shared" si="74"/>
        <v>0</v>
      </c>
      <c r="AH344" s="77">
        <f t="shared" si="75"/>
        <v>0</v>
      </c>
      <c r="AI344" s="77">
        <f t="shared" si="76"/>
        <v>0</v>
      </c>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c r="DJ344" s="22"/>
      <c r="DK344" s="22"/>
      <c r="DL344" s="22"/>
      <c r="DM344" s="22"/>
      <c r="DN344" s="22"/>
      <c r="DO344" s="22"/>
      <c r="DP344" s="22"/>
      <c r="DQ344" s="22"/>
      <c r="DR344" s="22"/>
      <c r="DS344" s="22"/>
      <c r="DT344" s="22"/>
      <c r="DU344" s="22"/>
      <c r="DV344" s="22"/>
      <c r="DW344" s="22"/>
      <c r="DX344" s="22"/>
      <c r="DY344" s="22"/>
      <c r="DZ344" s="22"/>
      <c r="EA344" s="22"/>
      <c r="EB344" s="22"/>
      <c r="EC344" s="22"/>
      <c r="ED344" s="22"/>
      <c r="EE344" s="22"/>
      <c r="EF344" s="22"/>
      <c r="EG344" s="22"/>
      <c r="EH344" s="22"/>
      <c r="EI344" s="22"/>
      <c r="EJ344" s="22"/>
      <c r="EK344" s="22"/>
      <c r="EL344" s="22"/>
      <c r="EM344" s="22"/>
      <c r="EN344" s="22"/>
      <c r="EO344" s="22"/>
      <c r="EP344" s="22"/>
      <c r="EQ344" s="22"/>
      <c r="ER344" s="22"/>
      <c r="ES344" s="22"/>
      <c r="ET344" s="22"/>
      <c r="EU344" s="22"/>
      <c r="EV344" s="22"/>
      <c r="EW344" s="22"/>
      <c r="EX344" s="22"/>
      <c r="EY344" s="22"/>
      <c r="EZ344" s="22"/>
      <c r="FA344" s="22"/>
      <c r="FB344" s="22"/>
      <c r="FC344" s="22"/>
      <c r="FD344" s="22"/>
      <c r="FE344" s="22"/>
      <c r="FF344" s="22"/>
      <c r="FG344" s="22"/>
      <c r="FH344" s="22"/>
      <c r="FI344" s="22"/>
      <c r="FJ344" s="22"/>
      <c r="FK344" s="22"/>
      <c r="FL344" s="22"/>
      <c r="FM344" s="22"/>
      <c r="FN344" s="22"/>
      <c r="FO344" s="22"/>
      <c r="FP344" s="22"/>
      <c r="FQ344" s="22"/>
      <c r="FR344" s="22"/>
      <c r="FS344" s="22"/>
      <c r="FT344" s="22"/>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2"/>
      <c r="GR344" s="22"/>
      <c r="GS344" s="22"/>
      <c r="GT344" s="22"/>
      <c r="GU344" s="22"/>
      <c r="GV344" s="22"/>
      <c r="GW344" s="22"/>
      <c r="GX344" s="22"/>
      <c r="GY344" s="22"/>
      <c r="GZ344" s="22"/>
      <c r="HA344" s="22"/>
      <c r="HB344" s="22"/>
      <c r="HC344" s="22"/>
      <c r="HD344" s="22"/>
      <c r="HE344" s="22"/>
      <c r="HF344" s="22"/>
      <c r="HG344" s="22"/>
      <c r="HH344" s="22"/>
      <c r="HI344" s="22"/>
      <c r="HJ344" s="22"/>
      <c r="HK344" s="22"/>
      <c r="HL344" s="22"/>
      <c r="HM344" s="22"/>
      <c r="HN344" s="22"/>
      <c r="HO344" s="22"/>
      <c r="HP344" s="22"/>
      <c r="HQ344" s="22"/>
      <c r="HR344" s="22"/>
      <c r="HS344" s="22"/>
      <c r="HT344" s="22"/>
      <c r="HU344" s="22"/>
      <c r="HV344" s="22"/>
      <c r="HW344" s="22"/>
      <c r="HX344" s="22"/>
      <c r="HY344" s="22"/>
      <c r="HZ344" s="22"/>
      <c r="IA344" s="22"/>
      <c r="IB344" s="22"/>
      <c r="IC344" s="22"/>
      <c r="ID344" s="22"/>
      <c r="IE344" s="22"/>
      <c r="IF344" s="22"/>
      <c r="IG344" s="22"/>
      <c r="IH344" s="22"/>
      <c r="II344" s="22"/>
      <c r="IJ344" s="22"/>
      <c r="IK344" s="22"/>
      <c r="IL344" s="22"/>
      <c r="IM344" s="22"/>
      <c r="IN344" s="22"/>
      <c r="IO344" s="22"/>
      <c r="IP344" s="22"/>
      <c r="IQ344" s="22"/>
      <c r="IR344" s="22"/>
      <c r="IS344" s="22"/>
      <c r="IT344" s="22"/>
      <c r="IU344" s="22"/>
      <c r="IV344" s="22"/>
      <c r="IW344" s="22"/>
      <c r="IX344" s="22"/>
      <c r="IY344" s="22"/>
      <c r="IZ344" s="22"/>
      <c r="JA344" s="22"/>
      <c r="JB344" s="22"/>
      <c r="JC344" s="22"/>
      <c r="JD344" s="22"/>
      <c r="JE344" s="22"/>
      <c r="JF344" s="22"/>
      <c r="JG344" s="22"/>
      <c r="JH344" s="22"/>
      <c r="JI344" s="22"/>
      <c r="JJ344" s="22"/>
      <c r="JK344" s="22"/>
      <c r="JL344" s="22"/>
      <c r="JM344" s="22"/>
      <c r="JN344" s="22"/>
      <c r="JO344" s="22"/>
      <c r="JP344" s="22"/>
      <c r="JQ344" s="22"/>
      <c r="JR344" s="22"/>
      <c r="JS344" s="22"/>
      <c r="JT344" s="22"/>
      <c r="JU344" s="22"/>
      <c r="JV344" s="22"/>
      <c r="JW344" s="22"/>
      <c r="JX344" s="22"/>
      <c r="JY344" s="22"/>
      <c r="JZ344" s="22"/>
      <c r="KA344" s="22"/>
      <c r="KB344" s="22"/>
      <c r="KC344" s="22"/>
      <c r="KD344" s="22"/>
      <c r="KE344" s="22"/>
      <c r="KF344" s="22"/>
      <c r="KG344" s="22"/>
      <c r="KH344" s="22"/>
      <c r="KI344" s="22"/>
      <c r="KJ344" s="22"/>
      <c r="KK344" s="22"/>
      <c r="KL344" s="22"/>
      <c r="KM344" s="22"/>
      <c r="KN344" s="22"/>
      <c r="KO344" s="22"/>
      <c r="KP344" s="22"/>
      <c r="KQ344" s="22"/>
      <c r="KR344" s="22"/>
      <c r="KS344" s="22"/>
      <c r="KT344" s="22"/>
      <c r="KU344" s="22"/>
      <c r="KV344" s="22"/>
      <c r="KW344" s="22"/>
      <c r="KX344" s="22"/>
      <c r="KY344" s="22"/>
      <c r="KZ344" s="22"/>
      <c r="LA344" s="22"/>
      <c r="LB344" s="22"/>
      <c r="LC344" s="22"/>
      <c r="LD344" s="22"/>
      <c r="LE344" s="22"/>
      <c r="LF344" s="22"/>
      <c r="LG344" s="22"/>
      <c r="LH344" s="22"/>
      <c r="LI344" s="22"/>
      <c r="LJ344" s="22"/>
      <c r="LK344" s="22"/>
      <c r="LL344" s="22"/>
      <c r="LM344" s="22"/>
      <c r="LN344" s="22"/>
      <c r="LO344" s="22"/>
      <c r="LP344" s="22"/>
      <c r="LQ344" s="22"/>
      <c r="LR344" s="22"/>
      <c r="LS344" s="22"/>
      <c r="LT344" s="22"/>
      <c r="LU344" s="22"/>
      <c r="LV344" s="22"/>
      <c r="LW344" s="22"/>
      <c r="LX344" s="22"/>
      <c r="LY344" s="22"/>
      <c r="LZ344" s="22"/>
      <c r="MA344" s="22"/>
      <c r="MB344" s="22"/>
      <c r="MC344" s="22"/>
      <c r="MD344" s="22"/>
      <c r="ME344" s="22"/>
      <c r="MF344" s="22"/>
      <c r="MG344" s="22"/>
      <c r="MH344" s="22"/>
      <c r="MI344" s="22"/>
      <c r="MJ344" s="22"/>
      <c r="MK344" s="22"/>
      <c r="ML344" s="22"/>
      <c r="MM344" s="22"/>
      <c r="MN344" s="22"/>
      <c r="MO344" s="22"/>
      <c r="MP344" s="22"/>
      <c r="MQ344" s="22"/>
      <c r="MR344" s="22"/>
      <c r="MS344" s="22"/>
      <c r="MT344" s="22"/>
      <c r="MU344" s="22"/>
      <c r="MV344" s="22"/>
      <c r="MW344" s="22"/>
      <c r="MX344" s="22"/>
      <c r="MY344" s="22"/>
      <c r="MZ344" s="22"/>
      <c r="NA344" s="22"/>
      <c r="NB344" s="22"/>
      <c r="NC344" s="22"/>
      <c r="ND344" s="22"/>
      <c r="NE344" s="22"/>
      <c r="NF344" s="22"/>
      <c r="NG344" s="22"/>
      <c r="NH344" s="22"/>
      <c r="NI344" s="22"/>
      <c r="NJ344" s="22"/>
      <c r="NK344" s="22"/>
      <c r="NL344" s="22"/>
      <c r="NM344" s="22"/>
      <c r="NN344" s="22"/>
      <c r="NO344" s="22"/>
      <c r="NP344" s="22"/>
      <c r="NQ344" s="22"/>
      <c r="NR344" s="22"/>
      <c r="NS344" s="22"/>
      <c r="NT344" s="22"/>
      <c r="NU344" s="22"/>
      <c r="NV344" s="22"/>
      <c r="NW344" s="22"/>
      <c r="NX344" s="22"/>
      <c r="NY344" s="22"/>
      <c r="NZ344" s="22"/>
      <c r="OA344" s="22"/>
      <c r="OB344" s="22"/>
      <c r="OC344" s="22"/>
      <c r="OD344" s="22"/>
      <c r="OE344" s="22"/>
      <c r="OF344" s="22"/>
      <c r="OG344" s="22"/>
      <c r="OH344" s="22"/>
      <c r="OI344" s="22"/>
      <c r="OJ344" s="22"/>
      <c r="OK344" s="22"/>
      <c r="OL344" s="22"/>
      <c r="OM344" s="22"/>
      <c r="ON344" s="22"/>
      <c r="OO344" s="22"/>
      <c r="OP344" s="22"/>
      <c r="OQ344" s="22"/>
      <c r="OR344" s="22"/>
      <c r="OS344" s="22"/>
      <c r="OT344" s="22"/>
      <c r="OU344" s="22"/>
      <c r="OV344" s="22"/>
      <c r="OW344" s="22"/>
      <c r="OX344" s="22"/>
      <c r="OY344" s="22"/>
      <c r="OZ344" s="22"/>
      <c r="PA344" s="22"/>
      <c r="PB344" s="22"/>
      <c r="PC344" s="22"/>
      <c r="PD344" s="22"/>
      <c r="PE344" s="22"/>
      <c r="PF344" s="22"/>
      <c r="PG344" s="22"/>
      <c r="PH344" s="22"/>
      <c r="PI344" s="22"/>
      <c r="PJ344" s="22"/>
      <c r="PK344" s="22"/>
      <c r="PL344" s="22"/>
      <c r="PM344" s="22"/>
      <c r="PN344" s="22"/>
      <c r="PO344" s="22"/>
      <c r="PP344" s="22"/>
      <c r="PQ344" s="22"/>
      <c r="PR344" s="22"/>
      <c r="PS344" s="22"/>
      <c r="PT344" s="22"/>
      <c r="PU344" s="22"/>
      <c r="PV344" s="22"/>
      <c r="PW344" s="22"/>
      <c r="PX344" s="22"/>
      <c r="PY344" s="22"/>
      <c r="PZ344" s="22"/>
      <c r="QA344" s="22"/>
      <c r="QB344" s="22"/>
      <c r="QC344" s="22"/>
      <c r="QD344" s="22"/>
      <c r="QE344" s="22"/>
      <c r="QF344" s="22"/>
      <c r="QG344" s="22"/>
      <c r="QH344" s="22"/>
      <c r="QI344" s="22"/>
      <c r="QJ344" s="22"/>
      <c r="QK344" s="22"/>
      <c r="QL344" s="22"/>
      <c r="QM344" s="22"/>
      <c r="QN344" s="22"/>
      <c r="QO344" s="22"/>
      <c r="QP344" s="22"/>
      <c r="QQ344" s="22"/>
      <c r="QR344" s="22"/>
      <c r="QS344" s="22"/>
      <c r="QT344" s="22"/>
      <c r="QU344" s="22"/>
      <c r="QV344" s="22"/>
      <c r="QW344" s="22"/>
      <c r="QX344" s="22"/>
      <c r="QY344" s="22"/>
      <c r="QZ344" s="22"/>
      <c r="RA344" s="22"/>
      <c r="RB344" s="22"/>
      <c r="RC344" s="22"/>
      <c r="RD344" s="22"/>
      <c r="RE344" s="22"/>
      <c r="RF344" s="22"/>
      <c r="RG344" s="22"/>
      <c r="RH344" s="22"/>
      <c r="RI344" s="22"/>
      <c r="RJ344" s="22"/>
      <c r="RK344" s="22"/>
      <c r="RL344" s="22"/>
      <c r="RM344" s="22"/>
      <c r="RN344" s="22"/>
      <c r="RO344" s="22"/>
      <c r="RP344" s="22"/>
      <c r="RQ344" s="22"/>
      <c r="RR344" s="22"/>
      <c r="RS344" s="22"/>
      <c r="RT344" s="22"/>
      <c r="RU344" s="22"/>
      <c r="RV344" s="22"/>
      <c r="RW344" s="22"/>
      <c r="RX344" s="22"/>
      <c r="RY344" s="22"/>
      <c r="RZ344" s="22"/>
      <c r="SA344" s="22"/>
      <c r="SB344" s="22"/>
      <c r="SC344" s="22"/>
      <c r="SD344" s="22"/>
      <c r="SE344" s="22"/>
      <c r="SF344" s="22"/>
      <c r="SG344" s="22"/>
      <c r="SH344" s="22"/>
      <c r="SI344" s="22"/>
      <c r="SJ344" s="22"/>
      <c r="SK344" s="22"/>
      <c r="SL344" s="22"/>
      <c r="SM344" s="22"/>
      <c r="SN344" s="22"/>
      <c r="SO344" s="22"/>
      <c r="SP344" s="22"/>
      <c r="SQ344" s="22"/>
      <c r="SR344" s="22"/>
      <c r="SS344" s="22"/>
      <c r="ST344" s="22"/>
      <c r="SU344" s="22"/>
      <c r="SV344" s="22"/>
      <c r="SW344" s="22"/>
      <c r="SX344" s="22"/>
      <c r="SY344" s="22"/>
      <c r="SZ344" s="22"/>
      <c r="TA344" s="22"/>
      <c r="TB344" s="22"/>
      <c r="TC344" s="22"/>
      <c r="TD344" s="22"/>
      <c r="TE344" s="22"/>
      <c r="TF344" s="22"/>
      <c r="TG344" s="22"/>
      <c r="TH344" s="22"/>
      <c r="TI344" s="22"/>
      <c r="TJ344" s="22"/>
      <c r="TK344" s="22"/>
      <c r="TL344" s="22"/>
      <c r="TM344" s="22"/>
      <c r="TN344" s="22"/>
      <c r="TO344" s="22"/>
      <c r="TP344" s="22"/>
      <c r="TQ344" s="22"/>
      <c r="TR344" s="22"/>
      <c r="TS344" s="22"/>
      <c r="TT344" s="22"/>
      <c r="TU344" s="22"/>
      <c r="TV344" s="22"/>
      <c r="TW344" s="22"/>
      <c r="TX344" s="22"/>
      <c r="TY344" s="22"/>
      <c r="TZ344" s="22"/>
      <c r="UA344" s="22"/>
      <c r="UB344" s="22"/>
      <c r="UC344" s="22"/>
      <c r="UD344" s="22"/>
      <c r="UE344" s="22"/>
      <c r="UF344" s="22"/>
      <c r="UG344" s="22"/>
      <c r="UH344" s="22"/>
      <c r="UI344" s="22"/>
      <c r="UJ344" s="22"/>
      <c r="UK344" s="22"/>
      <c r="UL344" s="22"/>
      <c r="UM344" s="22"/>
      <c r="UN344" s="22"/>
      <c r="UO344" s="22"/>
      <c r="UP344" s="22"/>
      <c r="UQ344" s="22"/>
      <c r="UR344" s="22"/>
      <c r="US344" s="22"/>
      <c r="UT344" s="22"/>
      <c r="UU344" s="22"/>
      <c r="UV344" s="22"/>
      <c r="UW344" s="22"/>
      <c r="UX344" s="22"/>
      <c r="UY344" s="22"/>
      <c r="UZ344" s="22"/>
      <c r="VA344" s="22"/>
      <c r="VB344" s="22"/>
      <c r="VC344" s="22"/>
      <c r="VD344" s="22"/>
      <c r="VE344" s="22"/>
      <c r="VF344" s="22"/>
      <c r="VG344" s="22"/>
      <c r="VH344" s="22"/>
      <c r="VI344" s="22"/>
      <c r="VJ344" s="22"/>
      <c r="VK344" s="22"/>
      <c r="VL344" s="22"/>
      <c r="VM344" s="22"/>
      <c r="VN344" s="22"/>
      <c r="VO344" s="22"/>
      <c r="VP344" s="22"/>
      <c r="VQ344" s="22"/>
      <c r="VR344" s="22"/>
      <c r="VS344" s="22"/>
      <c r="VT344" s="22"/>
      <c r="VU344" s="22"/>
      <c r="VV344" s="22"/>
      <c r="VW344" s="22"/>
      <c r="VX344" s="22"/>
      <c r="VY344" s="22"/>
      <c r="VZ344" s="22"/>
      <c r="WA344" s="22"/>
      <c r="WB344" s="22"/>
      <c r="WC344" s="22"/>
      <c r="WD344" s="22"/>
      <c r="WE344" s="22"/>
      <c r="WF344" s="22"/>
      <c r="WG344" s="22"/>
      <c r="WH344" s="22"/>
      <c r="WI344" s="22"/>
      <c r="WJ344" s="22"/>
      <c r="WK344" s="22"/>
      <c r="WL344" s="22"/>
      <c r="WM344" s="22"/>
      <c r="WN344" s="22"/>
      <c r="WO344" s="22"/>
      <c r="WP344" s="22"/>
      <c r="WQ344" s="22"/>
      <c r="WR344" s="22"/>
      <c r="WS344" s="22"/>
      <c r="WT344" s="22"/>
      <c r="WU344" s="22"/>
      <c r="WV344" s="22"/>
      <c r="WW344" s="22"/>
      <c r="WX344" s="22"/>
      <c r="WY344" s="22"/>
      <c r="WZ344" s="22"/>
      <c r="XA344" s="22"/>
      <c r="XB344" s="22"/>
      <c r="XC344" s="22"/>
      <c r="XD344" s="22"/>
      <c r="XE344" s="22"/>
      <c r="XF344" s="22"/>
      <c r="XG344" s="22"/>
      <c r="XH344" s="22"/>
      <c r="XI344" s="22"/>
      <c r="XJ344" s="22"/>
      <c r="XK344" s="22"/>
      <c r="XL344" s="22"/>
      <c r="XM344" s="22"/>
      <c r="XN344" s="22"/>
      <c r="XO344" s="22"/>
      <c r="XP344" s="22"/>
      <c r="XQ344" s="22"/>
      <c r="XR344" s="22"/>
      <c r="XS344" s="22"/>
      <c r="XT344" s="22"/>
      <c r="XU344" s="22"/>
      <c r="XV344" s="22"/>
      <c r="XW344" s="22"/>
      <c r="XX344" s="22"/>
      <c r="XY344" s="22"/>
      <c r="XZ344" s="22"/>
      <c r="YA344" s="22"/>
      <c r="YB344" s="22"/>
      <c r="YC344" s="22"/>
      <c r="YD344" s="22"/>
      <c r="YE344" s="22"/>
      <c r="YF344" s="22"/>
      <c r="YG344" s="22"/>
      <c r="YH344" s="22"/>
      <c r="YI344" s="22"/>
      <c r="YJ344" s="22"/>
      <c r="YK344" s="22"/>
      <c r="YL344" s="22"/>
      <c r="YM344" s="22"/>
      <c r="YN344" s="22"/>
      <c r="YO344" s="22"/>
      <c r="YP344" s="22"/>
      <c r="YQ344" s="22"/>
      <c r="YR344" s="22"/>
      <c r="YS344" s="22"/>
      <c r="YT344" s="22"/>
      <c r="YU344" s="22"/>
      <c r="YV344" s="22"/>
      <c r="YW344" s="22"/>
      <c r="YX344" s="22"/>
      <c r="YY344" s="22"/>
      <c r="YZ344" s="22"/>
      <c r="ZA344" s="22"/>
      <c r="ZB344" s="22"/>
      <c r="ZC344" s="22"/>
      <c r="ZD344" s="22"/>
      <c r="ZE344" s="22"/>
      <c r="ZF344" s="22"/>
      <c r="ZG344" s="22"/>
      <c r="ZH344" s="22"/>
      <c r="ZI344" s="22"/>
      <c r="ZJ344" s="22"/>
      <c r="ZK344" s="22"/>
      <c r="ZL344" s="22"/>
      <c r="ZM344" s="22"/>
      <c r="ZN344" s="22"/>
      <c r="ZO344" s="22"/>
      <c r="ZP344" s="22"/>
      <c r="ZQ344" s="22"/>
      <c r="ZR344" s="22"/>
      <c r="ZS344" s="22"/>
      <c r="ZT344" s="22"/>
      <c r="ZU344" s="22"/>
      <c r="ZV344" s="22"/>
      <c r="ZW344" s="22"/>
      <c r="ZX344" s="22"/>
      <c r="ZY344" s="22"/>
      <c r="ZZ344" s="22"/>
      <c r="AAA344" s="22"/>
      <c r="AAB344" s="22"/>
      <c r="AAC344" s="22"/>
      <c r="AAD344" s="22"/>
      <c r="AAE344" s="22"/>
      <c r="AAF344" s="22"/>
      <c r="AAG344" s="22"/>
      <c r="AAH344" s="22"/>
      <c r="AAI344" s="22"/>
      <c r="AAJ344" s="22"/>
      <c r="AAK344" s="22"/>
      <c r="AAL344" s="22"/>
      <c r="AAM344" s="22"/>
      <c r="AAN344" s="22"/>
      <c r="AAO344" s="22"/>
      <c r="AAP344" s="22"/>
      <c r="AAQ344" s="22"/>
      <c r="AAR344" s="22"/>
      <c r="AAS344" s="22"/>
      <c r="AAT344" s="22"/>
      <c r="AAU344" s="22"/>
      <c r="AAV344" s="22"/>
      <c r="AAW344" s="22"/>
      <c r="AAX344" s="22"/>
      <c r="AAY344" s="22"/>
      <c r="AAZ344" s="22"/>
      <c r="ABA344" s="22"/>
      <c r="ABB344" s="22"/>
      <c r="ABC344" s="22"/>
      <c r="ABD344" s="22"/>
      <c r="ABE344" s="22"/>
      <c r="ABF344" s="22"/>
      <c r="ABG344" s="22"/>
      <c r="ABH344" s="22"/>
      <c r="ABI344" s="22"/>
      <c r="ABJ344" s="22"/>
      <c r="ABK344" s="22"/>
      <c r="ABL344" s="22"/>
      <c r="ABM344" s="22"/>
      <c r="ABN344" s="22"/>
      <c r="ABO344" s="22"/>
      <c r="ABP344" s="22"/>
      <c r="ABQ344" s="22"/>
      <c r="ABR344" s="22"/>
      <c r="ABS344" s="22"/>
      <c r="ABT344" s="22"/>
      <c r="ABU344" s="22"/>
      <c r="ABV344" s="22"/>
      <c r="ABW344" s="22"/>
      <c r="ABX344" s="22"/>
      <c r="ABY344" s="22"/>
      <c r="ABZ344" s="22"/>
      <c r="ACA344" s="22"/>
      <c r="ACB344" s="22"/>
      <c r="ACC344" s="22"/>
      <c r="ACD344" s="22"/>
      <c r="ACE344" s="22"/>
      <c r="ACF344" s="22"/>
      <c r="ACG344" s="22"/>
      <c r="ACH344" s="22"/>
      <c r="ACI344" s="22"/>
      <c r="ACJ344" s="22"/>
      <c r="ACK344" s="22"/>
      <c r="ACL344" s="22"/>
      <c r="ACM344" s="22"/>
      <c r="ACN344" s="22"/>
      <c r="ACO344" s="22"/>
      <c r="ACP344" s="22"/>
      <c r="ACQ344" s="22"/>
      <c r="ACR344" s="22"/>
      <c r="ACS344" s="22"/>
      <c r="ACT344" s="22"/>
      <c r="ACU344" s="22"/>
      <c r="ACV344" s="22"/>
      <c r="ACW344" s="22"/>
      <c r="ACX344" s="22"/>
      <c r="ACY344" s="22"/>
      <c r="ACZ344" s="22"/>
      <c r="ADA344" s="22"/>
    </row>
    <row r="345" spans="1:786" customFormat="1" ht="15.6" x14ac:dyDescent="0.3">
      <c r="A345" s="81">
        <v>3</v>
      </c>
      <c r="B345" s="87" t="s">
        <v>941</v>
      </c>
      <c r="C345" s="64" t="s">
        <v>62</v>
      </c>
      <c r="D345" s="65"/>
      <c r="E345" s="65"/>
      <c r="F345" s="65">
        <v>19</v>
      </c>
      <c r="G345" s="122">
        <v>4500000</v>
      </c>
      <c r="H345" s="65">
        <v>1</v>
      </c>
      <c r="I345" s="65" t="s">
        <v>49</v>
      </c>
      <c r="J345" s="65" t="s">
        <v>160</v>
      </c>
      <c r="K345" s="67">
        <v>1964</v>
      </c>
      <c r="L345" s="68">
        <v>23651</v>
      </c>
      <c r="M345" s="69"/>
      <c r="N345" s="70"/>
      <c r="O345" s="70"/>
      <c r="P345" s="71" t="s">
        <v>511</v>
      </c>
      <c r="Q345" s="72" t="s">
        <v>942</v>
      </c>
      <c r="R345" s="73"/>
      <c r="S345" s="74" t="str">
        <f t="shared" si="77"/>
        <v>Al</v>
      </c>
      <c r="T345" s="75"/>
      <c r="U345" s="75"/>
      <c r="V345" s="75"/>
      <c r="W345" s="75"/>
      <c r="X345" s="75"/>
      <c r="Y345" s="75"/>
      <c r="Z345" s="75"/>
      <c r="AA345" s="22"/>
      <c r="AB345" s="76">
        <f t="shared" si="70"/>
        <v>0</v>
      </c>
      <c r="AC345" s="76">
        <f t="shared" si="71"/>
        <v>0</v>
      </c>
      <c r="AD345" s="76">
        <f t="shared" si="72"/>
        <v>0</v>
      </c>
      <c r="AE345" s="76">
        <f t="shared" si="78"/>
        <v>0</v>
      </c>
      <c r="AF345" s="77"/>
      <c r="AG345" s="77">
        <f t="shared" si="74"/>
        <v>0</v>
      </c>
      <c r="AH345" s="77">
        <f t="shared" si="75"/>
        <v>0</v>
      </c>
      <c r="AI345" s="77">
        <f t="shared" si="76"/>
        <v>0</v>
      </c>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22"/>
      <c r="DC345" s="22"/>
      <c r="DD345" s="22"/>
      <c r="DE345" s="22"/>
      <c r="DF345" s="22"/>
      <c r="DG345" s="22"/>
      <c r="DH345" s="22"/>
      <c r="DI345" s="22"/>
      <c r="DJ345" s="22"/>
      <c r="DK345" s="22"/>
      <c r="DL345" s="22"/>
      <c r="DM345" s="22"/>
      <c r="DN345" s="22"/>
      <c r="DO345" s="22"/>
      <c r="DP345" s="22"/>
      <c r="DQ345" s="22"/>
      <c r="DR345" s="22"/>
      <c r="DS345" s="22"/>
      <c r="DT345" s="22"/>
      <c r="DU345" s="22"/>
      <c r="DV345" s="22"/>
      <c r="DW345" s="22"/>
      <c r="DX345" s="22"/>
      <c r="DY345" s="22"/>
      <c r="DZ345" s="22"/>
      <c r="EA345" s="22"/>
      <c r="EB345" s="22"/>
      <c r="EC345" s="22"/>
      <c r="ED345" s="163"/>
      <c r="EE345" s="163"/>
      <c r="EF345" s="163"/>
      <c r="EG345" s="163"/>
      <c r="EH345" s="163"/>
      <c r="EI345" s="163"/>
      <c r="EJ345" s="163"/>
      <c r="EK345" s="163"/>
      <c r="EL345" s="163"/>
      <c r="EM345" s="163"/>
      <c r="EN345" s="163"/>
      <c r="EO345" s="163"/>
      <c r="EP345" s="163"/>
      <c r="EQ345" s="163"/>
      <c r="ER345" s="163"/>
      <c r="ES345" s="163"/>
      <c r="ET345" s="163"/>
      <c r="EU345" s="163"/>
      <c r="EV345" s="163"/>
      <c r="EW345" s="163"/>
      <c r="EX345" s="163"/>
      <c r="EY345" s="163"/>
      <c r="EZ345" s="163"/>
      <c r="FA345" s="163"/>
      <c r="FB345" s="163"/>
      <c r="FC345" s="163"/>
      <c r="FD345" s="163"/>
      <c r="FE345" s="163"/>
      <c r="FF345" s="163"/>
      <c r="FG345" s="163"/>
      <c r="FH345" s="163"/>
      <c r="FI345" s="163"/>
      <c r="FJ345" s="163"/>
      <c r="FK345" s="163"/>
      <c r="FL345" s="163"/>
      <c r="FM345" s="163"/>
      <c r="FN345" s="163"/>
      <c r="FO345" s="163"/>
      <c r="FP345" s="163"/>
      <c r="FQ345" s="163"/>
      <c r="FR345" s="163"/>
      <c r="FS345" s="163"/>
      <c r="FT345" s="163"/>
      <c r="FU345" s="163"/>
      <c r="FV345" s="163"/>
      <c r="FW345" s="163"/>
      <c r="FX345" s="163"/>
      <c r="FY345" s="163"/>
      <c r="FZ345" s="163"/>
      <c r="GA345" s="163"/>
      <c r="GB345" s="163"/>
      <c r="GC345" s="163"/>
      <c r="GD345" s="163"/>
      <c r="GE345" s="163"/>
      <c r="GF345" s="163"/>
      <c r="GG345" s="163"/>
      <c r="GH345" s="163"/>
      <c r="GI345" s="163"/>
      <c r="GJ345" s="163"/>
      <c r="GK345" s="163"/>
      <c r="GL345" s="163"/>
      <c r="GM345" s="163"/>
      <c r="GN345" s="163"/>
      <c r="GO345" s="163"/>
      <c r="GP345" s="163"/>
      <c r="GQ345" s="163"/>
      <c r="GR345" s="163"/>
      <c r="GS345" s="163"/>
      <c r="GT345" s="163"/>
      <c r="GU345" s="163"/>
      <c r="GV345" s="163"/>
      <c r="GW345" s="163"/>
      <c r="GX345" s="163"/>
      <c r="GY345" s="163"/>
      <c r="GZ345" s="163"/>
      <c r="HA345" s="163"/>
      <c r="HB345" s="163"/>
      <c r="HC345" s="163"/>
      <c r="HD345" s="163"/>
      <c r="HE345" s="163"/>
      <c r="HF345" s="163"/>
      <c r="HG345" s="163"/>
      <c r="HH345" s="163"/>
      <c r="HI345" s="163"/>
      <c r="HJ345" s="163"/>
      <c r="HK345" s="163"/>
      <c r="HL345" s="163"/>
      <c r="HM345" s="163"/>
      <c r="HN345" s="163"/>
      <c r="HO345" s="163"/>
      <c r="HP345" s="163"/>
      <c r="HQ345" s="163"/>
      <c r="HR345" s="163"/>
      <c r="HS345" s="163"/>
      <c r="HT345" s="163"/>
      <c r="HU345" s="163"/>
      <c r="HV345" s="163"/>
      <c r="HW345" s="163"/>
      <c r="HX345" s="163"/>
      <c r="HY345" s="163"/>
      <c r="HZ345" s="163"/>
      <c r="IA345" s="163"/>
      <c r="IB345" s="163"/>
      <c r="IC345" s="163"/>
      <c r="ID345" s="163"/>
      <c r="IE345" s="163"/>
      <c r="IF345" s="163"/>
      <c r="IG345" s="163"/>
      <c r="IH345" s="163"/>
      <c r="II345" s="163"/>
      <c r="IJ345" s="163"/>
      <c r="IK345" s="163"/>
      <c r="IL345" s="163"/>
      <c r="IM345" s="163"/>
      <c r="IN345" s="163"/>
      <c r="IO345" s="163"/>
      <c r="IP345" s="163"/>
      <c r="IQ345" s="163"/>
      <c r="IR345" s="163"/>
      <c r="IS345" s="163"/>
      <c r="IT345" s="163"/>
      <c r="IU345" s="163"/>
      <c r="IV345" s="163"/>
      <c r="IW345" s="163"/>
      <c r="IX345" s="163"/>
      <c r="IY345" s="163"/>
      <c r="IZ345" s="163"/>
      <c r="JA345" s="163"/>
      <c r="JB345" s="163"/>
      <c r="JC345" s="163"/>
      <c r="JD345" s="163"/>
      <c r="JE345" s="163"/>
      <c r="JF345" s="163"/>
      <c r="JG345" s="163"/>
      <c r="JH345" s="163"/>
      <c r="JI345" s="163"/>
      <c r="JJ345" s="163"/>
      <c r="JK345" s="163"/>
      <c r="JL345" s="163"/>
      <c r="JM345" s="163"/>
      <c r="JN345" s="163"/>
      <c r="JO345" s="163"/>
      <c r="JP345" s="163"/>
      <c r="JQ345" s="163"/>
      <c r="JR345" s="163"/>
      <c r="JS345" s="163"/>
      <c r="JT345" s="163"/>
      <c r="JU345" s="163"/>
      <c r="JV345" s="163"/>
      <c r="JW345" s="163"/>
      <c r="JX345" s="163"/>
      <c r="JY345" s="163"/>
      <c r="JZ345" s="163"/>
      <c r="KA345" s="163"/>
      <c r="KB345" s="163"/>
      <c r="KC345" s="163"/>
      <c r="KD345" s="163"/>
      <c r="KE345" s="163"/>
      <c r="KF345" s="163"/>
      <c r="KG345" s="163"/>
      <c r="KH345" s="163"/>
      <c r="KI345" s="163"/>
      <c r="KJ345" s="163"/>
      <c r="KK345" s="163"/>
      <c r="KL345" s="163"/>
      <c r="KM345" s="163"/>
      <c r="KN345" s="163"/>
      <c r="KO345" s="163"/>
      <c r="KP345" s="163"/>
      <c r="KQ345" s="163"/>
      <c r="KR345" s="163"/>
      <c r="KS345" s="163"/>
      <c r="KT345" s="163"/>
      <c r="KU345" s="163"/>
      <c r="KV345" s="163"/>
      <c r="KW345" s="163"/>
      <c r="KX345" s="163"/>
      <c r="KY345" s="163"/>
      <c r="KZ345" s="163"/>
      <c r="LA345" s="163"/>
      <c r="LB345" s="163"/>
      <c r="LC345" s="163"/>
      <c r="LD345" s="163"/>
      <c r="LE345" s="163"/>
      <c r="LF345" s="163"/>
      <c r="LG345" s="163"/>
      <c r="LH345" s="163"/>
      <c r="LI345" s="163"/>
      <c r="LJ345" s="163"/>
      <c r="LK345" s="163"/>
      <c r="LL345" s="163"/>
      <c r="LM345" s="163"/>
      <c r="LN345" s="163"/>
      <c r="LO345" s="163"/>
      <c r="LP345" s="163"/>
      <c r="LQ345" s="163"/>
      <c r="LR345" s="163"/>
      <c r="LS345" s="163"/>
      <c r="LT345" s="163"/>
      <c r="LU345" s="163"/>
      <c r="LV345" s="163"/>
      <c r="LW345" s="163"/>
      <c r="LX345" s="163"/>
      <c r="LY345" s="163"/>
      <c r="LZ345" s="163"/>
      <c r="MA345" s="163"/>
      <c r="MB345" s="163"/>
      <c r="MC345" s="163"/>
      <c r="MD345" s="163"/>
      <c r="ME345" s="163"/>
      <c r="MF345" s="163"/>
      <c r="MG345" s="163"/>
      <c r="MH345" s="163"/>
      <c r="MI345" s="163"/>
      <c r="MJ345" s="163"/>
      <c r="MK345" s="163"/>
      <c r="ML345" s="163"/>
      <c r="MM345" s="163"/>
      <c r="MN345" s="163"/>
      <c r="MO345" s="163"/>
      <c r="MP345" s="163"/>
      <c r="MQ345" s="163"/>
      <c r="MR345" s="163"/>
      <c r="MS345" s="163"/>
      <c r="MT345" s="163"/>
      <c r="MU345" s="163"/>
      <c r="MV345" s="163"/>
      <c r="MW345" s="163"/>
      <c r="MX345" s="163"/>
      <c r="MY345" s="163"/>
      <c r="MZ345" s="163"/>
      <c r="NA345" s="163"/>
      <c r="NB345" s="163"/>
      <c r="NC345" s="163"/>
      <c r="ND345" s="163"/>
      <c r="NE345" s="163"/>
      <c r="NF345" s="163"/>
      <c r="NG345" s="163"/>
      <c r="NH345" s="163"/>
      <c r="NI345" s="163"/>
      <c r="NJ345" s="163"/>
      <c r="NK345" s="163"/>
      <c r="NL345" s="163"/>
      <c r="NM345" s="163"/>
      <c r="NN345" s="163"/>
      <c r="NO345" s="163"/>
      <c r="NP345" s="163"/>
      <c r="NQ345" s="163"/>
      <c r="NR345" s="163"/>
      <c r="NS345" s="163"/>
      <c r="NT345" s="163"/>
      <c r="NU345" s="163"/>
      <c r="NV345" s="163"/>
      <c r="NW345" s="163"/>
      <c r="NX345" s="163"/>
      <c r="NY345" s="163"/>
      <c r="NZ345" s="163"/>
      <c r="OA345" s="163"/>
      <c r="OB345" s="163"/>
      <c r="OC345" s="163"/>
      <c r="OD345" s="163"/>
      <c r="OE345" s="163"/>
      <c r="OF345" s="163"/>
      <c r="OG345" s="163"/>
      <c r="OH345" s="163"/>
      <c r="OI345" s="163"/>
      <c r="OJ345" s="163"/>
      <c r="OK345" s="163"/>
      <c r="OL345" s="163"/>
      <c r="OM345" s="163"/>
      <c r="ON345" s="163"/>
      <c r="OO345" s="163"/>
      <c r="OP345" s="163"/>
      <c r="OQ345" s="163"/>
      <c r="OR345" s="163"/>
      <c r="OS345" s="163"/>
      <c r="OT345" s="163"/>
      <c r="OU345" s="163"/>
      <c r="OV345" s="163"/>
      <c r="OW345" s="163"/>
      <c r="OX345" s="163"/>
      <c r="OY345" s="163"/>
      <c r="OZ345" s="163"/>
      <c r="PA345" s="163"/>
      <c r="PB345" s="163"/>
      <c r="PC345" s="163"/>
      <c r="PD345" s="163"/>
      <c r="PE345" s="163"/>
      <c r="PF345" s="163"/>
      <c r="PG345" s="163"/>
      <c r="PH345" s="163"/>
      <c r="PI345" s="163"/>
      <c r="PJ345" s="163"/>
      <c r="PK345" s="163"/>
      <c r="PL345" s="163"/>
      <c r="PM345" s="163"/>
      <c r="PN345" s="163"/>
      <c r="PO345" s="163"/>
      <c r="PP345" s="163"/>
      <c r="PQ345" s="163"/>
      <c r="PR345" s="163"/>
      <c r="PS345" s="163"/>
      <c r="PT345" s="163"/>
      <c r="PU345" s="163"/>
      <c r="PV345" s="163"/>
      <c r="PW345" s="163"/>
      <c r="PX345" s="163"/>
      <c r="PY345" s="163"/>
      <c r="PZ345" s="163"/>
      <c r="QA345" s="163"/>
      <c r="QB345" s="163"/>
      <c r="QC345" s="163"/>
      <c r="QD345" s="163"/>
      <c r="QE345" s="163"/>
      <c r="QF345" s="163"/>
      <c r="QG345" s="163"/>
      <c r="QH345" s="163"/>
      <c r="QI345" s="163"/>
      <c r="QJ345" s="163"/>
      <c r="QK345" s="163"/>
      <c r="QL345" s="163"/>
      <c r="QM345" s="163"/>
      <c r="QN345" s="163"/>
      <c r="QO345" s="163"/>
      <c r="QP345" s="163"/>
      <c r="QQ345" s="163"/>
      <c r="QR345" s="163"/>
      <c r="QS345" s="163"/>
      <c r="QT345" s="163"/>
      <c r="QU345" s="163"/>
      <c r="QV345" s="163"/>
      <c r="QW345" s="163"/>
      <c r="QX345" s="163"/>
      <c r="QY345" s="163"/>
      <c r="QZ345" s="163"/>
      <c r="RA345" s="163"/>
      <c r="RB345" s="163"/>
      <c r="RC345" s="163"/>
      <c r="RD345" s="163"/>
      <c r="RE345" s="163"/>
      <c r="RF345" s="163"/>
      <c r="RG345" s="163"/>
      <c r="RH345" s="163"/>
      <c r="RI345" s="163"/>
      <c r="RJ345" s="163"/>
      <c r="RK345" s="163"/>
      <c r="RL345" s="163"/>
      <c r="RM345" s="163"/>
      <c r="RN345" s="163"/>
      <c r="RO345" s="163"/>
      <c r="RP345" s="163"/>
      <c r="RQ345" s="163"/>
      <c r="RR345" s="163"/>
      <c r="RS345" s="163"/>
      <c r="RT345" s="163"/>
      <c r="RU345" s="163"/>
      <c r="RV345" s="163"/>
      <c r="RW345" s="163"/>
      <c r="RX345" s="163"/>
      <c r="RY345" s="163"/>
      <c r="RZ345" s="163"/>
      <c r="SA345" s="163"/>
      <c r="SB345" s="163"/>
      <c r="SC345" s="163"/>
      <c r="SD345" s="163"/>
      <c r="SE345" s="163"/>
      <c r="SF345" s="163"/>
      <c r="SG345" s="163"/>
      <c r="SH345" s="163"/>
      <c r="SI345" s="163"/>
      <c r="SJ345" s="163"/>
      <c r="SK345" s="163"/>
      <c r="SL345" s="163"/>
      <c r="SM345" s="163"/>
      <c r="SN345" s="163"/>
      <c r="SO345" s="163"/>
      <c r="SP345" s="163"/>
      <c r="SQ345" s="163"/>
      <c r="SR345" s="163"/>
      <c r="SS345" s="163"/>
      <c r="ST345" s="163"/>
      <c r="SU345" s="163"/>
      <c r="SV345" s="163"/>
      <c r="SW345" s="163"/>
      <c r="SX345" s="163"/>
      <c r="SY345" s="163"/>
      <c r="SZ345" s="163"/>
      <c r="TA345" s="163"/>
      <c r="TB345" s="163"/>
      <c r="TC345" s="163"/>
      <c r="TD345" s="163"/>
      <c r="TE345" s="163"/>
      <c r="TF345" s="163"/>
      <c r="TG345" s="163"/>
      <c r="TH345" s="163"/>
      <c r="TI345" s="163"/>
      <c r="TJ345" s="163"/>
      <c r="TK345" s="163"/>
      <c r="TL345" s="163"/>
      <c r="TM345" s="163"/>
      <c r="TN345" s="163"/>
      <c r="TO345" s="163"/>
      <c r="TP345" s="163"/>
      <c r="TQ345" s="163"/>
      <c r="TR345" s="163"/>
      <c r="TS345" s="163"/>
      <c r="TT345" s="163"/>
      <c r="TU345" s="163"/>
      <c r="TV345" s="163"/>
      <c r="TW345" s="163"/>
      <c r="TX345" s="163"/>
      <c r="TY345" s="163"/>
      <c r="TZ345" s="163"/>
      <c r="UA345" s="163"/>
      <c r="UB345" s="163"/>
      <c r="UC345" s="163"/>
      <c r="UD345" s="163"/>
      <c r="UE345" s="163"/>
      <c r="UF345" s="163"/>
      <c r="UG345" s="163"/>
      <c r="UH345" s="163"/>
      <c r="UI345" s="163"/>
      <c r="UJ345" s="163"/>
      <c r="UK345" s="163"/>
      <c r="UL345" s="163"/>
      <c r="UM345" s="163"/>
      <c r="UN345" s="163"/>
      <c r="UO345" s="163"/>
      <c r="UP345" s="163"/>
      <c r="UQ345" s="163"/>
      <c r="UR345" s="163"/>
      <c r="US345" s="163"/>
      <c r="UT345" s="163"/>
      <c r="UU345" s="163"/>
      <c r="UV345" s="163"/>
      <c r="UW345" s="163"/>
      <c r="UX345" s="163"/>
      <c r="UY345" s="163"/>
      <c r="UZ345" s="163"/>
      <c r="VA345" s="163"/>
      <c r="VB345" s="163"/>
      <c r="VC345" s="163"/>
      <c r="VD345" s="163"/>
      <c r="VE345" s="163"/>
      <c r="VF345" s="163"/>
      <c r="VG345" s="163"/>
      <c r="VH345" s="163"/>
      <c r="VI345" s="163"/>
      <c r="VJ345" s="163"/>
      <c r="VK345" s="163"/>
      <c r="VL345" s="163"/>
      <c r="VM345" s="163"/>
      <c r="VN345" s="163"/>
      <c r="VO345" s="163"/>
      <c r="VP345" s="163"/>
      <c r="VQ345" s="163"/>
      <c r="VR345" s="163"/>
      <c r="VS345" s="163"/>
      <c r="VT345" s="163"/>
      <c r="VU345" s="163"/>
      <c r="VV345" s="163"/>
      <c r="VW345" s="163"/>
      <c r="VX345" s="163"/>
      <c r="VY345" s="163"/>
      <c r="VZ345" s="163"/>
      <c r="WA345" s="163"/>
      <c r="WB345" s="163"/>
      <c r="WC345" s="163"/>
      <c r="WD345" s="163"/>
      <c r="WE345" s="163"/>
      <c r="WF345" s="163"/>
      <c r="WG345" s="163"/>
      <c r="WH345" s="163"/>
      <c r="WI345" s="163"/>
      <c r="WJ345" s="163"/>
      <c r="WK345" s="163"/>
      <c r="WL345" s="163"/>
      <c r="WM345" s="163"/>
      <c r="WN345" s="163"/>
      <c r="WO345" s="163"/>
      <c r="WP345" s="163"/>
      <c r="WQ345" s="163"/>
      <c r="WR345" s="163"/>
      <c r="WS345" s="163"/>
      <c r="WT345" s="163"/>
      <c r="WU345" s="163"/>
      <c r="WV345" s="163"/>
      <c r="WW345" s="163"/>
      <c r="WX345" s="163"/>
      <c r="WY345" s="163"/>
      <c r="WZ345" s="163"/>
      <c r="XA345" s="163"/>
      <c r="XB345" s="163"/>
      <c r="XC345" s="163"/>
      <c r="XD345" s="163"/>
      <c r="XE345" s="163"/>
      <c r="XF345" s="163"/>
      <c r="XG345" s="163"/>
      <c r="XH345" s="163"/>
      <c r="XI345" s="163"/>
      <c r="XJ345" s="163"/>
      <c r="XK345" s="163"/>
      <c r="XL345" s="163"/>
      <c r="XM345" s="163"/>
      <c r="XN345" s="163"/>
      <c r="XO345" s="163"/>
      <c r="XP345" s="163"/>
      <c r="XQ345" s="163"/>
      <c r="XR345" s="163"/>
      <c r="XS345" s="163"/>
      <c r="XT345" s="163"/>
      <c r="XU345" s="163"/>
      <c r="XV345" s="163"/>
      <c r="XW345" s="163"/>
      <c r="XX345" s="163"/>
      <c r="XY345" s="163"/>
      <c r="XZ345" s="163"/>
      <c r="YA345" s="163"/>
      <c r="YB345" s="163"/>
      <c r="YC345" s="163"/>
      <c r="YD345" s="163"/>
      <c r="YE345" s="163"/>
      <c r="YF345" s="163"/>
      <c r="YG345" s="163"/>
      <c r="YH345" s="163"/>
      <c r="YI345" s="163"/>
      <c r="YJ345" s="163"/>
      <c r="YK345" s="163"/>
      <c r="YL345" s="163"/>
      <c r="YM345" s="163"/>
      <c r="YN345" s="163"/>
      <c r="YO345" s="163"/>
      <c r="YP345" s="163"/>
      <c r="YQ345" s="163"/>
      <c r="YR345" s="163"/>
      <c r="YS345" s="163"/>
      <c r="YT345" s="163"/>
      <c r="YU345" s="163"/>
      <c r="YV345" s="163"/>
      <c r="YW345" s="163"/>
      <c r="YX345" s="163"/>
      <c r="YY345" s="163"/>
      <c r="YZ345" s="163"/>
      <c r="ZA345" s="163"/>
      <c r="ZB345" s="163"/>
      <c r="ZC345" s="163"/>
      <c r="ZD345" s="163"/>
      <c r="ZE345" s="163"/>
      <c r="ZF345" s="163"/>
      <c r="ZG345" s="163"/>
      <c r="ZH345" s="163"/>
      <c r="ZI345" s="163"/>
      <c r="ZJ345" s="163"/>
      <c r="ZK345" s="163"/>
      <c r="ZL345" s="163"/>
      <c r="ZM345" s="163"/>
      <c r="ZN345" s="163"/>
      <c r="ZO345" s="163"/>
      <c r="ZP345" s="163"/>
      <c r="ZQ345" s="163"/>
      <c r="ZR345" s="163"/>
      <c r="ZS345" s="163"/>
      <c r="ZT345" s="163"/>
      <c r="ZU345" s="163"/>
      <c r="ZV345" s="163"/>
      <c r="ZW345" s="163"/>
      <c r="ZX345" s="163"/>
      <c r="ZY345" s="163"/>
      <c r="ZZ345" s="163"/>
      <c r="AAA345" s="163"/>
      <c r="AAB345" s="163"/>
      <c r="AAC345" s="163"/>
      <c r="AAD345" s="163"/>
      <c r="AAE345" s="163"/>
      <c r="AAF345" s="163"/>
      <c r="AAG345" s="163"/>
      <c r="AAH345" s="163"/>
      <c r="AAI345" s="163"/>
      <c r="AAJ345" s="163"/>
      <c r="AAK345" s="163"/>
      <c r="AAL345" s="163"/>
      <c r="AAM345" s="163"/>
      <c r="AAN345" s="163"/>
      <c r="AAO345" s="163"/>
      <c r="AAP345" s="163"/>
      <c r="AAQ345" s="163"/>
      <c r="AAR345" s="163"/>
      <c r="AAS345" s="163"/>
      <c r="AAT345" s="163"/>
      <c r="AAU345" s="163"/>
      <c r="AAV345" s="163"/>
      <c r="AAW345" s="163"/>
      <c r="AAX345" s="163"/>
      <c r="AAY345" s="163"/>
      <c r="AAZ345" s="163"/>
      <c r="ABA345" s="163"/>
      <c r="ABB345" s="163"/>
      <c r="ABC345" s="163"/>
      <c r="ABD345" s="163"/>
      <c r="ABE345" s="163"/>
      <c r="ABF345" s="163"/>
      <c r="ABG345" s="163"/>
      <c r="ABH345" s="163"/>
      <c r="ABI345" s="163"/>
      <c r="ABJ345" s="163"/>
      <c r="ABK345" s="163"/>
      <c r="ABL345" s="163"/>
      <c r="ABM345" s="163"/>
      <c r="ABN345" s="163"/>
      <c r="ABO345" s="163"/>
      <c r="ABP345" s="163"/>
      <c r="ABQ345" s="163"/>
      <c r="ABR345" s="163"/>
      <c r="ABS345" s="163"/>
      <c r="ABT345" s="163"/>
      <c r="ABU345" s="163"/>
      <c r="ABV345" s="163"/>
      <c r="ABW345" s="163"/>
      <c r="ABX345" s="163"/>
      <c r="ABY345" s="163"/>
      <c r="ABZ345" s="163"/>
      <c r="ACA345" s="163"/>
      <c r="ACB345" s="163"/>
      <c r="ACC345" s="163"/>
      <c r="ACD345" s="163"/>
      <c r="ACE345" s="163"/>
      <c r="ACF345" s="163"/>
      <c r="ACG345" s="163"/>
      <c r="ACH345" s="163"/>
      <c r="ACI345" s="163"/>
      <c r="ACJ345" s="163"/>
      <c r="ACK345" s="163"/>
      <c r="ACL345" s="163"/>
      <c r="ACM345" s="163"/>
      <c r="ACN345" s="163"/>
      <c r="ACO345" s="163"/>
      <c r="ACP345" s="163"/>
      <c r="ACQ345" s="163"/>
      <c r="ACR345" s="163"/>
      <c r="ACS345" s="163"/>
      <c r="ACT345" s="163"/>
      <c r="ACU345" s="163"/>
      <c r="ACV345" s="163"/>
      <c r="ACW345" s="163"/>
      <c r="ACX345" s="163"/>
      <c r="ACY345" s="163"/>
      <c r="ACZ345" s="163"/>
      <c r="ADA345" s="163"/>
      <c r="ADB345" s="164"/>
      <c r="ADC345" s="164"/>
      <c r="ADD345" s="164"/>
      <c r="ADE345" s="164"/>
      <c r="ADF345" s="164"/>
    </row>
    <row r="346" spans="1:786" customFormat="1" ht="48" x14ac:dyDescent="0.3">
      <c r="A346" s="83">
        <v>2</v>
      </c>
      <c r="B346" s="87" t="s">
        <v>943</v>
      </c>
      <c r="C346" s="64" t="s">
        <v>944</v>
      </c>
      <c r="D346" s="65" t="s">
        <v>945</v>
      </c>
      <c r="E346" s="65" t="s">
        <v>146</v>
      </c>
      <c r="F346" s="65">
        <v>9</v>
      </c>
      <c r="G346" s="122">
        <v>26500</v>
      </c>
      <c r="H346" s="65">
        <v>1</v>
      </c>
      <c r="I346" s="65" t="s">
        <v>49</v>
      </c>
      <c r="J346" s="65" t="s">
        <v>282</v>
      </c>
      <c r="K346" s="67">
        <v>1964</v>
      </c>
      <c r="L346" s="135">
        <v>1964</v>
      </c>
      <c r="M346" s="69">
        <v>17000</v>
      </c>
      <c r="N346" s="70">
        <v>2.2000000000000002</v>
      </c>
      <c r="O346" s="70">
        <v>3</v>
      </c>
      <c r="P346" s="71" t="s">
        <v>946</v>
      </c>
      <c r="Q346" s="72" t="s">
        <v>947</v>
      </c>
      <c r="R346" s="73"/>
      <c r="S346" s="74" t="str">
        <f t="shared" si="77"/>
        <v>Pb, Zn, Cu, Ag</v>
      </c>
      <c r="T346" s="75"/>
      <c r="U346" s="75"/>
      <c r="V346" s="75"/>
      <c r="W346" s="75"/>
      <c r="X346" s="75"/>
      <c r="Y346" s="75"/>
      <c r="Z346" s="75"/>
      <c r="AA346" s="22"/>
      <c r="AB346" s="76"/>
      <c r="AC346" s="76"/>
      <c r="AD346" s="76"/>
      <c r="AE346" s="76"/>
      <c r="AF346" s="77"/>
      <c r="AG346" s="77"/>
      <c r="AH346" s="77"/>
      <c r="AI346" s="77"/>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c r="DD346" s="22"/>
      <c r="DE346" s="22"/>
      <c r="DF346" s="22"/>
      <c r="DG346" s="22"/>
      <c r="DH346" s="22"/>
      <c r="DI346" s="22"/>
      <c r="DJ346" s="22"/>
      <c r="DK346" s="22"/>
      <c r="DL346" s="22"/>
      <c r="DM346" s="22"/>
      <c r="DN346" s="22"/>
      <c r="DO346" s="22"/>
      <c r="DP346" s="22"/>
      <c r="DQ346" s="22"/>
      <c r="DR346" s="22"/>
      <c r="DS346" s="22"/>
      <c r="DT346" s="22"/>
      <c r="DU346" s="22"/>
      <c r="DV346" s="22"/>
      <c r="DW346" s="22"/>
      <c r="DX346" s="22"/>
      <c r="DY346" s="22"/>
      <c r="DZ346" s="22"/>
      <c r="EA346" s="22"/>
      <c r="EB346" s="22"/>
      <c r="EC346" s="22"/>
      <c r="ED346" s="163"/>
      <c r="EE346" s="163"/>
      <c r="EF346" s="163"/>
      <c r="EG346" s="163"/>
      <c r="EH346" s="163"/>
      <c r="EI346" s="163"/>
      <c r="EJ346" s="163"/>
      <c r="EK346" s="163"/>
      <c r="EL346" s="163"/>
      <c r="EM346" s="163"/>
      <c r="EN346" s="163"/>
      <c r="EO346" s="163"/>
      <c r="EP346" s="163"/>
      <c r="EQ346" s="163"/>
      <c r="ER346" s="163"/>
      <c r="ES346" s="163"/>
      <c r="ET346" s="163"/>
      <c r="EU346" s="163"/>
      <c r="EV346" s="163"/>
      <c r="EW346" s="163"/>
      <c r="EX346" s="163"/>
      <c r="EY346" s="163"/>
      <c r="EZ346" s="163"/>
      <c r="FA346" s="163"/>
      <c r="FB346" s="163"/>
      <c r="FC346" s="163"/>
      <c r="FD346" s="163"/>
      <c r="FE346" s="163"/>
      <c r="FF346" s="163"/>
      <c r="FG346" s="163"/>
      <c r="FH346" s="163"/>
      <c r="FI346" s="163"/>
      <c r="FJ346" s="163"/>
      <c r="FK346" s="163"/>
      <c r="FL346" s="163"/>
      <c r="FM346" s="163"/>
      <c r="FN346" s="163"/>
      <c r="FO346" s="163"/>
      <c r="FP346" s="163"/>
      <c r="FQ346" s="163"/>
      <c r="FR346" s="163"/>
      <c r="FS346" s="163"/>
      <c r="FT346" s="163"/>
      <c r="FU346" s="163"/>
      <c r="FV346" s="163"/>
      <c r="FW346" s="163"/>
      <c r="FX346" s="163"/>
      <c r="FY346" s="163"/>
      <c r="FZ346" s="163"/>
      <c r="GA346" s="163"/>
      <c r="GB346" s="163"/>
      <c r="GC346" s="163"/>
      <c r="GD346" s="163"/>
      <c r="GE346" s="163"/>
      <c r="GF346" s="163"/>
      <c r="GG346" s="163"/>
      <c r="GH346" s="163"/>
      <c r="GI346" s="163"/>
      <c r="GJ346" s="163"/>
      <c r="GK346" s="163"/>
      <c r="GL346" s="163"/>
      <c r="GM346" s="163"/>
      <c r="GN346" s="163"/>
      <c r="GO346" s="163"/>
      <c r="GP346" s="163"/>
      <c r="GQ346" s="163"/>
      <c r="GR346" s="163"/>
      <c r="GS346" s="163"/>
      <c r="GT346" s="163"/>
      <c r="GU346" s="163"/>
      <c r="GV346" s="163"/>
      <c r="GW346" s="163"/>
      <c r="GX346" s="163"/>
      <c r="GY346" s="163"/>
      <c r="GZ346" s="163"/>
      <c r="HA346" s="163"/>
      <c r="HB346" s="163"/>
      <c r="HC346" s="163"/>
      <c r="HD346" s="163"/>
      <c r="HE346" s="163"/>
      <c r="HF346" s="163"/>
      <c r="HG346" s="163"/>
      <c r="HH346" s="163"/>
      <c r="HI346" s="163"/>
      <c r="HJ346" s="163"/>
      <c r="HK346" s="163"/>
      <c r="HL346" s="163"/>
      <c r="HM346" s="163"/>
      <c r="HN346" s="163"/>
      <c r="HO346" s="163"/>
      <c r="HP346" s="163"/>
      <c r="HQ346" s="163"/>
      <c r="HR346" s="163"/>
      <c r="HS346" s="163"/>
      <c r="HT346" s="163"/>
      <c r="HU346" s="163"/>
      <c r="HV346" s="163"/>
      <c r="HW346" s="163"/>
      <c r="HX346" s="163"/>
      <c r="HY346" s="163"/>
      <c r="HZ346" s="163"/>
      <c r="IA346" s="163"/>
      <c r="IB346" s="163"/>
      <c r="IC346" s="163"/>
      <c r="ID346" s="163"/>
      <c r="IE346" s="163"/>
      <c r="IF346" s="163"/>
      <c r="IG346" s="163"/>
      <c r="IH346" s="163"/>
      <c r="II346" s="163"/>
      <c r="IJ346" s="163"/>
      <c r="IK346" s="163"/>
      <c r="IL346" s="163"/>
      <c r="IM346" s="163"/>
      <c r="IN346" s="163"/>
      <c r="IO346" s="163"/>
      <c r="IP346" s="163"/>
      <c r="IQ346" s="163"/>
      <c r="IR346" s="163"/>
      <c r="IS346" s="163"/>
      <c r="IT346" s="163"/>
      <c r="IU346" s="163"/>
      <c r="IV346" s="163"/>
      <c r="IW346" s="163"/>
      <c r="IX346" s="163"/>
      <c r="IY346" s="163"/>
      <c r="IZ346" s="163"/>
      <c r="JA346" s="163"/>
      <c r="JB346" s="163"/>
      <c r="JC346" s="163"/>
      <c r="JD346" s="163"/>
      <c r="JE346" s="163"/>
      <c r="JF346" s="163"/>
      <c r="JG346" s="163"/>
      <c r="JH346" s="163"/>
      <c r="JI346" s="163"/>
      <c r="JJ346" s="163"/>
      <c r="JK346" s="163"/>
      <c r="JL346" s="163"/>
      <c r="JM346" s="163"/>
      <c r="JN346" s="163"/>
      <c r="JO346" s="163"/>
      <c r="JP346" s="163"/>
      <c r="JQ346" s="163"/>
      <c r="JR346" s="163"/>
      <c r="JS346" s="163"/>
      <c r="JT346" s="163"/>
      <c r="JU346" s="163"/>
      <c r="JV346" s="163"/>
      <c r="JW346" s="163"/>
      <c r="JX346" s="163"/>
      <c r="JY346" s="163"/>
      <c r="JZ346" s="163"/>
      <c r="KA346" s="163"/>
      <c r="KB346" s="163"/>
      <c r="KC346" s="163"/>
      <c r="KD346" s="163"/>
      <c r="KE346" s="163"/>
      <c r="KF346" s="163"/>
      <c r="KG346" s="163"/>
      <c r="KH346" s="163"/>
      <c r="KI346" s="163"/>
      <c r="KJ346" s="163"/>
      <c r="KK346" s="163"/>
      <c r="KL346" s="163"/>
      <c r="KM346" s="163"/>
      <c r="KN346" s="163"/>
      <c r="KO346" s="163"/>
      <c r="KP346" s="163"/>
      <c r="KQ346" s="163"/>
      <c r="KR346" s="163"/>
      <c r="KS346" s="163"/>
      <c r="KT346" s="163"/>
      <c r="KU346" s="163"/>
      <c r="KV346" s="163"/>
      <c r="KW346" s="163"/>
      <c r="KX346" s="163"/>
      <c r="KY346" s="163"/>
      <c r="KZ346" s="163"/>
      <c r="LA346" s="163"/>
      <c r="LB346" s="163"/>
      <c r="LC346" s="163"/>
      <c r="LD346" s="163"/>
      <c r="LE346" s="163"/>
      <c r="LF346" s="163"/>
      <c r="LG346" s="163"/>
      <c r="LH346" s="163"/>
      <c r="LI346" s="163"/>
      <c r="LJ346" s="163"/>
      <c r="LK346" s="163"/>
      <c r="LL346" s="163"/>
      <c r="LM346" s="163"/>
      <c r="LN346" s="163"/>
      <c r="LO346" s="163"/>
      <c r="LP346" s="163"/>
      <c r="LQ346" s="163"/>
      <c r="LR346" s="163"/>
      <c r="LS346" s="163"/>
      <c r="LT346" s="163"/>
      <c r="LU346" s="163"/>
      <c r="LV346" s="163"/>
      <c r="LW346" s="163"/>
      <c r="LX346" s="163"/>
      <c r="LY346" s="163"/>
      <c r="LZ346" s="163"/>
      <c r="MA346" s="163"/>
      <c r="MB346" s="163"/>
      <c r="MC346" s="163"/>
      <c r="MD346" s="163"/>
      <c r="ME346" s="163"/>
      <c r="MF346" s="163"/>
      <c r="MG346" s="163"/>
      <c r="MH346" s="163"/>
      <c r="MI346" s="163"/>
      <c r="MJ346" s="163"/>
      <c r="MK346" s="163"/>
      <c r="ML346" s="163"/>
      <c r="MM346" s="163"/>
      <c r="MN346" s="163"/>
      <c r="MO346" s="163"/>
      <c r="MP346" s="163"/>
      <c r="MQ346" s="163"/>
      <c r="MR346" s="163"/>
      <c r="MS346" s="163"/>
      <c r="MT346" s="163"/>
      <c r="MU346" s="163"/>
      <c r="MV346" s="163"/>
      <c r="MW346" s="163"/>
      <c r="MX346" s="163"/>
      <c r="MY346" s="163"/>
      <c r="MZ346" s="163"/>
      <c r="NA346" s="163"/>
      <c r="NB346" s="163"/>
      <c r="NC346" s="163"/>
      <c r="ND346" s="163"/>
      <c r="NE346" s="163"/>
      <c r="NF346" s="163"/>
      <c r="NG346" s="163"/>
      <c r="NH346" s="163"/>
      <c r="NI346" s="163"/>
      <c r="NJ346" s="163"/>
      <c r="NK346" s="163"/>
      <c r="NL346" s="163"/>
      <c r="NM346" s="163"/>
      <c r="NN346" s="163"/>
      <c r="NO346" s="163"/>
      <c r="NP346" s="163"/>
      <c r="NQ346" s="163"/>
      <c r="NR346" s="163"/>
      <c r="NS346" s="163"/>
      <c r="NT346" s="163"/>
      <c r="NU346" s="163"/>
      <c r="NV346" s="163"/>
      <c r="NW346" s="163"/>
      <c r="NX346" s="163"/>
      <c r="NY346" s="163"/>
      <c r="NZ346" s="163"/>
      <c r="OA346" s="163"/>
      <c r="OB346" s="163"/>
      <c r="OC346" s="163"/>
      <c r="OD346" s="163"/>
      <c r="OE346" s="163"/>
      <c r="OF346" s="163"/>
      <c r="OG346" s="163"/>
      <c r="OH346" s="163"/>
      <c r="OI346" s="163"/>
      <c r="OJ346" s="163"/>
      <c r="OK346" s="163"/>
      <c r="OL346" s="163"/>
      <c r="OM346" s="163"/>
      <c r="ON346" s="163"/>
      <c r="OO346" s="163"/>
      <c r="OP346" s="163"/>
      <c r="OQ346" s="163"/>
      <c r="OR346" s="163"/>
      <c r="OS346" s="163"/>
      <c r="OT346" s="163"/>
      <c r="OU346" s="163"/>
      <c r="OV346" s="163"/>
      <c r="OW346" s="163"/>
      <c r="OX346" s="163"/>
      <c r="OY346" s="163"/>
      <c r="OZ346" s="163"/>
      <c r="PA346" s="163"/>
      <c r="PB346" s="163"/>
      <c r="PC346" s="163"/>
      <c r="PD346" s="163"/>
      <c r="PE346" s="163"/>
      <c r="PF346" s="163"/>
      <c r="PG346" s="163"/>
      <c r="PH346" s="163"/>
      <c r="PI346" s="163"/>
      <c r="PJ346" s="163"/>
      <c r="PK346" s="163"/>
      <c r="PL346" s="163"/>
      <c r="PM346" s="163"/>
      <c r="PN346" s="163"/>
      <c r="PO346" s="163"/>
      <c r="PP346" s="163"/>
      <c r="PQ346" s="163"/>
      <c r="PR346" s="163"/>
      <c r="PS346" s="163"/>
      <c r="PT346" s="163"/>
      <c r="PU346" s="163"/>
      <c r="PV346" s="163"/>
      <c r="PW346" s="163"/>
      <c r="PX346" s="163"/>
      <c r="PY346" s="163"/>
      <c r="PZ346" s="163"/>
      <c r="QA346" s="163"/>
      <c r="QB346" s="163"/>
      <c r="QC346" s="163"/>
      <c r="QD346" s="163"/>
      <c r="QE346" s="163"/>
      <c r="QF346" s="163"/>
      <c r="QG346" s="163"/>
      <c r="QH346" s="163"/>
      <c r="QI346" s="163"/>
      <c r="QJ346" s="163"/>
      <c r="QK346" s="163"/>
      <c r="QL346" s="163"/>
      <c r="QM346" s="163"/>
      <c r="QN346" s="163"/>
      <c r="QO346" s="163"/>
      <c r="QP346" s="163"/>
      <c r="QQ346" s="163"/>
      <c r="QR346" s="163"/>
      <c r="QS346" s="163"/>
      <c r="QT346" s="163"/>
      <c r="QU346" s="163"/>
      <c r="QV346" s="163"/>
      <c r="QW346" s="163"/>
      <c r="QX346" s="163"/>
      <c r="QY346" s="163"/>
      <c r="QZ346" s="163"/>
      <c r="RA346" s="163"/>
      <c r="RB346" s="163"/>
      <c r="RC346" s="163"/>
      <c r="RD346" s="163"/>
      <c r="RE346" s="163"/>
      <c r="RF346" s="163"/>
      <c r="RG346" s="163"/>
      <c r="RH346" s="163"/>
      <c r="RI346" s="163"/>
      <c r="RJ346" s="163"/>
      <c r="RK346" s="163"/>
      <c r="RL346" s="163"/>
      <c r="RM346" s="163"/>
      <c r="RN346" s="163"/>
      <c r="RO346" s="163"/>
      <c r="RP346" s="163"/>
      <c r="RQ346" s="163"/>
      <c r="RR346" s="163"/>
      <c r="RS346" s="163"/>
      <c r="RT346" s="163"/>
      <c r="RU346" s="163"/>
      <c r="RV346" s="163"/>
      <c r="RW346" s="163"/>
      <c r="RX346" s="163"/>
      <c r="RY346" s="163"/>
      <c r="RZ346" s="163"/>
      <c r="SA346" s="163"/>
      <c r="SB346" s="163"/>
      <c r="SC346" s="163"/>
      <c r="SD346" s="163"/>
      <c r="SE346" s="163"/>
      <c r="SF346" s="163"/>
      <c r="SG346" s="163"/>
      <c r="SH346" s="163"/>
      <c r="SI346" s="163"/>
      <c r="SJ346" s="163"/>
      <c r="SK346" s="163"/>
      <c r="SL346" s="163"/>
      <c r="SM346" s="163"/>
      <c r="SN346" s="163"/>
      <c r="SO346" s="163"/>
      <c r="SP346" s="163"/>
      <c r="SQ346" s="163"/>
      <c r="SR346" s="163"/>
      <c r="SS346" s="163"/>
      <c r="ST346" s="163"/>
      <c r="SU346" s="163"/>
      <c r="SV346" s="163"/>
      <c r="SW346" s="163"/>
      <c r="SX346" s="163"/>
      <c r="SY346" s="163"/>
      <c r="SZ346" s="163"/>
      <c r="TA346" s="163"/>
      <c r="TB346" s="163"/>
      <c r="TC346" s="163"/>
      <c r="TD346" s="163"/>
      <c r="TE346" s="163"/>
      <c r="TF346" s="163"/>
      <c r="TG346" s="163"/>
      <c r="TH346" s="163"/>
      <c r="TI346" s="163"/>
      <c r="TJ346" s="163"/>
      <c r="TK346" s="163"/>
      <c r="TL346" s="163"/>
      <c r="TM346" s="163"/>
      <c r="TN346" s="163"/>
      <c r="TO346" s="163"/>
      <c r="TP346" s="163"/>
      <c r="TQ346" s="163"/>
      <c r="TR346" s="163"/>
      <c r="TS346" s="163"/>
      <c r="TT346" s="163"/>
      <c r="TU346" s="163"/>
      <c r="TV346" s="163"/>
      <c r="TW346" s="163"/>
      <c r="TX346" s="163"/>
      <c r="TY346" s="163"/>
      <c r="TZ346" s="163"/>
      <c r="UA346" s="163"/>
      <c r="UB346" s="163"/>
      <c r="UC346" s="163"/>
      <c r="UD346" s="163"/>
      <c r="UE346" s="163"/>
      <c r="UF346" s="163"/>
      <c r="UG346" s="163"/>
      <c r="UH346" s="163"/>
      <c r="UI346" s="163"/>
      <c r="UJ346" s="163"/>
      <c r="UK346" s="163"/>
      <c r="UL346" s="163"/>
      <c r="UM346" s="163"/>
      <c r="UN346" s="163"/>
      <c r="UO346" s="163"/>
      <c r="UP346" s="163"/>
      <c r="UQ346" s="163"/>
      <c r="UR346" s="163"/>
      <c r="US346" s="163"/>
      <c r="UT346" s="163"/>
      <c r="UU346" s="163"/>
      <c r="UV346" s="163"/>
      <c r="UW346" s="163"/>
      <c r="UX346" s="163"/>
      <c r="UY346" s="163"/>
      <c r="UZ346" s="163"/>
      <c r="VA346" s="163"/>
      <c r="VB346" s="163"/>
      <c r="VC346" s="163"/>
      <c r="VD346" s="163"/>
      <c r="VE346" s="163"/>
      <c r="VF346" s="163"/>
      <c r="VG346" s="163"/>
      <c r="VH346" s="163"/>
      <c r="VI346" s="163"/>
      <c r="VJ346" s="163"/>
      <c r="VK346" s="163"/>
      <c r="VL346" s="163"/>
      <c r="VM346" s="163"/>
      <c r="VN346" s="163"/>
      <c r="VO346" s="163"/>
      <c r="VP346" s="163"/>
      <c r="VQ346" s="163"/>
      <c r="VR346" s="163"/>
      <c r="VS346" s="163"/>
      <c r="VT346" s="163"/>
      <c r="VU346" s="163"/>
      <c r="VV346" s="163"/>
      <c r="VW346" s="163"/>
      <c r="VX346" s="163"/>
      <c r="VY346" s="163"/>
      <c r="VZ346" s="163"/>
      <c r="WA346" s="163"/>
      <c r="WB346" s="163"/>
      <c r="WC346" s="163"/>
      <c r="WD346" s="163"/>
      <c r="WE346" s="163"/>
      <c r="WF346" s="163"/>
      <c r="WG346" s="163"/>
      <c r="WH346" s="163"/>
      <c r="WI346" s="163"/>
      <c r="WJ346" s="163"/>
      <c r="WK346" s="163"/>
      <c r="WL346" s="163"/>
      <c r="WM346" s="163"/>
      <c r="WN346" s="163"/>
      <c r="WO346" s="163"/>
      <c r="WP346" s="163"/>
      <c r="WQ346" s="163"/>
      <c r="WR346" s="163"/>
      <c r="WS346" s="163"/>
      <c r="WT346" s="163"/>
      <c r="WU346" s="163"/>
      <c r="WV346" s="163"/>
      <c r="WW346" s="163"/>
      <c r="WX346" s="163"/>
      <c r="WY346" s="163"/>
      <c r="WZ346" s="163"/>
      <c r="XA346" s="163"/>
      <c r="XB346" s="163"/>
      <c r="XC346" s="163"/>
      <c r="XD346" s="163"/>
      <c r="XE346" s="163"/>
      <c r="XF346" s="163"/>
      <c r="XG346" s="163"/>
      <c r="XH346" s="163"/>
      <c r="XI346" s="163"/>
      <c r="XJ346" s="163"/>
      <c r="XK346" s="163"/>
      <c r="XL346" s="163"/>
      <c r="XM346" s="163"/>
      <c r="XN346" s="163"/>
      <c r="XO346" s="163"/>
      <c r="XP346" s="163"/>
      <c r="XQ346" s="163"/>
      <c r="XR346" s="163"/>
      <c r="XS346" s="163"/>
      <c r="XT346" s="163"/>
      <c r="XU346" s="163"/>
      <c r="XV346" s="163"/>
      <c r="XW346" s="163"/>
      <c r="XX346" s="163"/>
      <c r="XY346" s="163"/>
      <c r="XZ346" s="163"/>
      <c r="YA346" s="163"/>
      <c r="YB346" s="163"/>
      <c r="YC346" s="163"/>
      <c r="YD346" s="163"/>
      <c r="YE346" s="163"/>
      <c r="YF346" s="163"/>
      <c r="YG346" s="163"/>
      <c r="YH346" s="163"/>
      <c r="YI346" s="163"/>
      <c r="YJ346" s="163"/>
      <c r="YK346" s="163"/>
      <c r="YL346" s="163"/>
      <c r="YM346" s="163"/>
      <c r="YN346" s="163"/>
      <c r="YO346" s="163"/>
      <c r="YP346" s="163"/>
      <c r="YQ346" s="163"/>
      <c r="YR346" s="163"/>
      <c r="YS346" s="163"/>
      <c r="YT346" s="163"/>
      <c r="YU346" s="163"/>
      <c r="YV346" s="163"/>
      <c r="YW346" s="163"/>
      <c r="YX346" s="163"/>
      <c r="YY346" s="163"/>
      <c r="YZ346" s="163"/>
      <c r="ZA346" s="163"/>
      <c r="ZB346" s="163"/>
      <c r="ZC346" s="163"/>
      <c r="ZD346" s="163"/>
      <c r="ZE346" s="163"/>
      <c r="ZF346" s="163"/>
      <c r="ZG346" s="163"/>
      <c r="ZH346" s="163"/>
      <c r="ZI346" s="163"/>
      <c r="ZJ346" s="163"/>
      <c r="ZK346" s="163"/>
      <c r="ZL346" s="163"/>
      <c r="ZM346" s="163"/>
      <c r="ZN346" s="163"/>
      <c r="ZO346" s="163"/>
      <c r="ZP346" s="163"/>
      <c r="ZQ346" s="163"/>
      <c r="ZR346" s="163"/>
      <c r="ZS346" s="163"/>
      <c r="ZT346" s="163"/>
      <c r="ZU346" s="163"/>
      <c r="ZV346" s="163"/>
      <c r="ZW346" s="163"/>
      <c r="ZX346" s="163"/>
      <c r="ZY346" s="163"/>
      <c r="ZZ346" s="163"/>
      <c r="AAA346" s="163"/>
      <c r="AAB346" s="163"/>
      <c r="AAC346" s="163"/>
      <c r="AAD346" s="163"/>
      <c r="AAE346" s="163"/>
      <c r="AAF346" s="163"/>
      <c r="AAG346" s="163"/>
      <c r="AAH346" s="163"/>
      <c r="AAI346" s="163"/>
      <c r="AAJ346" s="163"/>
      <c r="AAK346" s="163"/>
      <c r="AAL346" s="163"/>
      <c r="AAM346" s="163"/>
      <c r="AAN346" s="163"/>
      <c r="AAO346" s="163"/>
      <c r="AAP346" s="163"/>
      <c r="AAQ346" s="163"/>
      <c r="AAR346" s="163"/>
      <c r="AAS346" s="163"/>
      <c r="AAT346" s="163"/>
      <c r="AAU346" s="163"/>
      <c r="AAV346" s="163"/>
      <c r="AAW346" s="163"/>
      <c r="AAX346" s="163"/>
      <c r="AAY346" s="163"/>
      <c r="AAZ346" s="163"/>
      <c r="ABA346" s="163"/>
      <c r="ABB346" s="163"/>
      <c r="ABC346" s="163"/>
      <c r="ABD346" s="163"/>
      <c r="ABE346" s="163"/>
      <c r="ABF346" s="163"/>
      <c r="ABG346" s="163"/>
      <c r="ABH346" s="163"/>
      <c r="ABI346" s="163"/>
      <c r="ABJ346" s="163"/>
      <c r="ABK346" s="163"/>
      <c r="ABL346" s="163"/>
      <c r="ABM346" s="163"/>
      <c r="ABN346" s="163"/>
      <c r="ABO346" s="163"/>
      <c r="ABP346" s="163"/>
      <c r="ABQ346" s="163"/>
      <c r="ABR346" s="163"/>
      <c r="ABS346" s="163"/>
      <c r="ABT346" s="163"/>
      <c r="ABU346" s="163"/>
      <c r="ABV346" s="163"/>
      <c r="ABW346" s="163"/>
      <c r="ABX346" s="163"/>
      <c r="ABY346" s="163"/>
      <c r="ABZ346" s="163"/>
      <c r="ACA346" s="163"/>
      <c r="ACB346" s="163"/>
      <c r="ACC346" s="163"/>
      <c r="ACD346" s="163"/>
      <c r="ACE346" s="163"/>
      <c r="ACF346" s="163"/>
      <c r="ACG346" s="163"/>
      <c r="ACH346" s="163"/>
      <c r="ACI346" s="163"/>
      <c r="ACJ346" s="163"/>
      <c r="ACK346" s="163"/>
      <c r="ACL346" s="163"/>
      <c r="ACM346" s="163"/>
      <c r="ACN346" s="163"/>
      <c r="ACO346" s="163"/>
      <c r="ACP346" s="163"/>
      <c r="ACQ346" s="163"/>
      <c r="ACR346" s="163"/>
      <c r="ACS346" s="163"/>
      <c r="ACT346" s="163"/>
      <c r="ACU346" s="163"/>
      <c r="ACV346" s="163"/>
      <c r="ACW346" s="163"/>
      <c r="ACX346" s="163"/>
      <c r="ACY346" s="163"/>
      <c r="ACZ346" s="163"/>
      <c r="ADA346" s="163"/>
      <c r="ADB346" s="164"/>
      <c r="ADC346" s="164"/>
      <c r="ADD346" s="164"/>
      <c r="ADE346" s="164"/>
      <c r="ADF346" s="164"/>
    </row>
    <row r="347" spans="1:786" customFormat="1" ht="24" x14ac:dyDescent="0.3">
      <c r="A347" s="81">
        <v>3</v>
      </c>
      <c r="B347" s="87" t="s">
        <v>948</v>
      </c>
      <c r="C347" s="64" t="s">
        <v>160</v>
      </c>
      <c r="D347" s="65"/>
      <c r="E347" s="65"/>
      <c r="F347" s="65"/>
      <c r="G347" s="122"/>
      <c r="H347" s="65">
        <v>2</v>
      </c>
      <c r="I347" s="65" t="s">
        <v>49</v>
      </c>
      <c r="J347" s="65" t="s">
        <v>67</v>
      </c>
      <c r="K347" s="67">
        <v>1963</v>
      </c>
      <c r="L347" s="68">
        <v>23178</v>
      </c>
      <c r="M347" s="69"/>
      <c r="N347" s="70"/>
      <c r="O347" s="70"/>
      <c r="P347" s="71" t="s">
        <v>511</v>
      </c>
      <c r="Q347" s="72" t="s">
        <v>949</v>
      </c>
      <c r="R347" s="73"/>
      <c r="S347" s="74" t="str">
        <f t="shared" si="77"/>
        <v>U</v>
      </c>
      <c r="T347" s="75"/>
      <c r="U347" s="75"/>
      <c r="V347" s="75"/>
      <c r="W347" s="75"/>
      <c r="X347" s="75"/>
      <c r="Y347" s="75"/>
      <c r="Z347" s="75"/>
      <c r="AA347" s="22"/>
      <c r="AB347" s="76">
        <f t="shared" ref="AB347:AB359" si="79">M347/1896653</f>
        <v>0</v>
      </c>
      <c r="AC347" s="76">
        <f t="shared" ref="AC347:AC359" si="80">N347/39</f>
        <v>0</v>
      </c>
      <c r="AD347" s="76">
        <f t="shared" ref="AD347:AD359" si="81">O347/14</f>
        <v>0</v>
      </c>
      <c r="AE347" s="76">
        <f t="shared" ref="AE347:AE359" si="82">SUM(AB347:AD347)</f>
        <v>0</v>
      </c>
      <c r="AF347" s="77"/>
      <c r="AG347" s="77">
        <f>IF(A347=1,AE347,0)</f>
        <v>0</v>
      </c>
      <c r="AH347" s="77">
        <f>IF(A347=2,AE347,0)</f>
        <v>0</v>
      </c>
      <c r="AI347" s="77">
        <f>IF(A347=3,AE347,0)</f>
        <v>0</v>
      </c>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c r="DD347" s="22"/>
      <c r="DE347" s="22"/>
      <c r="DF347" s="22"/>
      <c r="DG347" s="22"/>
      <c r="DH347" s="22"/>
      <c r="DI347" s="22"/>
      <c r="DJ347" s="22"/>
      <c r="DK347" s="22"/>
      <c r="DL347" s="22"/>
      <c r="DM347" s="22"/>
      <c r="DN347" s="22"/>
      <c r="DO347" s="22"/>
      <c r="DP347" s="22"/>
      <c r="DQ347" s="22"/>
      <c r="DR347" s="22"/>
      <c r="DS347" s="22"/>
      <c r="DT347" s="22"/>
      <c r="DU347" s="22"/>
      <c r="DV347" s="22"/>
      <c r="DW347" s="22"/>
      <c r="DX347" s="22"/>
      <c r="DY347" s="22"/>
      <c r="DZ347" s="22"/>
      <c r="EA347" s="22"/>
      <c r="EB347" s="22"/>
      <c r="EC347" s="22"/>
      <c r="ED347" s="163"/>
      <c r="EE347" s="163"/>
      <c r="EF347" s="163"/>
      <c r="EG347" s="163"/>
      <c r="EH347" s="163"/>
      <c r="EI347" s="163"/>
      <c r="EJ347" s="163"/>
      <c r="EK347" s="163"/>
      <c r="EL347" s="163"/>
      <c r="EM347" s="163"/>
      <c r="EN347" s="163"/>
      <c r="EO347" s="163"/>
      <c r="EP347" s="163"/>
      <c r="EQ347" s="163"/>
      <c r="ER347" s="163"/>
      <c r="ES347" s="163"/>
      <c r="ET347" s="163"/>
      <c r="EU347" s="163"/>
      <c r="EV347" s="163"/>
      <c r="EW347" s="163"/>
      <c r="EX347" s="163"/>
      <c r="EY347" s="163"/>
      <c r="EZ347" s="163"/>
      <c r="FA347" s="163"/>
      <c r="FB347" s="163"/>
      <c r="FC347" s="163"/>
      <c r="FD347" s="163"/>
      <c r="FE347" s="163"/>
      <c r="FF347" s="163"/>
      <c r="FG347" s="163"/>
      <c r="FH347" s="163"/>
      <c r="FI347" s="163"/>
      <c r="FJ347" s="163"/>
      <c r="FK347" s="163"/>
      <c r="FL347" s="163"/>
      <c r="FM347" s="163"/>
      <c r="FN347" s="163"/>
      <c r="FO347" s="163"/>
      <c r="FP347" s="163"/>
      <c r="FQ347" s="163"/>
      <c r="FR347" s="163"/>
      <c r="FS347" s="163"/>
      <c r="FT347" s="163"/>
      <c r="FU347" s="163"/>
      <c r="FV347" s="163"/>
      <c r="FW347" s="163"/>
      <c r="FX347" s="163"/>
      <c r="FY347" s="163"/>
      <c r="FZ347" s="163"/>
      <c r="GA347" s="163"/>
      <c r="GB347" s="163"/>
      <c r="GC347" s="163"/>
      <c r="GD347" s="163"/>
      <c r="GE347" s="163"/>
      <c r="GF347" s="163"/>
      <c r="GG347" s="163"/>
      <c r="GH347" s="163"/>
      <c r="GI347" s="163"/>
      <c r="GJ347" s="163"/>
      <c r="GK347" s="163"/>
      <c r="GL347" s="163"/>
      <c r="GM347" s="163"/>
      <c r="GN347" s="163"/>
      <c r="GO347" s="163"/>
      <c r="GP347" s="163"/>
      <c r="GQ347" s="163"/>
      <c r="GR347" s="163"/>
      <c r="GS347" s="163"/>
      <c r="GT347" s="163"/>
      <c r="GU347" s="163"/>
      <c r="GV347" s="163"/>
      <c r="GW347" s="163"/>
      <c r="GX347" s="163"/>
      <c r="GY347" s="163"/>
      <c r="GZ347" s="163"/>
      <c r="HA347" s="163"/>
      <c r="HB347" s="163"/>
      <c r="HC347" s="163"/>
      <c r="HD347" s="163"/>
      <c r="HE347" s="163"/>
      <c r="HF347" s="163"/>
      <c r="HG347" s="163"/>
      <c r="HH347" s="163"/>
      <c r="HI347" s="163"/>
      <c r="HJ347" s="163"/>
      <c r="HK347" s="163"/>
      <c r="HL347" s="163"/>
      <c r="HM347" s="163"/>
      <c r="HN347" s="163"/>
      <c r="HO347" s="163"/>
      <c r="HP347" s="163"/>
      <c r="HQ347" s="163"/>
      <c r="HR347" s="163"/>
      <c r="HS347" s="163"/>
      <c r="HT347" s="163"/>
      <c r="HU347" s="163"/>
      <c r="HV347" s="163"/>
      <c r="HW347" s="163"/>
      <c r="HX347" s="163"/>
      <c r="HY347" s="163"/>
      <c r="HZ347" s="163"/>
      <c r="IA347" s="163"/>
      <c r="IB347" s="163"/>
      <c r="IC347" s="163"/>
      <c r="ID347" s="163"/>
      <c r="IE347" s="163"/>
      <c r="IF347" s="163"/>
      <c r="IG347" s="163"/>
      <c r="IH347" s="163"/>
      <c r="II347" s="163"/>
      <c r="IJ347" s="163"/>
      <c r="IK347" s="163"/>
      <c r="IL347" s="163"/>
      <c r="IM347" s="163"/>
      <c r="IN347" s="163"/>
      <c r="IO347" s="163"/>
      <c r="IP347" s="163"/>
      <c r="IQ347" s="163"/>
      <c r="IR347" s="163"/>
      <c r="IS347" s="163"/>
      <c r="IT347" s="163"/>
      <c r="IU347" s="163"/>
      <c r="IV347" s="163"/>
      <c r="IW347" s="163"/>
      <c r="IX347" s="163"/>
      <c r="IY347" s="163"/>
      <c r="IZ347" s="163"/>
      <c r="JA347" s="163"/>
      <c r="JB347" s="163"/>
      <c r="JC347" s="163"/>
      <c r="JD347" s="163"/>
      <c r="JE347" s="163"/>
      <c r="JF347" s="163"/>
      <c r="JG347" s="163"/>
      <c r="JH347" s="163"/>
      <c r="JI347" s="163"/>
      <c r="JJ347" s="163"/>
      <c r="JK347" s="163"/>
      <c r="JL347" s="163"/>
      <c r="JM347" s="163"/>
      <c r="JN347" s="163"/>
      <c r="JO347" s="163"/>
      <c r="JP347" s="163"/>
      <c r="JQ347" s="163"/>
      <c r="JR347" s="163"/>
      <c r="JS347" s="163"/>
      <c r="JT347" s="163"/>
      <c r="JU347" s="163"/>
      <c r="JV347" s="163"/>
      <c r="JW347" s="163"/>
      <c r="JX347" s="163"/>
      <c r="JY347" s="163"/>
      <c r="JZ347" s="163"/>
      <c r="KA347" s="163"/>
      <c r="KB347" s="163"/>
      <c r="KC347" s="163"/>
      <c r="KD347" s="163"/>
      <c r="KE347" s="163"/>
      <c r="KF347" s="163"/>
      <c r="KG347" s="163"/>
      <c r="KH347" s="163"/>
      <c r="KI347" s="163"/>
      <c r="KJ347" s="163"/>
      <c r="KK347" s="163"/>
      <c r="KL347" s="163"/>
      <c r="KM347" s="163"/>
      <c r="KN347" s="163"/>
      <c r="KO347" s="163"/>
      <c r="KP347" s="163"/>
      <c r="KQ347" s="163"/>
      <c r="KR347" s="163"/>
      <c r="KS347" s="163"/>
      <c r="KT347" s="163"/>
      <c r="KU347" s="163"/>
      <c r="KV347" s="163"/>
      <c r="KW347" s="163"/>
      <c r="KX347" s="163"/>
      <c r="KY347" s="163"/>
      <c r="KZ347" s="163"/>
      <c r="LA347" s="163"/>
      <c r="LB347" s="163"/>
      <c r="LC347" s="163"/>
      <c r="LD347" s="163"/>
      <c r="LE347" s="163"/>
      <c r="LF347" s="163"/>
      <c r="LG347" s="163"/>
      <c r="LH347" s="163"/>
      <c r="LI347" s="163"/>
      <c r="LJ347" s="163"/>
      <c r="LK347" s="163"/>
      <c r="LL347" s="163"/>
      <c r="LM347" s="163"/>
      <c r="LN347" s="163"/>
      <c r="LO347" s="163"/>
      <c r="LP347" s="163"/>
      <c r="LQ347" s="163"/>
      <c r="LR347" s="163"/>
      <c r="LS347" s="163"/>
      <c r="LT347" s="163"/>
      <c r="LU347" s="163"/>
      <c r="LV347" s="163"/>
      <c r="LW347" s="163"/>
      <c r="LX347" s="163"/>
      <c r="LY347" s="163"/>
      <c r="LZ347" s="163"/>
      <c r="MA347" s="163"/>
      <c r="MB347" s="163"/>
      <c r="MC347" s="163"/>
      <c r="MD347" s="163"/>
      <c r="ME347" s="163"/>
      <c r="MF347" s="163"/>
      <c r="MG347" s="163"/>
      <c r="MH347" s="163"/>
      <c r="MI347" s="163"/>
      <c r="MJ347" s="163"/>
      <c r="MK347" s="163"/>
      <c r="ML347" s="163"/>
      <c r="MM347" s="163"/>
      <c r="MN347" s="163"/>
      <c r="MO347" s="163"/>
      <c r="MP347" s="163"/>
      <c r="MQ347" s="163"/>
      <c r="MR347" s="163"/>
      <c r="MS347" s="163"/>
      <c r="MT347" s="163"/>
      <c r="MU347" s="163"/>
      <c r="MV347" s="163"/>
      <c r="MW347" s="163"/>
      <c r="MX347" s="163"/>
      <c r="MY347" s="163"/>
      <c r="MZ347" s="163"/>
      <c r="NA347" s="163"/>
      <c r="NB347" s="163"/>
      <c r="NC347" s="163"/>
      <c r="ND347" s="163"/>
      <c r="NE347" s="163"/>
      <c r="NF347" s="163"/>
      <c r="NG347" s="163"/>
      <c r="NH347" s="163"/>
      <c r="NI347" s="163"/>
      <c r="NJ347" s="163"/>
      <c r="NK347" s="163"/>
      <c r="NL347" s="163"/>
      <c r="NM347" s="163"/>
      <c r="NN347" s="163"/>
      <c r="NO347" s="163"/>
      <c r="NP347" s="163"/>
      <c r="NQ347" s="163"/>
      <c r="NR347" s="163"/>
      <c r="NS347" s="163"/>
      <c r="NT347" s="163"/>
      <c r="NU347" s="163"/>
      <c r="NV347" s="163"/>
      <c r="NW347" s="163"/>
      <c r="NX347" s="163"/>
      <c r="NY347" s="163"/>
      <c r="NZ347" s="163"/>
      <c r="OA347" s="163"/>
      <c r="OB347" s="163"/>
      <c r="OC347" s="163"/>
      <c r="OD347" s="163"/>
      <c r="OE347" s="163"/>
      <c r="OF347" s="163"/>
      <c r="OG347" s="163"/>
      <c r="OH347" s="163"/>
      <c r="OI347" s="163"/>
      <c r="OJ347" s="163"/>
      <c r="OK347" s="163"/>
      <c r="OL347" s="163"/>
      <c r="OM347" s="163"/>
      <c r="ON347" s="163"/>
      <c r="OO347" s="163"/>
      <c r="OP347" s="163"/>
      <c r="OQ347" s="163"/>
      <c r="OR347" s="163"/>
      <c r="OS347" s="163"/>
      <c r="OT347" s="163"/>
      <c r="OU347" s="163"/>
      <c r="OV347" s="163"/>
      <c r="OW347" s="163"/>
      <c r="OX347" s="163"/>
      <c r="OY347" s="163"/>
      <c r="OZ347" s="163"/>
      <c r="PA347" s="163"/>
      <c r="PB347" s="163"/>
      <c r="PC347" s="163"/>
      <c r="PD347" s="163"/>
      <c r="PE347" s="163"/>
      <c r="PF347" s="163"/>
      <c r="PG347" s="163"/>
      <c r="PH347" s="163"/>
      <c r="PI347" s="163"/>
      <c r="PJ347" s="163"/>
      <c r="PK347" s="163"/>
      <c r="PL347" s="163"/>
      <c r="PM347" s="163"/>
      <c r="PN347" s="163"/>
      <c r="PO347" s="163"/>
      <c r="PP347" s="163"/>
      <c r="PQ347" s="163"/>
      <c r="PR347" s="163"/>
      <c r="PS347" s="163"/>
      <c r="PT347" s="163"/>
      <c r="PU347" s="163"/>
      <c r="PV347" s="163"/>
      <c r="PW347" s="163"/>
      <c r="PX347" s="163"/>
      <c r="PY347" s="163"/>
      <c r="PZ347" s="163"/>
      <c r="QA347" s="163"/>
      <c r="QB347" s="163"/>
      <c r="QC347" s="163"/>
      <c r="QD347" s="163"/>
      <c r="QE347" s="163"/>
      <c r="QF347" s="163"/>
      <c r="QG347" s="163"/>
      <c r="QH347" s="163"/>
      <c r="QI347" s="163"/>
      <c r="QJ347" s="163"/>
      <c r="QK347" s="163"/>
      <c r="QL347" s="163"/>
      <c r="QM347" s="163"/>
      <c r="QN347" s="163"/>
      <c r="QO347" s="163"/>
      <c r="QP347" s="163"/>
      <c r="QQ347" s="163"/>
      <c r="QR347" s="163"/>
      <c r="QS347" s="163"/>
      <c r="QT347" s="163"/>
      <c r="QU347" s="163"/>
      <c r="QV347" s="163"/>
      <c r="QW347" s="163"/>
      <c r="QX347" s="163"/>
      <c r="QY347" s="163"/>
      <c r="QZ347" s="163"/>
      <c r="RA347" s="163"/>
      <c r="RB347" s="163"/>
      <c r="RC347" s="163"/>
      <c r="RD347" s="163"/>
      <c r="RE347" s="163"/>
      <c r="RF347" s="163"/>
      <c r="RG347" s="163"/>
      <c r="RH347" s="163"/>
      <c r="RI347" s="163"/>
      <c r="RJ347" s="163"/>
      <c r="RK347" s="163"/>
      <c r="RL347" s="163"/>
      <c r="RM347" s="163"/>
      <c r="RN347" s="163"/>
      <c r="RO347" s="163"/>
      <c r="RP347" s="163"/>
      <c r="RQ347" s="163"/>
      <c r="RR347" s="163"/>
      <c r="RS347" s="163"/>
      <c r="RT347" s="163"/>
      <c r="RU347" s="163"/>
      <c r="RV347" s="163"/>
      <c r="RW347" s="163"/>
      <c r="RX347" s="163"/>
      <c r="RY347" s="163"/>
      <c r="RZ347" s="163"/>
      <c r="SA347" s="163"/>
      <c r="SB347" s="163"/>
      <c r="SC347" s="163"/>
      <c r="SD347" s="163"/>
      <c r="SE347" s="163"/>
      <c r="SF347" s="163"/>
      <c r="SG347" s="163"/>
      <c r="SH347" s="163"/>
      <c r="SI347" s="163"/>
      <c r="SJ347" s="163"/>
      <c r="SK347" s="163"/>
      <c r="SL347" s="163"/>
      <c r="SM347" s="163"/>
      <c r="SN347" s="163"/>
      <c r="SO347" s="163"/>
      <c r="SP347" s="163"/>
      <c r="SQ347" s="163"/>
      <c r="SR347" s="163"/>
      <c r="SS347" s="163"/>
      <c r="ST347" s="163"/>
      <c r="SU347" s="163"/>
      <c r="SV347" s="163"/>
      <c r="SW347" s="163"/>
      <c r="SX347" s="163"/>
      <c r="SY347" s="163"/>
      <c r="SZ347" s="163"/>
      <c r="TA347" s="163"/>
      <c r="TB347" s="163"/>
      <c r="TC347" s="163"/>
      <c r="TD347" s="163"/>
      <c r="TE347" s="163"/>
      <c r="TF347" s="163"/>
      <c r="TG347" s="163"/>
      <c r="TH347" s="163"/>
      <c r="TI347" s="163"/>
      <c r="TJ347" s="163"/>
      <c r="TK347" s="163"/>
      <c r="TL347" s="163"/>
      <c r="TM347" s="163"/>
      <c r="TN347" s="163"/>
      <c r="TO347" s="163"/>
      <c r="TP347" s="163"/>
      <c r="TQ347" s="163"/>
      <c r="TR347" s="163"/>
      <c r="TS347" s="163"/>
      <c r="TT347" s="163"/>
      <c r="TU347" s="163"/>
      <c r="TV347" s="163"/>
      <c r="TW347" s="163"/>
      <c r="TX347" s="163"/>
      <c r="TY347" s="163"/>
      <c r="TZ347" s="163"/>
      <c r="UA347" s="163"/>
      <c r="UB347" s="163"/>
      <c r="UC347" s="163"/>
      <c r="UD347" s="163"/>
      <c r="UE347" s="163"/>
      <c r="UF347" s="163"/>
      <c r="UG347" s="163"/>
      <c r="UH347" s="163"/>
      <c r="UI347" s="163"/>
      <c r="UJ347" s="163"/>
      <c r="UK347" s="163"/>
      <c r="UL347" s="163"/>
      <c r="UM347" s="163"/>
      <c r="UN347" s="163"/>
      <c r="UO347" s="163"/>
      <c r="UP347" s="163"/>
      <c r="UQ347" s="163"/>
      <c r="UR347" s="163"/>
      <c r="US347" s="163"/>
      <c r="UT347" s="163"/>
      <c r="UU347" s="163"/>
      <c r="UV347" s="163"/>
      <c r="UW347" s="163"/>
      <c r="UX347" s="163"/>
      <c r="UY347" s="163"/>
      <c r="UZ347" s="163"/>
      <c r="VA347" s="163"/>
      <c r="VB347" s="163"/>
      <c r="VC347" s="163"/>
      <c r="VD347" s="163"/>
      <c r="VE347" s="163"/>
      <c r="VF347" s="163"/>
      <c r="VG347" s="163"/>
      <c r="VH347" s="163"/>
      <c r="VI347" s="163"/>
      <c r="VJ347" s="163"/>
      <c r="VK347" s="163"/>
      <c r="VL347" s="163"/>
      <c r="VM347" s="163"/>
      <c r="VN347" s="163"/>
      <c r="VO347" s="163"/>
      <c r="VP347" s="163"/>
      <c r="VQ347" s="163"/>
      <c r="VR347" s="163"/>
      <c r="VS347" s="163"/>
      <c r="VT347" s="163"/>
      <c r="VU347" s="163"/>
      <c r="VV347" s="163"/>
      <c r="VW347" s="163"/>
      <c r="VX347" s="163"/>
      <c r="VY347" s="163"/>
      <c r="VZ347" s="163"/>
      <c r="WA347" s="163"/>
      <c r="WB347" s="163"/>
      <c r="WC347" s="163"/>
      <c r="WD347" s="163"/>
      <c r="WE347" s="163"/>
      <c r="WF347" s="163"/>
      <c r="WG347" s="163"/>
      <c r="WH347" s="163"/>
      <c r="WI347" s="163"/>
      <c r="WJ347" s="163"/>
      <c r="WK347" s="163"/>
      <c r="WL347" s="163"/>
      <c r="WM347" s="163"/>
      <c r="WN347" s="163"/>
      <c r="WO347" s="163"/>
      <c r="WP347" s="163"/>
      <c r="WQ347" s="163"/>
      <c r="WR347" s="163"/>
      <c r="WS347" s="163"/>
      <c r="WT347" s="163"/>
      <c r="WU347" s="163"/>
      <c r="WV347" s="163"/>
      <c r="WW347" s="163"/>
      <c r="WX347" s="163"/>
      <c r="WY347" s="163"/>
      <c r="WZ347" s="163"/>
      <c r="XA347" s="163"/>
      <c r="XB347" s="163"/>
      <c r="XC347" s="163"/>
      <c r="XD347" s="163"/>
      <c r="XE347" s="163"/>
      <c r="XF347" s="163"/>
      <c r="XG347" s="163"/>
      <c r="XH347" s="163"/>
      <c r="XI347" s="163"/>
      <c r="XJ347" s="163"/>
      <c r="XK347" s="163"/>
      <c r="XL347" s="163"/>
      <c r="XM347" s="163"/>
      <c r="XN347" s="163"/>
      <c r="XO347" s="163"/>
      <c r="XP347" s="163"/>
      <c r="XQ347" s="163"/>
      <c r="XR347" s="163"/>
      <c r="XS347" s="163"/>
      <c r="XT347" s="163"/>
      <c r="XU347" s="163"/>
      <c r="XV347" s="163"/>
      <c r="XW347" s="163"/>
      <c r="XX347" s="163"/>
      <c r="XY347" s="163"/>
      <c r="XZ347" s="163"/>
      <c r="YA347" s="163"/>
      <c r="YB347" s="163"/>
      <c r="YC347" s="163"/>
      <c r="YD347" s="163"/>
      <c r="YE347" s="163"/>
      <c r="YF347" s="163"/>
      <c r="YG347" s="163"/>
      <c r="YH347" s="163"/>
      <c r="YI347" s="163"/>
      <c r="YJ347" s="163"/>
      <c r="YK347" s="163"/>
      <c r="YL347" s="163"/>
      <c r="YM347" s="163"/>
      <c r="YN347" s="163"/>
      <c r="YO347" s="163"/>
      <c r="YP347" s="163"/>
      <c r="YQ347" s="163"/>
      <c r="YR347" s="163"/>
      <c r="YS347" s="163"/>
      <c r="YT347" s="163"/>
      <c r="YU347" s="163"/>
      <c r="YV347" s="163"/>
      <c r="YW347" s="163"/>
      <c r="YX347" s="163"/>
      <c r="YY347" s="163"/>
      <c r="YZ347" s="163"/>
      <c r="ZA347" s="163"/>
      <c r="ZB347" s="163"/>
      <c r="ZC347" s="163"/>
      <c r="ZD347" s="163"/>
      <c r="ZE347" s="163"/>
      <c r="ZF347" s="163"/>
      <c r="ZG347" s="163"/>
      <c r="ZH347" s="163"/>
      <c r="ZI347" s="163"/>
      <c r="ZJ347" s="163"/>
      <c r="ZK347" s="163"/>
      <c r="ZL347" s="163"/>
      <c r="ZM347" s="163"/>
      <c r="ZN347" s="163"/>
      <c r="ZO347" s="163"/>
      <c r="ZP347" s="163"/>
      <c r="ZQ347" s="163"/>
      <c r="ZR347" s="163"/>
      <c r="ZS347" s="163"/>
      <c r="ZT347" s="163"/>
      <c r="ZU347" s="163"/>
      <c r="ZV347" s="163"/>
      <c r="ZW347" s="163"/>
      <c r="ZX347" s="163"/>
      <c r="ZY347" s="163"/>
      <c r="ZZ347" s="163"/>
      <c r="AAA347" s="163"/>
      <c r="AAB347" s="163"/>
      <c r="AAC347" s="163"/>
      <c r="AAD347" s="163"/>
      <c r="AAE347" s="163"/>
      <c r="AAF347" s="163"/>
      <c r="AAG347" s="163"/>
      <c r="AAH347" s="163"/>
      <c r="AAI347" s="163"/>
      <c r="AAJ347" s="163"/>
      <c r="AAK347" s="163"/>
      <c r="AAL347" s="163"/>
      <c r="AAM347" s="163"/>
      <c r="AAN347" s="163"/>
      <c r="AAO347" s="163"/>
      <c r="AAP347" s="163"/>
      <c r="AAQ347" s="163"/>
      <c r="AAR347" s="163"/>
      <c r="AAS347" s="163"/>
      <c r="AAT347" s="163"/>
      <c r="AAU347" s="163"/>
      <c r="AAV347" s="163"/>
      <c r="AAW347" s="163"/>
      <c r="AAX347" s="163"/>
      <c r="AAY347" s="163"/>
      <c r="AAZ347" s="163"/>
      <c r="ABA347" s="163"/>
      <c r="ABB347" s="163"/>
      <c r="ABC347" s="163"/>
      <c r="ABD347" s="163"/>
      <c r="ABE347" s="163"/>
      <c r="ABF347" s="163"/>
      <c r="ABG347" s="163"/>
      <c r="ABH347" s="163"/>
      <c r="ABI347" s="163"/>
      <c r="ABJ347" s="163"/>
      <c r="ABK347" s="163"/>
      <c r="ABL347" s="163"/>
      <c r="ABM347" s="163"/>
      <c r="ABN347" s="163"/>
      <c r="ABO347" s="163"/>
      <c r="ABP347" s="163"/>
      <c r="ABQ347" s="163"/>
      <c r="ABR347" s="163"/>
      <c r="ABS347" s="163"/>
      <c r="ABT347" s="163"/>
      <c r="ABU347" s="163"/>
      <c r="ABV347" s="163"/>
      <c r="ABW347" s="163"/>
      <c r="ABX347" s="163"/>
      <c r="ABY347" s="163"/>
      <c r="ABZ347" s="163"/>
      <c r="ACA347" s="163"/>
      <c r="ACB347" s="163"/>
      <c r="ACC347" s="163"/>
      <c r="ACD347" s="163"/>
      <c r="ACE347" s="163"/>
      <c r="ACF347" s="163"/>
      <c r="ACG347" s="163"/>
      <c r="ACH347" s="163"/>
      <c r="ACI347" s="163"/>
      <c r="ACJ347" s="163"/>
      <c r="ACK347" s="163"/>
      <c r="ACL347" s="163"/>
      <c r="ACM347" s="163"/>
      <c r="ACN347" s="163"/>
      <c r="ACO347" s="163"/>
      <c r="ACP347" s="163"/>
      <c r="ACQ347" s="163"/>
      <c r="ACR347" s="163"/>
      <c r="ACS347" s="163"/>
      <c r="ACT347" s="163"/>
      <c r="ACU347" s="163"/>
      <c r="ACV347" s="163"/>
      <c r="ACW347" s="163"/>
      <c r="ACX347" s="163"/>
      <c r="ACY347" s="163"/>
      <c r="ACZ347" s="163"/>
      <c r="ADA347" s="163"/>
      <c r="ADB347" s="164"/>
      <c r="ADC347" s="164"/>
      <c r="ADD347" s="164"/>
      <c r="ADE347" s="164"/>
      <c r="ADF347" s="164"/>
    </row>
    <row r="348" spans="1:786" s="22" customFormat="1" ht="15.6" x14ac:dyDescent="0.3">
      <c r="A348" s="83">
        <v>2</v>
      </c>
      <c r="B348" s="87" t="s">
        <v>950</v>
      </c>
      <c r="C348" s="64" t="s">
        <v>951</v>
      </c>
      <c r="D348" s="65"/>
      <c r="E348" s="65"/>
      <c r="F348" s="65">
        <v>31</v>
      </c>
      <c r="G348" s="122">
        <v>910000</v>
      </c>
      <c r="H348" s="65">
        <v>1</v>
      </c>
      <c r="I348" s="65" t="s">
        <v>49</v>
      </c>
      <c r="J348" s="65" t="s">
        <v>282</v>
      </c>
      <c r="K348" s="67">
        <v>1963</v>
      </c>
      <c r="L348" s="135">
        <v>1963</v>
      </c>
      <c r="M348" s="69">
        <v>667000</v>
      </c>
      <c r="N348" s="70">
        <v>0.1</v>
      </c>
      <c r="O348" s="70"/>
      <c r="P348" s="71" t="s">
        <v>382</v>
      </c>
      <c r="Q348" s="72" t="s">
        <v>952</v>
      </c>
      <c r="R348" s="73"/>
      <c r="S348" s="74" t="str">
        <f t="shared" si="77"/>
        <v>Carbide</v>
      </c>
      <c r="T348" s="75"/>
      <c r="U348" s="75"/>
      <c r="V348" s="75"/>
      <c r="W348" s="75"/>
      <c r="X348" s="75"/>
      <c r="Y348" s="75"/>
      <c r="Z348" s="75"/>
      <c r="AB348" s="76"/>
      <c r="AC348" s="76"/>
      <c r="AD348" s="76"/>
      <c r="AE348" s="76"/>
      <c r="AF348" s="77"/>
      <c r="AG348" s="77"/>
      <c r="AH348" s="77"/>
      <c r="AI348" s="77"/>
    </row>
    <row r="349" spans="1:786" s="22" customFormat="1" ht="15.6" x14ac:dyDescent="0.3">
      <c r="A349" s="99">
        <v>1</v>
      </c>
      <c r="B349" s="87" t="s">
        <v>953</v>
      </c>
      <c r="C349" s="64" t="s">
        <v>143</v>
      </c>
      <c r="D349" s="65" t="s">
        <v>129</v>
      </c>
      <c r="E349" s="65"/>
      <c r="F349" s="65">
        <v>19</v>
      </c>
      <c r="G349" s="122">
        <v>5420000</v>
      </c>
      <c r="H349" s="65">
        <v>1</v>
      </c>
      <c r="I349" s="65" t="s">
        <v>49</v>
      </c>
      <c r="J349" s="65" t="s">
        <v>160</v>
      </c>
      <c r="K349" s="67">
        <v>1962</v>
      </c>
      <c r="L349" s="139">
        <v>22915</v>
      </c>
      <c r="M349" s="69">
        <v>3300000</v>
      </c>
      <c r="N349" s="70">
        <v>4.5</v>
      </c>
      <c r="O349" s="70">
        <v>171</v>
      </c>
      <c r="P349" s="71" t="s">
        <v>650</v>
      </c>
      <c r="Q349" s="72"/>
      <c r="R349" s="146"/>
      <c r="S349" s="74" t="str">
        <f t="shared" si="77"/>
        <v>Sn</v>
      </c>
      <c r="T349" s="147"/>
      <c r="U349" s="147"/>
      <c r="V349" s="147"/>
      <c r="W349" s="147"/>
      <c r="X349" s="147"/>
      <c r="Y349" s="147"/>
      <c r="Z349" s="147"/>
      <c r="AA349" s="148"/>
      <c r="AB349" s="76">
        <f>M349/1896653</f>
        <v>1.7399070889614494</v>
      </c>
      <c r="AC349" s="76">
        <f>N349/39</f>
        <v>0.11538461538461539</v>
      </c>
      <c r="AD349" s="76">
        <f>O349/14</f>
        <v>12.214285714285714</v>
      </c>
      <c r="AE349" s="76">
        <f>SUM(AB349:AD349)</f>
        <v>14.069577418631779</v>
      </c>
      <c r="AF349" s="77"/>
      <c r="AG349" s="77">
        <f t="shared" ref="AG349:AG359" si="83">IF(A349=1,AE349,0)</f>
        <v>14.069577418631779</v>
      </c>
      <c r="AH349" s="77">
        <f t="shared" ref="AH349:AH359" si="84">IF(A349=2,AE349,0)</f>
        <v>0</v>
      </c>
      <c r="AI349" s="77">
        <f t="shared" ref="AI349:AI359" si="85">IF(A349=3,AE349,0)</f>
        <v>0</v>
      </c>
      <c r="AK349" s="149"/>
      <c r="AL349" s="149"/>
      <c r="AM349" s="149"/>
      <c r="AN349" s="149"/>
      <c r="AO349" s="149"/>
      <c r="AP349" s="149"/>
      <c r="AQ349" s="149"/>
      <c r="AR349" s="149"/>
      <c r="AS349" s="149"/>
      <c r="AT349" s="149"/>
      <c r="AU349" s="149"/>
      <c r="AV349" s="149"/>
      <c r="AW349" s="149"/>
      <c r="AX349" s="149"/>
      <c r="AY349" s="149"/>
      <c r="AZ349" s="149"/>
      <c r="BA349" s="149"/>
      <c r="BB349" s="149"/>
      <c r="BC349" s="149"/>
      <c r="BD349" s="149"/>
      <c r="BE349" s="149"/>
      <c r="BF349" s="149"/>
      <c r="BG349" s="149"/>
      <c r="BH349" s="149"/>
      <c r="BI349" s="149"/>
      <c r="BJ349" s="149"/>
      <c r="BK349" s="149"/>
      <c r="BL349" s="149"/>
      <c r="BM349" s="149"/>
      <c r="BN349" s="149"/>
      <c r="BO349" s="149"/>
      <c r="BP349" s="149"/>
      <c r="BQ349" s="149"/>
      <c r="BR349" s="149"/>
      <c r="BS349" s="149"/>
      <c r="BT349" s="149"/>
      <c r="BU349" s="149"/>
      <c r="BV349" s="149"/>
      <c r="BW349" s="149"/>
      <c r="BX349" s="149"/>
      <c r="BY349" s="149"/>
      <c r="BZ349" s="149"/>
      <c r="CA349" s="149"/>
      <c r="CB349" s="149"/>
      <c r="CC349" s="149"/>
      <c r="CD349" s="149"/>
      <c r="CE349" s="149"/>
      <c r="CF349" s="149"/>
      <c r="CG349" s="149"/>
      <c r="CH349" s="149"/>
      <c r="CI349" s="149"/>
      <c r="CJ349" s="149"/>
      <c r="CK349" s="149"/>
      <c r="CL349" s="149"/>
      <c r="CM349" s="149"/>
      <c r="CN349" s="149"/>
      <c r="CO349" s="149"/>
      <c r="CP349" s="149"/>
      <c r="CQ349" s="149"/>
      <c r="CR349" s="149"/>
      <c r="CS349" s="149"/>
      <c r="CT349" s="149"/>
      <c r="CU349" s="149"/>
      <c r="CV349" s="149"/>
      <c r="CW349" s="149"/>
      <c r="CX349" s="149"/>
      <c r="CY349" s="149"/>
      <c r="CZ349" s="149"/>
      <c r="DA349" s="149"/>
      <c r="DB349" s="149"/>
      <c r="DC349" s="149"/>
      <c r="DD349" s="149"/>
      <c r="DE349" s="149"/>
      <c r="DF349" s="149"/>
      <c r="DG349" s="149"/>
      <c r="DH349" s="149"/>
      <c r="DI349" s="149"/>
      <c r="DJ349" s="149"/>
      <c r="DK349" s="149"/>
      <c r="DL349" s="149"/>
      <c r="DM349" s="149"/>
      <c r="DN349" s="149"/>
      <c r="DO349" s="149"/>
      <c r="DP349" s="149"/>
      <c r="DQ349" s="149"/>
      <c r="DR349" s="149"/>
      <c r="DS349" s="149"/>
      <c r="DT349" s="149"/>
      <c r="DU349" s="149"/>
      <c r="DV349" s="149"/>
      <c r="DW349" s="149"/>
      <c r="DX349" s="149"/>
      <c r="DY349" s="149"/>
      <c r="DZ349" s="149"/>
      <c r="EA349" s="149"/>
      <c r="EB349" s="149"/>
      <c r="EC349" s="149"/>
      <c r="ED349" s="149"/>
      <c r="EE349" s="149"/>
      <c r="EF349" s="149"/>
      <c r="EG349" s="149"/>
      <c r="EH349" s="149"/>
      <c r="EI349" s="149"/>
      <c r="EJ349" s="149"/>
      <c r="EK349" s="149"/>
      <c r="EL349" s="149"/>
      <c r="EM349" s="149"/>
      <c r="EN349" s="149"/>
      <c r="EO349" s="149"/>
      <c r="EP349" s="149"/>
      <c r="EQ349" s="149"/>
      <c r="ER349" s="149"/>
      <c r="ES349" s="149"/>
      <c r="ET349" s="149"/>
      <c r="EU349" s="149"/>
      <c r="EV349" s="149"/>
      <c r="EW349" s="149"/>
      <c r="EX349" s="149"/>
      <c r="EY349" s="149"/>
      <c r="EZ349" s="149"/>
      <c r="FA349" s="149"/>
      <c r="FB349" s="149"/>
      <c r="FC349" s="149"/>
      <c r="FD349" s="149"/>
      <c r="FE349" s="149"/>
      <c r="FF349" s="149"/>
      <c r="FG349" s="149"/>
      <c r="FH349" s="149"/>
      <c r="FI349" s="149"/>
      <c r="FJ349" s="149"/>
      <c r="FK349" s="149"/>
      <c r="FL349" s="149"/>
      <c r="FM349" s="149"/>
      <c r="FN349" s="149"/>
      <c r="FO349" s="149"/>
      <c r="FP349" s="149"/>
      <c r="FQ349" s="149"/>
      <c r="FR349" s="149"/>
      <c r="FS349" s="149"/>
      <c r="FT349" s="149"/>
      <c r="FU349" s="149"/>
      <c r="FV349" s="149"/>
      <c r="FW349" s="149"/>
      <c r="FX349" s="149"/>
      <c r="FY349" s="149"/>
      <c r="FZ349" s="149"/>
      <c r="GA349" s="149"/>
      <c r="GB349" s="149"/>
      <c r="GC349" s="149"/>
      <c r="GD349" s="149"/>
      <c r="GE349" s="149"/>
      <c r="GF349" s="149"/>
      <c r="GG349" s="149"/>
      <c r="GH349" s="149"/>
      <c r="GI349" s="149"/>
      <c r="GJ349" s="149"/>
      <c r="GK349" s="149"/>
      <c r="GL349" s="149"/>
      <c r="GM349" s="149"/>
      <c r="GN349" s="149"/>
      <c r="GO349" s="149"/>
      <c r="GP349" s="149"/>
      <c r="GQ349" s="149"/>
      <c r="GR349" s="149"/>
      <c r="GS349" s="149"/>
      <c r="GT349" s="149"/>
      <c r="GU349" s="149"/>
      <c r="GV349" s="149"/>
      <c r="GW349" s="149"/>
      <c r="GX349" s="149"/>
      <c r="GY349" s="149"/>
      <c r="GZ349" s="149"/>
      <c r="HA349" s="149"/>
      <c r="HB349" s="149"/>
      <c r="HC349" s="149"/>
      <c r="HD349" s="149"/>
      <c r="HE349" s="149"/>
      <c r="HF349" s="149"/>
      <c r="HG349" s="149"/>
      <c r="HH349" s="149"/>
      <c r="HI349" s="149"/>
      <c r="HJ349" s="149"/>
      <c r="HK349" s="149"/>
      <c r="HL349" s="149"/>
      <c r="HM349" s="149"/>
      <c r="HN349" s="149"/>
      <c r="HO349" s="149"/>
      <c r="HP349" s="149"/>
      <c r="HQ349" s="149"/>
      <c r="HR349" s="149"/>
      <c r="HS349" s="149"/>
      <c r="HT349" s="149"/>
      <c r="HU349" s="149"/>
      <c r="HV349" s="149"/>
      <c r="HW349" s="149"/>
      <c r="HX349" s="149"/>
      <c r="HY349" s="149"/>
      <c r="HZ349" s="149"/>
      <c r="IA349" s="149"/>
      <c r="IB349" s="149"/>
      <c r="IC349" s="149"/>
      <c r="ID349" s="149"/>
      <c r="IE349" s="149"/>
      <c r="IF349" s="149"/>
      <c r="IG349" s="149"/>
      <c r="IH349" s="149"/>
      <c r="II349" s="149"/>
      <c r="IJ349" s="149"/>
      <c r="IK349" s="149"/>
      <c r="IL349" s="149"/>
      <c r="IM349" s="149"/>
      <c r="IN349" s="149"/>
      <c r="IO349" s="149"/>
      <c r="IP349" s="149"/>
      <c r="IQ349" s="149"/>
      <c r="IR349" s="149"/>
      <c r="IS349" s="149"/>
      <c r="IT349" s="149"/>
      <c r="IU349" s="149"/>
      <c r="IV349" s="149"/>
      <c r="IW349" s="149"/>
      <c r="IX349" s="149"/>
      <c r="IY349" s="149"/>
      <c r="IZ349" s="149"/>
      <c r="JA349" s="149"/>
      <c r="JB349" s="149"/>
      <c r="JC349" s="149"/>
      <c r="JD349" s="149"/>
      <c r="JE349" s="149"/>
      <c r="JF349" s="149"/>
      <c r="JG349" s="149"/>
      <c r="JH349" s="149"/>
      <c r="JI349" s="149"/>
      <c r="JJ349" s="149"/>
      <c r="JK349" s="149"/>
      <c r="JL349" s="149"/>
      <c r="JM349" s="149"/>
      <c r="JN349" s="149"/>
      <c r="JO349" s="149"/>
      <c r="JP349" s="149"/>
      <c r="JQ349" s="149"/>
      <c r="JR349" s="149"/>
      <c r="JS349" s="149"/>
      <c r="JT349" s="149"/>
      <c r="JU349" s="149"/>
      <c r="JV349" s="149"/>
      <c r="JW349" s="149"/>
      <c r="JX349" s="149"/>
      <c r="JY349" s="149"/>
      <c r="JZ349" s="149"/>
      <c r="KA349" s="149"/>
      <c r="KB349" s="149"/>
      <c r="KC349" s="149"/>
      <c r="KD349" s="149"/>
      <c r="KE349" s="149"/>
      <c r="KF349" s="149"/>
      <c r="KG349" s="149"/>
      <c r="KH349" s="149"/>
      <c r="KI349" s="149"/>
      <c r="KJ349" s="149"/>
      <c r="KK349" s="149"/>
      <c r="KL349" s="149"/>
      <c r="KM349" s="149"/>
      <c r="KN349" s="149"/>
      <c r="KO349" s="149"/>
      <c r="KP349" s="149"/>
      <c r="KQ349" s="149"/>
      <c r="KR349" s="149"/>
      <c r="KS349" s="149"/>
      <c r="KT349" s="149"/>
      <c r="KU349" s="149"/>
      <c r="KV349" s="149"/>
      <c r="KW349" s="149"/>
      <c r="KX349" s="149"/>
      <c r="KY349" s="149"/>
      <c r="KZ349" s="149"/>
      <c r="LA349" s="149"/>
      <c r="LB349" s="149"/>
      <c r="LC349" s="149"/>
      <c r="LD349" s="149"/>
      <c r="LE349" s="149"/>
      <c r="LF349" s="149"/>
      <c r="LG349" s="149"/>
      <c r="LH349" s="149"/>
      <c r="LI349" s="149"/>
      <c r="LJ349" s="149"/>
      <c r="LK349" s="149"/>
      <c r="LL349" s="149"/>
      <c r="LM349" s="149"/>
      <c r="LN349" s="149"/>
      <c r="LO349" s="149"/>
      <c r="LP349" s="149"/>
      <c r="LQ349" s="149"/>
      <c r="LR349" s="149"/>
      <c r="LS349" s="149"/>
      <c r="LT349" s="149"/>
      <c r="LU349" s="149"/>
      <c r="LV349" s="149"/>
      <c r="LW349" s="149"/>
      <c r="LX349" s="149"/>
      <c r="LY349" s="149"/>
      <c r="LZ349" s="149"/>
      <c r="MA349" s="149"/>
      <c r="MB349" s="149"/>
      <c r="MC349" s="149"/>
      <c r="MD349" s="149"/>
      <c r="ME349" s="149"/>
      <c r="MF349" s="149"/>
      <c r="MG349" s="149"/>
      <c r="MH349" s="149"/>
      <c r="MI349" s="149"/>
      <c r="MJ349" s="149"/>
      <c r="MK349" s="149"/>
      <c r="ML349" s="149"/>
      <c r="MM349" s="149"/>
      <c r="MN349" s="149"/>
      <c r="MO349" s="149"/>
      <c r="MP349" s="149"/>
      <c r="MQ349" s="149"/>
      <c r="MR349" s="149"/>
      <c r="MS349" s="149"/>
      <c r="MT349" s="149"/>
      <c r="MU349" s="149"/>
      <c r="MV349" s="149"/>
      <c r="MW349" s="149"/>
      <c r="MX349" s="149"/>
      <c r="MY349" s="149"/>
      <c r="MZ349" s="149"/>
      <c r="NA349" s="149"/>
      <c r="NB349" s="149"/>
      <c r="NC349" s="149"/>
      <c r="ND349" s="149"/>
      <c r="NE349" s="149"/>
      <c r="NF349" s="149"/>
      <c r="NG349" s="149"/>
      <c r="NH349" s="149"/>
      <c r="NI349" s="149"/>
      <c r="NJ349" s="149"/>
      <c r="NK349" s="149"/>
      <c r="NL349" s="149"/>
      <c r="NM349" s="149"/>
      <c r="NN349" s="149"/>
      <c r="NO349" s="149"/>
      <c r="NP349" s="149"/>
      <c r="NQ349" s="149"/>
      <c r="NR349" s="149"/>
      <c r="NS349" s="149"/>
      <c r="NT349" s="149"/>
      <c r="NU349" s="149"/>
      <c r="NV349" s="149"/>
      <c r="NW349" s="149"/>
      <c r="NX349" s="149"/>
      <c r="NY349" s="149"/>
      <c r="NZ349" s="149"/>
      <c r="OA349" s="149"/>
      <c r="OB349" s="149"/>
      <c r="OC349" s="149"/>
      <c r="OD349" s="149"/>
      <c r="OE349" s="149"/>
      <c r="OF349" s="149"/>
      <c r="OG349" s="149"/>
      <c r="OH349" s="149"/>
      <c r="OI349" s="149"/>
      <c r="OJ349" s="149"/>
      <c r="OK349" s="149"/>
      <c r="OL349" s="149"/>
      <c r="OM349" s="149"/>
      <c r="ON349" s="149"/>
      <c r="OO349" s="149"/>
      <c r="OP349" s="149"/>
      <c r="OQ349" s="149"/>
      <c r="OR349" s="149"/>
      <c r="OS349" s="149"/>
      <c r="OT349" s="149"/>
      <c r="OU349" s="149"/>
      <c r="OV349" s="149"/>
      <c r="OW349" s="149"/>
      <c r="OX349" s="149"/>
      <c r="OY349" s="149"/>
      <c r="OZ349" s="149"/>
      <c r="PA349" s="149"/>
      <c r="PB349" s="149"/>
      <c r="PC349" s="149"/>
      <c r="PD349" s="149"/>
      <c r="PE349" s="149"/>
      <c r="PF349" s="149"/>
      <c r="PG349" s="149"/>
      <c r="PH349" s="149"/>
      <c r="PI349" s="149"/>
      <c r="PJ349" s="149"/>
      <c r="PK349" s="149"/>
      <c r="PL349" s="149"/>
      <c r="PM349" s="149"/>
      <c r="PN349" s="149"/>
      <c r="PO349" s="149"/>
      <c r="PP349" s="149"/>
      <c r="PQ349" s="149"/>
      <c r="PR349" s="149"/>
      <c r="PS349" s="149"/>
      <c r="PT349" s="149"/>
      <c r="PU349" s="149"/>
      <c r="PV349" s="149"/>
      <c r="PW349" s="149"/>
      <c r="PX349" s="149"/>
      <c r="PY349" s="149"/>
      <c r="PZ349" s="149"/>
      <c r="QA349" s="149"/>
      <c r="QB349" s="149"/>
      <c r="QC349" s="149"/>
      <c r="QD349" s="149"/>
      <c r="QE349" s="149"/>
      <c r="QF349" s="149"/>
      <c r="QG349" s="149"/>
      <c r="QH349" s="149"/>
      <c r="QI349" s="149"/>
      <c r="QJ349" s="149"/>
      <c r="QK349" s="149"/>
      <c r="QL349" s="149"/>
      <c r="QM349" s="149"/>
      <c r="QN349" s="149"/>
      <c r="QO349" s="149"/>
      <c r="QP349" s="149"/>
      <c r="QQ349" s="149"/>
      <c r="QR349" s="149"/>
      <c r="QS349" s="149"/>
      <c r="QT349" s="149"/>
      <c r="QU349" s="149"/>
      <c r="QV349" s="149"/>
      <c r="QW349" s="149"/>
      <c r="QX349" s="149"/>
      <c r="QY349" s="149"/>
      <c r="QZ349" s="149"/>
      <c r="RA349" s="149"/>
      <c r="RB349" s="149"/>
      <c r="RC349" s="149"/>
      <c r="RD349" s="149"/>
      <c r="RE349" s="149"/>
      <c r="RF349" s="149"/>
      <c r="RG349" s="149"/>
      <c r="RH349" s="149"/>
      <c r="RI349" s="149"/>
      <c r="RJ349" s="149"/>
      <c r="RK349" s="149"/>
      <c r="RL349" s="149"/>
      <c r="RM349" s="149"/>
      <c r="RN349" s="149"/>
      <c r="RO349" s="149"/>
      <c r="RP349" s="149"/>
      <c r="RQ349" s="149"/>
      <c r="RR349" s="149"/>
      <c r="RS349" s="149"/>
      <c r="RT349" s="149"/>
      <c r="RU349" s="149"/>
      <c r="RV349" s="149"/>
      <c r="RW349" s="149"/>
      <c r="RX349" s="149"/>
      <c r="RY349" s="149"/>
      <c r="RZ349" s="149"/>
      <c r="SA349" s="149"/>
      <c r="SB349" s="149"/>
      <c r="SC349" s="149"/>
      <c r="SD349" s="149"/>
      <c r="SE349" s="149"/>
      <c r="SF349" s="149"/>
      <c r="SG349" s="149"/>
      <c r="SH349" s="149"/>
      <c r="SI349" s="149"/>
      <c r="SJ349" s="149"/>
      <c r="SK349" s="149"/>
      <c r="SL349" s="149"/>
      <c r="SM349" s="149"/>
      <c r="SN349" s="149"/>
      <c r="SO349" s="149"/>
      <c r="SP349" s="149"/>
      <c r="SQ349" s="149"/>
      <c r="SR349" s="149"/>
      <c r="SS349" s="149"/>
      <c r="ST349" s="149"/>
      <c r="SU349" s="149"/>
      <c r="SV349" s="149"/>
      <c r="SW349" s="149"/>
      <c r="SX349" s="149"/>
      <c r="SY349" s="149"/>
      <c r="SZ349" s="149"/>
      <c r="TA349" s="149"/>
      <c r="TB349" s="149"/>
      <c r="TC349" s="149"/>
      <c r="TD349" s="149"/>
      <c r="TE349" s="149"/>
      <c r="TF349" s="149"/>
      <c r="TG349" s="149"/>
      <c r="TH349" s="149"/>
      <c r="TI349" s="149"/>
      <c r="TJ349" s="149"/>
      <c r="TK349" s="149"/>
      <c r="TL349" s="149"/>
      <c r="TM349" s="149"/>
      <c r="TN349" s="149"/>
      <c r="TO349" s="149"/>
      <c r="TP349" s="149"/>
      <c r="TQ349" s="149"/>
      <c r="TR349" s="149"/>
      <c r="TS349" s="149"/>
      <c r="TT349" s="149"/>
      <c r="TU349" s="149"/>
      <c r="TV349" s="149"/>
      <c r="TW349" s="149"/>
      <c r="TX349" s="149"/>
      <c r="TY349" s="149"/>
      <c r="TZ349" s="149"/>
      <c r="UA349" s="149"/>
      <c r="UB349" s="149"/>
      <c r="UC349" s="149"/>
      <c r="UD349" s="149"/>
      <c r="UE349" s="149"/>
      <c r="UF349" s="149"/>
      <c r="UG349" s="149"/>
      <c r="UH349" s="149"/>
      <c r="UI349" s="149"/>
      <c r="UJ349" s="149"/>
      <c r="UK349" s="149"/>
      <c r="UL349" s="149"/>
      <c r="UM349" s="149"/>
      <c r="UN349" s="149"/>
      <c r="UO349" s="149"/>
      <c r="UP349" s="149"/>
      <c r="UQ349" s="149"/>
      <c r="UR349" s="149"/>
      <c r="US349" s="149"/>
      <c r="UT349" s="149"/>
      <c r="UU349" s="149"/>
      <c r="UV349" s="149"/>
      <c r="UW349" s="149"/>
      <c r="UX349" s="149"/>
      <c r="UY349" s="149"/>
      <c r="UZ349" s="149"/>
      <c r="VA349" s="149"/>
      <c r="VB349" s="149"/>
      <c r="VC349" s="149"/>
      <c r="VD349" s="149"/>
      <c r="VE349" s="149"/>
      <c r="VF349" s="149"/>
      <c r="VG349" s="149"/>
      <c r="VH349" s="149"/>
      <c r="VI349" s="149"/>
      <c r="VJ349" s="149"/>
      <c r="VK349" s="149"/>
      <c r="VL349" s="149"/>
      <c r="VM349" s="149"/>
      <c r="VN349" s="149"/>
      <c r="VO349" s="149"/>
      <c r="VP349" s="149"/>
      <c r="VQ349" s="149"/>
      <c r="VR349" s="149"/>
      <c r="VS349" s="149"/>
      <c r="VT349" s="149"/>
      <c r="VU349" s="149"/>
      <c r="VV349" s="149"/>
      <c r="VW349" s="149"/>
      <c r="VX349" s="149"/>
      <c r="VY349" s="149"/>
      <c r="VZ349" s="149"/>
      <c r="WA349" s="149"/>
      <c r="WB349" s="149"/>
      <c r="WC349" s="149"/>
      <c r="WD349" s="149"/>
      <c r="WE349" s="149"/>
      <c r="WF349" s="149"/>
      <c r="WG349" s="149"/>
      <c r="WH349" s="149"/>
      <c r="WI349" s="149"/>
      <c r="WJ349" s="149"/>
      <c r="WK349" s="149"/>
      <c r="WL349" s="149"/>
      <c r="WM349" s="149"/>
      <c r="WN349" s="149"/>
      <c r="WO349" s="149"/>
      <c r="WP349" s="149"/>
      <c r="WQ349" s="149"/>
      <c r="WR349" s="149"/>
      <c r="WS349" s="149"/>
      <c r="WT349" s="149"/>
      <c r="WU349" s="149"/>
      <c r="WV349" s="149"/>
      <c r="WW349" s="149"/>
      <c r="WX349" s="149"/>
      <c r="WY349" s="149"/>
      <c r="WZ349" s="149"/>
      <c r="XA349" s="149"/>
      <c r="XB349" s="149"/>
      <c r="XC349" s="149"/>
      <c r="XD349" s="149"/>
      <c r="XE349" s="149"/>
      <c r="XF349" s="149"/>
      <c r="XG349" s="149"/>
      <c r="XH349" s="149"/>
      <c r="XI349" s="149"/>
      <c r="XJ349" s="149"/>
      <c r="XK349" s="149"/>
      <c r="XL349" s="149"/>
      <c r="XM349" s="149"/>
      <c r="XN349" s="149"/>
      <c r="XO349" s="149"/>
      <c r="XP349" s="149"/>
      <c r="XQ349" s="149"/>
      <c r="XR349" s="149"/>
      <c r="XS349" s="149"/>
      <c r="XT349" s="149"/>
      <c r="XU349" s="149"/>
      <c r="XV349" s="149"/>
      <c r="XW349" s="149"/>
      <c r="XX349" s="149"/>
      <c r="XY349" s="149"/>
      <c r="XZ349" s="149"/>
      <c r="YA349" s="149"/>
      <c r="YB349" s="149"/>
      <c r="YC349" s="149"/>
      <c r="YD349" s="149"/>
      <c r="YE349" s="149"/>
      <c r="YF349" s="149"/>
      <c r="YG349" s="149"/>
      <c r="YH349" s="149"/>
      <c r="YI349" s="149"/>
      <c r="YJ349" s="149"/>
      <c r="YK349" s="149"/>
      <c r="YL349" s="149"/>
      <c r="YM349" s="149"/>
      <c r="YN349" s="149"/>
      <c r="YO349" s="149"/>
      <c r="YP349" s="149"/>
      <c r="YQ349" s="149"/>
      <c r="YR349" s="149"/>
      <c r="YS349" s="149"/>
      <c r="YT349" s="149"/>
      <c r="YU349" s="149"/>
      <c r="YV349" s="149"/>
      <c r="YW349" s="149"/>
      <c r="YX349" s="149"/>
      <c r="YY349" s="149"/>
      <c r="YZ349" s="149"/>
      <c r="ZA349" s="149"/>
      <c r="ZB349" s="149"/>
      <c r="ZC349" s="149"/>
      <c r="ZD349" s="149"/>
      <c r="ZE349" s="149"/>
      <c r="ZF349" s="149"/>
      <c r="ZG349" s="149"/>
      <c r="ZH349" s="149"/>
      <c r="ZI349" s="149"/>
      <c r="ZJ349" s="149"/>
      <c r="ZK349" s="149"/>
      <c r="ZL349" s="149"/>
      <c r="ZM349" s="149"/>
      <c r="ZN349" s="149"/>
      <c r="ZO349" s="149"/>
      <c r="ZP349" s="149"/>
      <c r="ZQ349" s="149"/>
      <c r="ZR349" s="149"/>
      <c r="ZS349" s="149"/>
      <c r="ZT349" s="149"/>
      <c r="ZU349" s="149"/>
      <c r="ZV349" s="149"/>
      <c r="ZW349" s="149"/>
      <c r="ZX349" s="149"/>
      <c r="ZY349" s="149"/>
      <c r="ZZ349" s="149"/>
      <c r="AAA349" s="149"/>
      <c r="AAB349" s="149"/>
      <c r="AAC349" s="149"/>
      <c r="AAD349" s="149"/>
      <c r="AAE349" s="149"/>
      <c r="AAF349" s="149"/>
      <c r="AAG349" s="149"/>
      <c r="AAH349" s="149"/>
      <c r="AAI349" s="149"/>
      <c r="AAJ349" s="149"/>
      <c r="AAK349" s="149"/>
      <c r="AAL349" s="149"/>
      <c r="AAM349" s="149"/>
      <c r="AAN349" s="149"/>
      <c r="AAO349" s="149"/>
      <c r="AAP349" s="149"/>
      <c r="AAQ349" s="149"/>
      <c r="AAR349" s="149"/>
      <c r="AAS349" s="149"/>
      <c r="AAT349" s="149"/>
      <c r="AAU349" s="149"/>
      <c r="AAV349" s="149"/>
      <c r="AAW349" s="149"/>
      <c r="AAX349" s="149"/>
      <c r="AAY349" s="149"/>
      <c r="AAZ349" s="149"/>
      <c r="ABA349" s="149"/>
      <c r="ABB349" s="149"/>
      <c r="ABC349" s="149"/>
      <c r="ABD349" s="149"/>
      <c r="ABE349" s="149"/>
      <c r="ABF349" s="149"/>
      <c r="ABG349" s="149"/>
      <c r="ABH349" s="149"/>
      <c r="ABI349" s="149"/>
      <c r="ABJ349" s="149"/>
      <c r="ABK349" s="149"/>
      <c r="ABL349" s="149"/>
      <c r="ABM349" s="149"/>
      <c r="ABN349" s="149"/>
      <c r="ABO349" s="149"/>
      <c r="ABP349" s="149"/>
      <c r="ABQ349" s="149"/>
      <c r="ABR349" s="149"/>
      <c r="ABS349" s="149"/>
      <c r="ABT349" s="149"/>
      <c r="ABU349" s="149"/>
      <c r="ABV349" s="149"/>
      <c r="ABW349" s="149"/>
      <c r="ABX349" s="149"/>
      <c r="ABY349" s="149"/>
      <c r="ABZ349" s="149"/>
      <c r="ACA349" s="149"/>
      <c r="ACB349" s="149"/>
      <c r="ACC349" s="149"/>
      <c r="ACD349" s="149"/>
      <c r="ACE349" s="149"/>
      <c r="ACF349" s="149"/>
      <c r="ACG349" s="149"/>
      <c r="ACH349" s="149"/>
      <c r="ACI349" s="149"/>
      <c r="ACJ349" s="149"/>
      <c r="ACK349" s="149"/>
      <c r="ACL349" s="149"/>
      <c r="ACM349" s="149"/>
      <c r="ACN349" s="149"/>
      <c r="ACO349" s="149"/>
      <c r="ACP349" s="149"/>
      <c r="ACQ349" s="149"/>
      <c r="ACR349" s="149"/>
      <c r="ACS349" s="149"/>
      <c r="ACT349" s="149"/>
      <c r="ACU349" s="149"/>
      <c r="ACV349" s="149"/>
      <c r="ACW349" s="149"/>
      <c r="ACX349" s="149"/>
      <c r="ACY349" s="149"/>
      <c r="ACZ349" s="149"/>
      <c r="ADA349" s="149"/>
    </row>
    <row r="350" spans="1:786" s="22" customFormat="1" ht="24" x14ac:dyDescent="0.3">
      <c r="A350" s="81">
        <v>3</v>
      </c>
      <c r="B350" s="87" t="s">
        <v>954</v>
      </c>
      <c r="C350" s="64" t="s">
        <v>160</v>
      </c>
      <c r="D350" s="65"/>
      <c r="E350" s="65"/>
      <c r="F350" s="65"/>
      <c r="G350" s="122"/>
      <c r="H350" s="65">
        <v>1</v>
      </c>
      <c r="I350" s="65" t="s">
        <v>49</v>
      </c>
      <c r="J350" s="65" t="s">
        <v>160</v>
      </c>
      <c r="K350" s="67">
        <v>1962</v>
      </c>
      <c r="L350" s="68">
        <v>22808</v>
      </c>
      <c r="M350" s="69">
        <v>100</v>
      </c>
      <c r="N350" s="70">
        <v>40</v>
      </c>
      <c r="O350" s="70"/>
      <c r="P350" s="71" t="s">
        <v>511</v>
      </c>
      <c r="Q350" s="72" t="s">
        <v>955</v>
      </c>
      <c r="R350" s="73"/>
      <c r="S350" s="74" t="str">
        <f t="shared" si="77"/>
        <v>U</v>
      </c>
      <c r="T350" s="75"/>
      <c r="U350" s="75"/>
      <c r="V350" s="75"/>
      <c r="W350" s="75"/>
      <c r="X350" s="75"/>
      <c r="Y350" s="75"/>
      <c r="Z350" s="75"/>
      <c r="AB350" s="76">
        <f>M350/1896653</f>
        <v>5.2724457241256046E-5</v>
      </c>
      <c r="AC350" s="76">
        <f>N350/39</f>
        <v>1.0256410256410255</v>
      </c>
      <c r="AD350" s="76">
        <f>O350/14</f>
        <v>0</v>
      </c>
      <c r="AE350" s="76">
        <f>SUM(AB350:AD350)</f>
        <v>1.0256937500982668</v>
      </c>
      <c r="AF350" s="77"/>
      <c r="AG350" s="77">
        <f t="shared" si="83"/>
        <v>0</v>
      </c>
      <c r="AH350" s="77">
        <f t="shared" si="84"/>
        <v>0</v>
      </c>
      <c r="AI350" s="77">
        <f t="shared" si="85"/>
        <v>1.0256937500982668</v>
      </c>
    </row>
    <row r="351" spans="1:786" s="124" customFormat="1" ht="62.4" customHeight="1" x14ac:dyDescent="0.3">
      <c r="A351" s="99">
        <v>1</v>
      </c>
      <c r="B351" s="87" t="s">
        <v>956</v>
      </c>
      <c r="C351" s="64" t="s">
        <v>682</v>
      </c>
      <c r="D351" s="65"/>
      <c r="E351" s="65"/>
      <c r="F351" s="65"/>
      <c r="G351" s="122"/>
      <c r="H351" s="65">
        <v>1</v>
      </c>
      <c r="I351" s="65" t="s">
        <v>49</v>
      </c>
      <c r="J351" s="65" t="s">
        <v>160</v>
      </c>
      <c r="K351" s="67">
        <v>1962</v>
      </c>
      <c r="L351" s="135">
        <v>1962</v>
      </c>
      <c r="M351" s="69">
        <v>11356230</v>
      </c>
      <c r="N351" s="70"/>
      <c r="O351" s="70"/>
      <c r="P351" s="71" t="s">
        <v>957</v>
      </c>
      <c r="Q351" s="72" t="s">
        <v>958</v>
      </c>
      <c r="R351" s="73" t="s">
        <v>347</v>
      </c>
      <c r="S351" s="74" t="str">
        <f t="shared" si="77"/>
        <v>Gypsum</v>
      </c>
      <c r="T351" s="75"/>
      <c r="U351" s="75"/>
      <c r="V351" s="75"/>
      <c r="W351" s="75"/>
      <c r="X351" s="75"/>
      <c r="Y351" s="75"/>
      <c r="Z351" s="75"/>
      <c r="AA351" s="22"/>
      <c r="AB351" s="76">
        <f t="shared" si="79"/>
        <v>5.9875106305686909</v>
      </c>
      <c r="AC351" s="76">
        <f t="shared" si="80"/>
        <v>0</v>
      </c>
      <c r="AD351" s="76">
        <f t="shared" si="81"/>
        <v>0</v>
      </c>
      <c r="AE351" s="76">
        <f t="shared" si="82"/>
        <v>5.9875106305686909</v>
      </c>
      <c r="AF351" s="77"/>
      <c r="AG351" s="77">
        <f t="shared" si="83"/>
        <v>5.9875106305686909</v>
      </c>
      <c r="AH351" s="77">
        <f t="shared" si="84"/>
        <v>0</v>
      </c>
      <c r="AI351" s="77">
        <f t="shared" si="85"/>
        <v>0</v>
      </c>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2"/>
      <c r="DH351" s="22"/>
      <c r="DI351" s="22"/>
      <c r="DJ351" s="22"/>
      <c r="DK351" s="22"/>
      <c r="DL351" s="22"/>
      <c r="DM351" s="22"/>
      <c r="DN351" s="22"/>
      <c r="DO351" s="22"/>
      <c r="DP351" s="22"/>
      <c r="DQ351" s="22"/>
      <c r="DR351" s="22"/>
      <c r="DS351" s="22"/>
      <c r="DT351" s="22"/>
      <c r="DU351" s="22"/>
      <c r="DV351" s="22"/>
      <c r="DW351" s="22"/>
      <c r="DX351" s="22"/>
      <c r="DY351" s="22"/>
      <c r="DZ351" s="22"/>
      <c r="EA351" s="22"/>
      <c r="EB351" s="22"/>
      <c r="EC351" s="22"/>
      <c r="ED351" s="22"/>
      <c r="EE351" s="22"/>
      <c r="EF351" s="22"/>
      <c r="EG351" s="22"/>
      <c r="EH351" s="22"/>
      <c r="EI351" s="22"/>
      <c r="EJ351" s="22"/>
      <c r="EK351" s="22"/>
      <c r="EL351" s="22"/>
      <c r="EM351" s="22"/>
      <c r="EN351" s="22"/>
      <c r="EO351" s="22"/>
      <c r="EP351" s="22"/>
      <c r="EQ351" s="22"/>
      <c r="ER351" s="22"/>
      <c r="ES351" s="22"/>
      <c r="ET351" s="22"/>
      <c r="EU351" s="22"/>
      <c r="EV351" s="22"/>
      <c r="EW351" s="22"/>
      <c r="EX351" s="22"/>
      <c r="EY351" s="22"/>
      <c r="EZ351" s="22"/>
      <c r="FA351" s="22"/>
      <c r="FB351" s="22"/>
      <c r="FC351" s="22"/>
      <c r="FD351" s="22"/>
      <c r="FE351" s="22"/>
      <c r="FF351" s="22"/>
      <c r="FG351" s="22"/>
      <c r="FH351" s="22"/>
      <c r="FI351" s="22"/>
      <c r="FJ351" s="22"/>
      <c r="FK351" s="22"/>
      <c r="FL351" s="22"/>
      <c r="FM351" s="22"/>
      <c r="FN351" s="22"/>
      <c r="FO351" s="22"/>
      <c r="FP351" s="22"/>
      <c r="FQ351" s="22"/>
      <c r="FR351" s="22"/>
      <c r="FS351" s="22"/>
      <c r="FT351" s="22"/>
      <c r="FU351" s="22"/>
      <c r="FV351" s="22"/>
      <c r="FW351" s="22"/>
      <c r="FX351" s="22"/>
      <c r="FY351" s="22"/>
      <c r="FZ351" s="22"/>
      <c r="GA351" s="22"/>
      <c r="GB351" s="22"/>
      <c r="GC351" s="22"/>
      <c r="GD351" s="22"/>
      <c r="GE351" s="22"/>
      <c r="GF351" s="22"/>
      <c r="GG351" s="22"/>
      <c r="GH351" s="22"/>
      <c r="GI351" s="22"/>
      <c r="GJ351" s="22"/>
      <c r="GK351" s="22"/>
      <c r="GL351" s="22"/>
      <c r="GM351" s="22"/>
      <c r="GN351" s="22"/>
      <c r="GO351" s="22"/>
      <c r="GP351" s="22"/>
      <c r="GQ351" s="22"/>
      <c r="GR351" s="22"/>
      <c r="GS351" s="22"/>
      <c r="GT351" s="22"/>
      <c r="GU351" s="22"/>
      <c r="GV351" s="22"/>
      <c r="GW351" s="22"/>
      <c r="GX351" s="22"/>
      <c r="GY351" s="22"/>
      <c r="GZ351" s="22"/>
      <c r="HA351" s="22"/>
      <c r="HB351" s="22"/>
      <c r="HC351" s="22"/>
      <c r="HD351" s="22"/>
      <c r="HE351" s="22"/>
      <c r="HF351" s="22"/>
      <c r="HG351" s="22"/>
      <c r="HH351" s="22"/>
      <c r="HI351" s="22"/>
      <c r="HJ351" s="22"/>
      <c r="HK351" s="22"/>
      <c r="HL351" s="22"/>
      <c r="HM351" s="22"/>
      <c r="HN351" s="22"/>
      <c r="HO351" s="22"/>
      <c r="HP351" s="22"/>
      <c r="HQ351" s="22"/>
      <c r="HR351" s="22"/>
      <c r="HS351" s="22"/>
      <c r="HT351" s="22"/>
      <c r="HU351" s="22"/>
      <c r="HV351" s="22"/>
      <c r="HW351" s="22"/>
      <c r="HX351" s="22"/>
      <c r="HY351" s="22"/>
      <c r="HZ351" s="22"/>
      <c r="IA351" s="22"/>
      <c r="IB351" s="22"/>
      <c r="IC351" s="22"/>
      <c r="ID351" s="22"/>
      <c r="IE351" s="22"/>
      <c r="IF351" s="22"/>
      <c r="IG351" s="22"/>
      <c r="IH351" s="22"/>
      <c r="II351" s="22"/>
      <c r="IJ351" s="22"/>
      <c r="IK351" s="22"/>
      <c r="IL351" s="22"/>
      <c r="IM351" s="22"/>
      <c r="IN351" s="22"/>
      <c r="IO351" s="22"/>
      <c r="IP351" s="22"/>
      <c r="IQ351" s="22"/>
      <c r="IR351" s="22"/>
      <c r="IS351" s="22"/>
      <c r="IT351" s="22"/>
      <c r="IU351" s="22"/>
      <c r="IV351" s="22"/>
      <c r="IW351" s="22"/>
      <c r="IX351" s="22"/>
      <c r="IY351" s="22"/>
      <c r="IZ351" s="22"/>
      <c r="JA351" s="22"/>
      <c r="JB351" s="22"/>
      <c r="JC351" s="22"/>
      <c r="JD351" s="22"/>
      <c r="JE351" s="22"/>
      <c r="JF351" s="22"/>
      <c r="JG351" s="22"/>
      <c r="JH351" s="22"/>
      <c r="JI351" s="22"/>
      <c r="JJ351" s="22"/>
      <c r="JK351" s="22"/>
      <c r="JL351" s="22"/>
      <c r="JM351" s="22"/>
      <c r="JN351" s="22"/>
      <c r="JO351" s="22"/>
      <c r="JP351" s="22"/>
      <c r="JQ351" s="22"/>
      <c r="JR351" s="22"/>
      <c r="JS351" s="22"/>
      <c r="JT351" s="22"/>
      <c r="JU351" s="22"/>
      <c r="JV351" s="22"/>
      <c r="JW351" s="22"/>
      <c r="JX351" s="22"/>
      <c r="JY351" s="22"/>
      <c r="JZ351" s="22"/>
      <c r="KA351" s="22"/>
      <c r="KB351" s="22"/>
      <c r="KC351" s="22"/>
      <c r="KD351" s="22"/>
      <c r="KE351" s="22"/>
      <c r="KF351" s="22"/>
      <c r="KG351" s="22"/>
      <c r="KH351" s="22"/>
      <c r="KI351" s="22"/>
      <c r="KJ351" s="22"/>
      <c r="KK351" s="22"/>
      <c r="KL351" s="22"/>
      <c r="KM351" s="22"/>
      <c r="KN351" s="22"/>
      <c r="KO351" s="22"/>
      <c r="KP351" s="22"/>
      <c r="KQ351" s="22"/>
      <c r="KR351" s="22"/>
      <c r="KS351" s="22"/>
      <c r="KT351" s="22"/>
      <c r="KU351" s="22"/>
      <c r="KV351" s="22"/>
      <c r="KW351" s="22"/>
      <c r="KX351" s="22"/>
      <c r="KY351" s="22"/>
      <c r="KZ351" s="22"/>
      <c r="LA351" s="22"/>
      <c r="LB351" s="22"/>
      <c r="LC351" s="22"/>
      <c r="LD351" s="22"/>
      <c r="LE351" s="22"/>
      <c r="LF351" s="22"/>
      <c r="LG351" s="22"/>
      <c r="LH351" s="22"/>
      <c r="LI351" s="22"/>
      <c r="LJ351" s="22"/>
      <c r="LK351" s="22"/>
      <c r="LL351" s="22"/>
      <c r="LM351" s="22"/>
      <c r="LN351" s="22"/>
      <c r="LO351" s="22"/>
      <c r="LP351" s="22"/>
      <c r="LQ351" s="22"/>
      <c r="LR351" s="22"/>
      <c r="LS351" s="22"/>
      <c r="LT351" s="22"/>
      <c r="LU351" s="22"/>
      <c r="LV351" s="22"/>
      <c r="LW351" s="22"/>
      <c r="LX351" s="22"/>
      <c r="LY351" s="22"/>
      <c r="LZ351" s="22"/>
      <c r="MA351" s="22"/>
      <c r="MB351" s="22"/>
      <c r="MC351" s="22"/>
      <c r="MD351" s="22"/>
      <c r="ME351" s="22"/>
      <c r="MF351" s="22"/>
      <c r="MG351" s="22"/>
      <c r="MH351" s="22"/>
      <c r="MI351" s="22"/>
      <c r="MJ351" s="22"/>
      <c r="MK351" s="22"/>
      <c r="ML351" s="22"/>
      <c r="MM351" s="22"/>
      <c r="MN351" s="22"/>
      <c r="MO351" s="22"/>
      <c r="MP351" s="22"/>
      <c r="MQ351" s="22"/>
      <c r="MR351" s="22"/>
      <c r="MS351" s="22"/>
      <c r="MT351" s="22"/>
      <c r="MU351" s="22"/>
      <c r="MV351" s="22"/>
      <c r="MW351" s="22"/>
      <c r="MX351" s="22"/>
      <c r="MY351" s="22"/>
      <c r="MZ351" s="22"/>
      <c r="NA351" s="22"/>
      <c r="NB351" s="22"/>
      <c r="NC351" s="22"/>
      <c r="ND351" s="22"/>
      <c r="NE351" s="22"/>
      <c r="NF351" s="22"/>
      <c r="NG351" s="22"/>
      <c r="NH351" s="22"/>
      <c r="NI351" s="22"/>
      <c r="NJ351" s="22"/>
      <c r="NK351" s="22"/>
      <c r="NL351" s="22"/>
      <c r="NM351" s="22"/>
      <c r="NN351" s="22"/>
      <c r="NO351" s="22"/>
      <c r="NP351" s="22"/>
      <c r="NQ351" s="22"/>
      <c r="NR351" s="22"/>
      <c r="NS351" s="22"/>
      <c r="NT351" s="22"/>
      <c r="NU351" s="22"/>
      <c r="NV351" s="22"/>
      <c r="NW351" s="22"/>
      <c r="NX351" s="22"/>
      <c r="NY351" s="22"/>
      <c r="NZ351" s="22"/>
      <c r="OA351" s="22"/>
      <c r="OB351" s="22"/>
      <c r="OC351" s="22"/>
      <c r="OD351" s="22"/>
      <c r="OE351" s="22"/>
      <c r="OF351" s="22"/>
      <c r="OG351" s="22"/>
      <c r="OH351" s="22"/>
      <c r="OI351" s="22"/>
      <c r="OJ351" s="22"/>
      <c r="OK351" s="22"/>
      <c r="OL351" s="22"/>
      <c r="OM351" s="22"/>
      <c r="ON351" s="22"/>
      <c r="OO351" s="22"/>
      <c r="OP351" s="22"/>
      <c r="OQ351" s="22"/>
      <c r="OR351" s="22"/>
      <c r="OS351" s="22"/>
      <c r="OT351" s="22"/>
      <c r="OU351" s="22"/>
      <c r="OV351" s="22"/>
      <c r="OW351" s="22"/>
      <c r="OX351" s="22"/>
      <c r="OY351" s="22"/>
      <c r="OZ351" s="22"/>
      <c r="PA351" s="22"/>
      <c r="PB351" s="22"/>
      <c r="PC351" s="22"/>
      <c r="PD351" s="22"/>
      <c r="PE351" s="22"/>
      <c r="PF351" s="22"/>
      <c r="PG351" s="22"/>
      <c r="PH351" s="22"/>
      <c r="PI351" s="22"/>
      <c r="PJ351" s="22"/>
      <c r="PK351" s="22"/>
      <c r="PL351" s="22"/>
      <c r="PM351" s="22"/>
      <c r="PN351" s="22"/>
      <c r="PO351" s="22"/>
      <c r="PP351" s="22"/>
      <c r="PQ351" s="22"/>
      <c r="PR351" s="22"/>
      <c r="PS351" s="22"/>
      <c r="PT351" s="22"/>
      <c r="PU351" s="22"/>
      <c r="PV351" s="22"/>
      <c r="PW351" s="22"/>
      <c r="PX351" s="22"/>
      <c r="PY351" s="22"/>
      <c r="PZ351" s="22"/>
      <c r="QA351" s="22"/>
      <c r="QB351" s="22"/>
      <c r="QC351" s="22"/>
      <c r="QD351" s="22"/>
      <c r="QE351" s="22"/>
      <c r="QF351" s="22"/>
      <c r="QG351" s="22"/>
      <c r="QH351" s="22"/>
      <c r="QI351" s="22"/>
      <c r="QJ351" s="22"/>
      <c r="QK351" s="22"/>
      <c r="QL351" s="22"/>
      <c r="QM351" s="22"/>
      <c r="QN351" s="22"/>
      <c r="QO351" s="22"/>
      <c r="QP351" s="22"/>
      <c r="QQ351" s="22"/>
      <c r="QR351" s="22"/>
      <c r="QS351" s="22"/>
      <c r="QT351" s="22"/>
      <c r="QU351" s="22"/>
      <c r="QV351" s="22"/>
      <c r="QW351" s="22"/>
      <c r="QX351" s="22"/>
      <c r="QY351" s="22"/>
      <c r="QZ351" s="22"/>
      <c r="RA351" s="22"/>
      <c r="RB351" s="22"/>
      <c r="RC351" s="22"/>
      <c r="RD351" s="22"/>
      <c r="RE351" s="22"/>
      <c r="RF351" s="22"/>
      <c r="RG351" s="22"/>
      <c r="RH351" s="22"/>
      <c r="RI351" s="22"/>
      <c r="RJ351" s="22"/>
      <c r="RK351" s="22"/>
      <c r="RL351" s="22"/>
      <c r="RM351" s="22"/>
      <c r="RN351" s="22"/>
      <c r="RO351" s="22"/>
      <c r="RP351" s="22"/>
      <c r="RQ351" s="22"/>
      <c r="RR351" s="22"/>
      <c r="RS351" s="22"/>
      <c r="RT351" s="22"/>
      <c r="RU351" s="22"/>
      <c r="RV351" s="22"/>
      <c r="RW351" s="22"/>
      <c r="RX351" s="22"/>
      <c r="RY351" s="22"/>
      <c r="RZ351" s="22"/>
      <c r="SA351" s="22"/>
      <c r="SB351" s="22"/>
      <c r="SC351" s="22"/>
      <c r="SD351" s="22"/>
      <c r="SE351" s="22"/>
      <c r="SF351" s="22"/>
      <c r="SG351" s="22"/>
      <c r="SH351" s="22"/>
      <c r="SI351" s="22"/>
      <c r="SJ351" s="22"/>
      <c r="SK351" s="22"/>
      <c r="SL351" s="22"/>
      <c r="SM351" s="22"/>
      <c r="SN351" s="22"/>
      <c r="SO351" s="22"/>
      <c r="SP351" s="22"/>
      <c r="SQ351" s="22"/>
      <c r="SR351" s="22"/>
      <c r="SS351" s="22"/>
      <c r="ST351" s="22"/>
      <c r="SU351" s="22"/>
      <c r="SV351" s="22"/>
      <c r="SW351" s="22"/>
      <c r="SX351" s="22"/>
      <c r="SY351" s="22"/>
      <c r="SZ351" s="22"/>
      <c r="TA351" s="22"/>
      <c r="TB351" s="22"/>
      <c r="TC351" s="22"/>
      <c r="TD351" s="22"/>
      <c r="TE351" s="22"/>
      <c r="TF351" s="22"/>
      <c r="TG351" s="22"/>
      <c r="TH351" s="22"/>
      <c r="TI351" s="22"/>
      <c r="TJ351" s="22"/>
      <c r="TK351" s="22"/>
      <c r="TL351" s="22"/>
      <c r="TM351" s="22"/>
      <c r="TN351" s="22"/>
      <c r="TO351" s="22"/>
      <c r="TP351" s="22"/>
      <c r="TQ351" s="22"/>
      <c r="TR351" s="22"/>
      <c r="TS351" s="22"/>
      <c r="TT351" s="22"/>
      <c r="TU351" s="22"/>
      <c r="TV351" s="22"/>
      <c r="TW351" s="22"/>
      <c r="TX351" s="22"/>
      <c r="TY351" s="22"/>
      <c r="TZ351" s="22"/>
      <c r="UA351" s="22"/>
      <c r="UB351" s="22"/>
      <c r="UC351" s="22"/>
      <c r="UD351" s="22"/>
      <c r="UE351" s="22"/>
      <c r="UF351" s="22"/>
      <c r="UG351" s="22"/>
      <c r="UH351" s="22"/>
      <c r="UI351" s="22"/>
      <c r="UJ351" s="22"/>
      <c r="UK351" s="22"/>
      <c r="UL351" s="22"/>
      <c r="UM351" s="22"/>
      <c r="UN351" s="22"/>
      <c r="UO351" s="22"/>
      <c r="UP351" s="22"/>
      <c r="UQ351" s="22"/>
      <c r="UR351" s="22"/>
      <c r="US351" s="22"/>
      <c r="UT351" s="22"/>
      <c r="UU351" s="22"/>
      <c r="UV351" s="22"/>
      <c r="UW351" s="22"/>
      <c r="UX351" s="22"/>
      <c r="UY351" s="22"/>
      <c r="UZ351" s="22"/>
      <c r="VA351" s="22"/>
      <c r="VB351" s="22"/>
      <c r="VC351" s="22"/>
      <c r="VD351" s="22"/>
      <c r="VE351" s="22"/>
      <c r="VF351" s="22"/>
      <c r="VG351" s="22"/>
      <c r="VH351" s="22"/>
      <c r="VI351" s="22"/>
      <c r="VJ351" s="22"/>
      <c r="VK351" s="22"/>
      <c r="VL351" s="22"/>
      <c r="VM351" s="22"/>
      <c r="VN351" s="22"/>
      <c r="VO351" s="22"/>
      <c r="VP351" s="22"/>
      <c r="VQ351" s="22"/>
      <c r="VR351" s="22"/>
      <c r="VS351" s="22"/>
      <c r="VT351" s="22"/>
      <c r="VU351" s="22"/>
      <c r="VV351" s="22"/>
      <c r="VW351" s="22"/>
      <c r="VX351" s="22"/>
      <c r="VY351" s="22"/>
      <c r="VZ351" s="22"/>
      <c r="WA351" s="22"/>
      <c r="WB351" s="22"/>
      <c r="WC351" s="22"/>
      <c r="WD351" s="22"/>
      <c r="WE351" s="22"/>
      <c r="WF351" s="22"/>
      <c r="WG351" s="22"/>
      <c r="WH351" s="22"/>
      <c r="WI351" s="22"/>
      <c r="WJ351" s="22"/>
      <c r="WK351" s="22"/>
      <c r="WL351" s="22"/>
      <c r="WM351" s="22"/>
      <c r="WN351" s="22"/>
      <c r="WO351" s="22"/>
      <c r="WP351" s="22"/>
      <c r="WQ351" s="22"/>
      <c r="WR351" s="22"/>
      <c r="WS351" s="22"/>
      <c r="WT351" s="22"/>
      <c r="WU351" s="22"/>
      <c r="WV351" s="22"/>
      <c r="WW351" s="22"/>
      <c r="WX351" s="22"/>
      <c r="WY351" s="22"/>
      <c r="WZ351" s="22"/>
      <c r="XA351" s="22"/>
      <c r="XB351" s="22"/>
      <c r="XC351" s="22"/>
      <c r="XD351" s="22"/>
      <c r="XE351" s="22"/>
      <c r="XF351" s="22"/>
      <c r="XG351" s="22"/>
      <c r="XH351" s="22"/>
      <c r="XI351" s="22"/>
      <c r="XJ351" s="22"/>
      <c r="XK351" s="22"/>
      <c r="XL351" s="22"/>
      <c r="XM351" s="22"/>
      <c r="XN351" s="22"/>
      <c r="XO351" s="22"/>
      <c r="XP351" s="22"/>
      <c r="XQ351" s="22"/>
      <c r="XR351" s="22"/>
      <c r="XS351" s="22"/>
      <c r="XT351" s="22"/>
      <c r="XU351" s="22"/>
      <c r="XV351" s="22"/>
      <c r="XW351" s="22"/>
      <c r="XX351" s="22"/>
      <c r="XY351" s="22"/>
      <c r="XZ351" s="22"/>
      <c r="YA351" s="22"/>
      <c r="YB351" s="22"/>
      <c r="YC351" s="22"/>
      <c r="YD351" s="22"/>
      <c r="YE351" s="22"/>
      <c r="YF351" s="22"/>
      <c r="YG351" s="22"/>
      <c r="YH351" s="22"/>
      <c r="YI351" s="22"/>
      <c r="YJ351" s="22"/>
      <c r="YK351" s="22"/>
      <c r="YL351" s="22"/>
      <c r="YM351" s="22"/>
      <c r="YN351" s="22"/>
      <c r="YO351" s="22"/>
      <c r="YP351" s="22"/>
      <c r="YQ351" s="22"/>
      <c r="YR351" s="22"/>
      <c r="YS351" s="22"/>
      <c r="YT351" s="22"/>
      <c r="YU351" s="22"/>
      <c r="YV351" s="22"/>
      <c r="YW351" s="22"/>
      <c r="YX351" s="22"/>
      <c r="YY351" s="22"/>
      <c r="YZ351" s="22"/>
      <c r="ZA351" s="22"/>
      <c r="ZB351" s="22"/>
      <c r="ZC351" s="22"/>
      <c r="ZD351" s="22"/>
      <c r="ZE351" s="22"/>
      <c r="ZF351" s="22"/>
      <c r="ZG351" s="22"/>
      <c r="ZH351" s="22"/>
      <c r="ZI351" s="22"/>
      <c r="ZJ351" s="22"/>
      <c r="ZK351" s="22"/>
      <c r="ZL351" s="22"/>
      <c r="ZM351" s="22"/>
      <c r="ZN351" s="22"/>
      <c r="ZO351" s="22"/>
      <c r="ZP351" s="22"/>
      <c r="ZQ351" s="22"/>
      <c r="ZR351" s="22"/>
      <c r="ZS351" s="22"/>
      <c r="ZT351" s="22"/>
      <c r="ZU351" s="22"/>
      <c r="ZV351" s="22"/>
      <c r="ZW351" s="22"/>
      <c r="ZX351" s="22"/>
      <c r="ZY351" s="22"/>
      <c r="ZZ351" s="22"/>
      <c r="AAA351" s="22"/>
      <c r="AAB351" s="22"/>
      <c r="AAC351" s="22"/>
      <c r="AAD351" s="22"/>
      <c r="AAE351" s="22"/>
      <c r="AAF351" s="22"/>
      <c r="AAG351" s="22"/>
      <c r="AAH351" s="22"/>
      <c r="AAI351" s="22"/>
      <c r="AAJ351" s="22"/>
      <c r="AAK351" s="22"/>
      <c r="AAL351" s="22"/>
      <c r="AAM351" s="22"/>
      <c r="AAN351" s="22"/>
      <c r="AAO351" s="22"/>
      <c r="AAP351" s="22"/>
      <c r="AAQ351" s="22"/>
      <c r="AAR351" s="22"/>
      <c r="AAS351" s="22"/>
      <c r="AAT351" s="22"/>
      <c r="AAU351" s="22"/>
      <c r="AAV351" s="22"/>
      <c r="AAW351" s="22"/>
      <c r="AAX351" s="22"/>
      <c r="AAY351" s="22"/>
      <c r="AAZ351" s="22"/>
      <c r="ABA351" s="22"/>
      <c r="ABB351" s="22"/>
      <c r="ABC351" s="22"/>
      <c r="ABD351" s="22"/>
      <c r="ABE351" s="22"/>
      <c r="ABF351" s="22"/>
      <c r="ABG351" s="22"/>
      <c r="ABH351" s="22"/>
      <c r="ABI351" s="22"/>
      <c r="ABJ351" s="22"/>
      <c r="ABK351" s="22"/>
      <c r="ABL351" s="22"/>
      <c r="ABM351" s="22"/>
      <c r="ABN351" s="22"/>
      <c r="ABO351" s="22"/>
      <c r="ABP351" s="22"/>
      <c r="ABQ351" s="22"/>
      <c r="ABR351" s="22"/>
      <c r="ABS351" s="22"/>
      <c r="ABT351" s="22"/>
      <c r="ABU351" s="22"/>
      <c r="ABV351" s="22"/>
      <c r="ABW351" s="22"/>
      <c r="ABX351" s="22"/>
      <c r="ABY351" s="22"/>
      <c r="ABZ351" s="22"/>
      <c r="ACA351" s="22"/>
      <c r="ACB351" s="22"/>
      <c r="ACC351" s="22"/>
      <c r="ACD351" s="22"/>
      <c r="ACE351" s="22"/>
      <c r="ACF351" s="22"/>
      <c r="ACG351" s="22"/>
      <c r="ACH351" s="22"/>
      <c r="ACI351" s="22"/>
      <c r="ACJ351" s="22"/>
      <c r="ACK351" s="22"/>
      <c r="ACL351" s="22"/>
      <c r="ACM351" s="22"/>
      <c r="ACN351" s="22"/>
      <c r="ACO351" s="22"/>
      <c r="ACP351" s="22"/>
      <c r="ACQ351" s="22"/>
      <c r="ACR351" s="22"/>
      <c r="ACS351" s="22"/>
      <c r="ACT351" s="22"/>
      <c r="ACU351" s="22"/>
      <c r="ACV351" s="22"/>
      <c r="ACW351" s="22"/>
      <c r="ACX351" s="22"/>
      <c r="ACY351" s="22"/>
      <c r="ACZ351" s="22"/>
      <c r="ADA351" s="22"/>
    </row>
    <row r="352" spans="1:786" s="124" customFormat="1" ht="24" x14ac:dyDescent="0.3">
      <c r="A352" s="81">
        <v>3</v>
      </c>
      <c r="B352" s="87" t="s">
        <v>959</v>
      </c>
      <c r="C352" s="64" t="s">
        <v>831</v>
      </c>
      <c r="D352" s="65"/>
      <c r="E352" s="65"/>
      <c r="F352" s="65">
        <v>40</v>
      </c>
      <c r="G352" s="122"/>
      <c r="H352" s="65">
        <v>1</v>
      </c>
      <c r="I352" s="65" t="s">
        <v>49</v>
      </c>
      <c r="J352" s="65" t="s">
        <v>309</v>
      </c>
      <c r="K352" s="67">
        <v>1962</v>
      </c>
      <c r="L352" s="135">
        <v>1962</v>
      </c>
      <c r="M352" s="69"/>
      <c r="N352" s="70"/>
      <c r="O352" s="70"/>
      <c r="P352" s="71" t="s">
        <v>960</v>
      </c>
      <c r="Q352" s="72" t="s">
        <v>961</v>
      </c>
      <c r="R352" s="73"/>
      <c r="S352" s="74" t="str">
        <f t="shared" si="77"/>
        <v>Cu, Ag, Pb, Zn</v>
      </c>
      <c r="T352" s="75"/>
      <c r="U352" s="75"/>
      <c r="V352" s="75"/>
      <c r="W352" s="75"/>
      <c r="X352" s="75"/>
      <c r="Y352" s="75"/>
      <c r="Z352" s="75"/>
      <c r="AA352" s="22"/>
      <c r="AB352" s="76">
        <f t="shared" si="79"/>
        <v>0</v>
      </c>
      <c r="AC352" s="76">
        <f t="shared" si="80"/>
        <v>0</v>
      </c>
      <c r="AD352" s="76">
        <f t="shared" si="81"/>
        <v>0</v>
      </c>
      <c r="AE352" s="76">
        <f t="shared" si="82"/>
        <v>0</v>
      </c>
      <c r="AF352" s="77"/>
      <c r="AG352" s="77">
        <f t="shared" si="83"/>
        <v>0</v>
      </c>
      <c r="AH352" s="77">
        <f t="shared" si="84"/>
        <v>0</v>
      </c>
      <c r="AI352" s="77">
        <f t="shared" si="85"/>
        <v>0</v>
      </c>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c r="DJ352" s="22"/>
      <c r="DK352" s="22"/>
      <c r="DL352" s="22"/>
      <c r="DM352" s="22"/>
      <c r="DN352" s="22"/>
      <c r="DO352" s="22"/>
      <c r="DP352" s="22"/>
      <c r="DQ352" s="22"/>
      <c r="DR352" s="22"/>
      <c r="DS352" s="22"/>
      <c r="DT352" s="22"/>
      <c r="DU352" s="22"/>
      <c r="DV352" s="22"/>
      <c r="DW352" s="22"/>
      <c r="DX352" s="22"/>
      <c r="DY352" s="22"/>
      <c r="DZ352" s="22"/>
      <c r="EA352" s="22"/>
      <c r="EB352" s="22"/>
      <c r="EC352" s="22"/>
      <c r="ED352" s="22"/>
      <c r="EE352" s="22"/>
      <c r="EF352" s="22"/>
      <c r="EG352" s="22"/>
      <c r="EH352" s="22"/>
      <c r="EI352" s="22"/>
      <c r="EJ352" s="22"/>
      <c r="EK352" s="22"/>
      <c r="EL352" s="22"/>
      <c r="EM352" s="22"/>
      <c r="EN352" s="22"/>
      <c r="EO352" s="22"/>
      <c r="EP352" s="22"/>
      <c r="EQ352" s="22"/>
      <c r="ER352" s="22"/>
      <c r="ES352" s="22"/>
      <c r="ET352" s="22"/>
      <c r="EU352" s="22"/>
      <c r="EV352" s="22"/>
      <c r="EW352" s="22"/>
      <c r="EX352" s="22"/>
      <c r="EY352" s="22"/>
      <c r="EZ352" s="22"/>
      <c r="FA352" s="22"/>
      <c r="FB352" s="22"/>
      <c r="FC352" s="22"/>
      <c r="FD352" s="22"/>
      <c r="FE352" s="22"/>
      <c r="FF352" s="22"/>
      <c r="FG352" s="22"/>
      <c r="FH352" s="22"/>
      <c r="FI352" s="22"/>
      <c r="FJ352" s="22"/>
      <c r="FK352" s="22"/>
      <c r="FL352" s="22"/>
      <c r="FM352" s="22"/>
      <c r="FN352" s="22"/>
      <c r="FO352" s="22"/>
      <c r="FP352" s="22"/>
      <c r="FQ352" s="22"/>
      <c r="FR352" s="22"/>
      <c r="FS352" s="22"/>
      <c r="FT352" s="22"/>
      <c r="FU352" s="22"/>
      <c r="FV352" s="22"/>
      <c r="FW352" s="22"/>
      <c r="FX352" s="22"/>
      <c r="FY352" s="22"/>
      <c r="FZ352" s="22"/>
      <c r="GA352" s="22"/>
      <c r="GB352" s="22"/>
      <c r="GC352" s="22"/>
      <c r="GD352" s="22"/>
      <c r="GE352" s="22"/>
      <c r="GF352" s="22"/>
      <c r="GG352" s="22"/>
      <c r="GH352" s="22"/>
      <c r="GI352" s="22"/>
      <c r="GJ352" s="22"/>
      <c r="GK352" s="22"/>
      <c r="GL352" s="22"/>
      <c r="GM352" s="22"/>
      <c r="GN352" s="22"/>
      <c r="GO352" s="22"/>
      <c r="GP352" s="22"/>
      <c r="GQ352" s="22"/>
      <c r="GR352" s="22"/>
      <c r="GS352" s="22"/>
      <c r="GT352" s="22"/>
      <c r="GU352" s="22"/>
      <c r="GV352" s="22"/>
      <c r="GW352" s="22"/>
      <c r="GX352" s="22"/>
      <c r="GY352" s="22"/>
      <c r="GZ352" s="22"/>
      <c r="HA352" s="22"/>
      <c r="HB352" s="22"/>
      <c r="HC352" s="22"/>
      <c r="HD352" s="22"/>
      <c r="HE352" s="22"/>
      <c r="HF352" s="22"/>
      <c r="HG352" s="22"/>
      <c r="HH352" s="22"/>
      <c r="HI352" s="22"/>
      <c r="HJ352" s="22"/>
      <c r="HK352" s="22"/>
      <c r="HL352" s="22"/>
      <c r="HM352" s="22"/>
      <c r="HN352" s="22"/>
      <c r="HO352" s="22"/>
      <c r="HP352" s="22"/>
      <c r="HQ352" s="22"/>
      <c r="HR352" s="22"/>
      <c r="HS352" s="22"/>
      <c r="HT352" s="22"/>
      <c r="HU352" s="22"/>
      <c r="HV352" s="22"/>
      <c r="HW352" s="22"/>
      <c r="HX352" s="22"/>
      <c r="HY352" s="22"/>
      <c r="HZ352" s="22"/>
      <c r="IA352" s="22"/>
      <c r="IB352" s="22"/>
      <c r="IC352" s="22"/>
      <c r="ID352" s="22"/>
      <c r="IE352" s="22"/>
      <c r="IF352" s="22"/>
      <c r="IG352" s="22"/>
      <c r="IH352" s="22"/>
      <c r="II352" s="22"/>
      <c r="IJ352" s="22"/>
      <c r="IK352" s="22"/>
      <c r="IL352" s="22"/>
      <c r="IM352" s="22"/>
      <c r="IN352" s="22"/>
      <c r="IO352" s="22"/>
      <c r="IP352" s="22"/>
      <c r="IQ352" s="22"/>
      <c r="IR352" s="22"/>
      <c r="IS352" s="22"/>
      <c r="IT352" s="22"/>
      <c r="IU352" s="22"/>
      <c r="IV352" s="22"/>
      <c r="IW352" s="22"/>
      <c r="IX352" s="22"/>
      <c r="IY352" s="22"/>
      <c r="IZ352" s="22"/>
      <c r="JA352" s="22"/>
      <c r="JB352" s="22"/>
      <c r="JC352" s="22"/>
      <c r="JD352" s="22"/>
      <c r="JE352" s="22"/>
      <c r="JF352" s="22"/>
      <c r="JG352" s="22"/>
      <c r="JH352" s="22"/>
      <c r="JI352" s="22"/>
      <c r="JJ352" s="22"/>
      <c r="JK352" s="22"/>
      <c r="JL352" s="22"/>
      <c r="JM352" s="22"/>
      <c r="JN352" s="22"/>
      <c r="JO352" s="22"/>
      <c r="JP352" s="22"/>
      <c r="JQ352" s="22"/>
      <c r="JR352" s="22"/>
      <c r="JS352" s="22"/>
      <c r="JT352" s="22"/>
      <c r="JU352" s="22"/>
      <c r="JV352" s="22"/>
      <c r="JW352" s="22"/>
      <c r="JX352" s="22"/>
      <c r="JY352" s="22"/>
      <c r="JZ352" s="22"/>
      <c r="KA352" s="22"/>
      <c r="KB352" s="22"/>
      <c r="KC352" s="22"/>
      <c r="KD352" s="22"/>
      <c r="KE352" s="22"/>
      <c r="KF352" s="22"/>
      <c r="KG352" s="22"/>
      <c r="KH352" s="22"/>
      <c r="KI352" s="22"/>
      <c r="KJ352" s="22"/>
      <c r="KK352" s="22"/>
      <c r="KL352" s="22"/>
      <c r="KM352" s="22"/>
      <c r="KN352" s="22"/>
      <c r="KO352" s="22"/>
      <c r="KP352" s="22"/>
      <c r="KQ352" s="22"/>
      <c r="KR352" s="22"/>
      <c r="KS352" s="22"/>
      <c r="KT352" s="22"/>
      <c r="KU352" s="22"/>
      <c r="KV352" s="22"/>
      <c r="KW352" s="22"/>
      <c r="KX352" s="22"/>
      <c r="KY352" s="22"/>
      <c r="KZ352" s="22"/>
      <c r="LA352" s="22"/>
      <c r="LB352" s="22"/>
      <c r="LC352" s="22"/>
      <c r="LD352" s="22"/>
      <c r="LE352" s="22"/>
      <c r="LF352" s="22"/>
      <c r="LG352" s="22"/>
      <c r="LH352" s="22"/>
      <c r="LI352" s="22"/>
      <c r="LJ352" s="22"/>
      <c r="LK352" s="22"/>
      <c r="LL352" s="22"/>
      <c r="LM352" s="22"/>
      <c r="LN352" s="22"/>
      <c r="LO352" s="22"/>
      <c r="LP352" s="22"/>
      <c r="LQ352" s="22"/>
      <c r="LR352" s="22"/>
      <c r="LS352" s="22"/>
      <c r="LT352" s="22"/>
      <c r="LU352" s="22"/>
      <c r="LV352" s="22"/>
      <c r="LW352" s="22"/>
      <c r="LX352" s="22"/>
      <c r="LY352" s="22"/>
      <c r="LZ352" s="22"/>
      <c r="MA352" s="22"/>
      <c r="MB352" s="22"/>
      <c r="MC352" s="22"/>
      <c r="MD352" s="22"/>
      <c r="ME352" s="22"/>
      <c r="MF352" s="22"/>
      <c r="MG352" s="22"/>
      <c r="MH352" s="22"/>
      <c r="MI352" s="22"/>
      <c r="MJ352" s="22"/>
      <c r="MK352" s="22"/>
      <c r="ML352" s="22"/>
      <c r="MM352" s="22"/>
      <c r="MN352" s="22"/>
      <c r="MO352" s="22"/>
      <c r="MP352" s="22"/>
      <c r="MQ352" s="22"/>
      <c r="MR352" s="22"/>
      <c r="MS352" s="22"/>
      <c r="MT352" s="22"/>
      <c r="MU352" s="22"/>
      <c r="MV352" s="22"/>
      <c r="MW352" s="22"/>
      <c r="MX352" s="22"/>
      <c r="MY352" s="22"/>
      <c r="MZ352" s="22"/>
      <c r="NA352" s="22"/>
      <c r="NB352" s="22"/>
      <c r="NC352" s="22"/>
      <c r="ND352" s="22"/>
      <c r="NE352" s="22"/>
      <c r="NF352" s="22"/>
      <c r="NG352" s="22"/>
      <c r="NH352" s="22"/>
      <c r="NI352" s="22"/>
      <c r="NJ352" s="22"/>
      <c r="NK352" s="22"/>
      <c r="NL352" s="22"/>
      <c r="NM352" s="22"/>
      <c r="NN352" s="22"/>
      <c r="NO352" s="22"/>
      <c r="NP352" s="22"/>
      <c r="NQ352" s="22"/>
      <c r="NR352" s="22"/>
      <c r="NS352" s="22"/>
      <c r="NT352" s="22"/>
      <c r="NU352" s="22"/>
      <c r="NV352" s="22"/>
      <c r="NW352" s="22"/>
      <c r="NX352" s="22"/>
      <c r="NY352" s="22"/>
      <c r="NZ352" s="22"/>
      <c r="OA352" s="22"/>
      <c r="OB352" s="22"/>
      <c r="OC352" s="22"/>
      <c r="OD352" s="22"/>
      <c r="OE352" s="22"/>
      <c r="OF352" s="22"/>
      <c r="OG352" s="22"/>
      <c r="OH352" s="22"/>
      <c r="OI352" s="22"/>
      <c r="OJ352" s="22"/>
      <c r="OK352" s="22"/>
      <c r="OL352" s="22"/>
      <c r="OM352" s="22"/>
      <c r="ON352" s="22"/>
      <c r="OO352" s="22"/>
      <c r="OP352" s="22"/>
      <c r="OQ352" s="22"/>
      <c r="OR352" s="22"/>
      <c r="OS352" s="22"/>
      <c r="OT352" s="22"/>
      <c r="OU352" s="22"/>
      <c r="OV352" s="22"/>
      <c r="OW352" s="22"/>
      <c r="OX352" s="22"/>
      <c r="OY352" s="22"/>
      <c r="OZ352" s="22"/>
      <c r="PA352" s="22"/>
      <c r="PB352" s="22"/>
      <c r="PC352" s="22"/>
      <c r="PD352" s="22"/>
      <c r="PE352" s="22"/>
      <c r="PF352" s="22"/>
      <c r="PG352" s="22"/>
      <c r="PH352" s="22"/>
      <c r="PI352" s="22"/>
      <c r="PJ352" s="22"/>
      <c r="PK352" s="22"/>
      <c r="PL352" s="22"/>
      <c r="PM352" s="22"/>
      <c r="PN352" s="22"/>
      <c r="PO352" s="22"/>
      <c r="PP352" s="22"/>
      <c r="PQ352" s="22"/>
      <c r="PR352" s="22"/>
      <c r="PS352" s="22"/>
      <c r="PT352" s="22"/>
      <c r="PU352" s="22"/>
      <c r="PV352" s="22"/>
      <c r="PW352" s="22"/>
      <c r="PX352" s="22"/>
      <c r="PY352" s="22"/>
      <c r="PZ352" s="22"/>
      <c r="QA352" s="22"/>
      <c r="QB352" s="22"/>
      <c r="QC352" s="22"/>
      <c r="QD352" s="22"/>
      <c r="QE352" s="22"/>
      <c r="QF352" s="22"/>
      <c r="QG352" s="22"/>
      <c r="QH352" s="22"/>
      <c r="QI352" s="22"/>
      <c r="QJ352" s="22"/>
      <c r="QK352" s="22"/>
      <c r="QL352" s="22"/>
      <c r="QM352" s="22"/>
      <c r="QN352" s="22"/>
      <c r="QO352" s="22"/>
      <c r="QP352" s="22"/>
      <c r="QQ352" s="22"/>
      <c r="QR352" s="22"/>
      <c r="QS352" s="22"/>
      <c r="QT352" s="22"/>
      <c r="QU352" s="22"/>
      <c r="QV352" s="22"/>
      <c r="QW352" s="22"/>
      <c r="QX352" s="22"/>
      <c r="QY352" s="22"/>
      <c r="QZ352" s="22"/>
      <c r="RA352" s="22"/>
      <c r="RB352" s="22"/>
      <c r="RC352" s="22"/>
      <c r="RD352" s="22"/>
      <c r="RE352" s="22"/>
      <c r="RF352" s="22"/>
      <c r="RG352" s="22"/>
      <c r="RH352" s="22"/>
      <c r="RI352" s="22"/>
      <c r="RJ352" s="22"/>
      <c r="RK352" s="22"/>
      <c r="RL352" s="22"/>
      <c r="RM352" s="22"/>
      <c r="RN352" s="22"/>
      <c r="RO352" s="22"/>
      <c r="RP352" s="22"/>
      <c r="RQ352" s="22"/>
      <c r="RR352" s="22"/>
      <c r="RS352" s="22"/>
      <c r="RT352" s="22"/>
      <c r="RU352" s="22"/>
      <c r="RV352" s="22"/>
      <c r="RW352" s="22"/>
      <c r="RX352" s="22"/>
      <c r="RY352" s="22"/>
      <c r="RZ352" s="22"/>
      <c r="SA352" s="22"/>
      <c r="SB352" s="22"/>
      <c r="SC352" s="22"/>
      <c r="SD352" s="22"/>
      <c r="SE352" s="22"/>
      <c r="SF352" s="22"/>
      <c r="SG352" s="22"/>
      <c r="SH352" s="22"/>
      <c r="SI352" s="22"/>
      <c r="SJ352" s="22"/>
      <c r="SK352" s="22"/>
      <c r="SL352" s="22"/>
      <c r="SM352" s="22"/>
      <c r="SN352" s="22"/>
      <c r="SO352" s="22"/>
      <c r="SP352" s="22"/>
      <c r="SQ352" s="22"/>
      <c r="SR352" s="22"/>
      <c r="SS352" s="22"/>
      <c r="ST352" s="22"/>
      <c r="SU352" s="22"/>
      <c r="SV352" s="22"/>
      <c r="SW352" s="22"/>
      <c r="SX352" s="22"/>
      <c r="SY352" s="22"/>
      <c r="SZ352" s="22"/>
      <c r="TA352" s="22"/>
      <c r="TB352" s="22"/>
      <c r="TC352" s="22"/>
      <c r="TD352" s="22"/>
      <c r="TE352" s="22"/>
      <c r="TF352" s="22"/>
      <c r="TG352" s="22"/>
      <c r="TH352" s="22"/>
      <c r="TI352" s="22"/>
      <c r="TJ352" s="22"/>
      <c r="TK352" s="22"/>
      <c r="TL352" s="22"/>
      <c r="TM352" s="22"/>
      <c r="TN352" s="22"/>
      <c r="TO352" s="22"/>
      <c r="TP352" s="22"/>
      <c r="TQ352" s="22"/>
      <c r="TR352" s="22"/>
      <c r="TS352" s="22"/>
      <c r="TT352" s="22"/>
      <c r="TU352" s="22"/>
      <c r="TV352" s="22"/>
      <c r="TW352" s="22"/>
      <c r="TX352" s="22"/>
      <c r="TY352" s="22"/>
      <c r="TZ352" s="22"/>
      <c r="UA352" s="22"/>
      <c r="UB352" s="22"/>
      <c r="UC352" s="22"/>
      <c r="UD352" s="22"/>
      <c r="UE352" s="22"/>
      <c r="UF352" s="22"/>
      <c r="UG352" s="22"/>
      <c r="UH352" s="22"/>
      <c r="UI352" s="22"/>
      <c r="UJ352" s="22"/>
      <c r="UK352" s="22"/>
      <c r="UL352" s="22"/>
      <c r="UM352" s="22"/>
      <c r="UN352" s="22"/>
      <c r="UO352" s="22"/>
      <c r="UP352" s="22"/>
      <c r="UQ352" s="22"/>
      <c r="UR352" s="22"/>
      <c r="US352" s="22"/>
      <c r="UT352" s="22"/>
      <c r="UU352" s="22"/>
      <c r="UV352" s="22"/>
      <c r="UW352" s="22"/>
      <c r="UX352" s="22"/>
      <c r="UY352" s="22"/>
      <c r="UZ352" s="22"/>
      <c r="VA352" s="22"/>
      <c r="VB352" s="22"/>
      <c r="VC352" s="22"/>
      <c r="VD352" s="22"/>
      <c r="VE352" s="22"/>
      <c r="VF352" s="22"/>
      <c r="VG352" s="22"/>
      <c r="VH352" s="22"/>
      <c r="VI352" s="22"/>
      <c r="VJ352" s="22"/>
      <c r="VK352" s="22"/>
      <c r="VL352" s="22"/>
      <c r="VM352" s="22"/>
      <c r="VN352" s="22"/>
      <c r="VO352" s="22"/>
      <c r="VP352" s="22"/>
      <c r="VQ352" s="22"/>
      <c r="VR352" s="22"/>
      <c r="VS352" s="22"/>
      <c r="VT352" s="22"/>
      <c r="VU352" s="22"/>
      <c r="VV352" s="22"/>
      <c r="VW352" s="22"/>
      <c r="VX352" s="22"/>
      <c r="VY352" s="22"/>
      <c r="VZ352" s="22"/>
      <c r="WA352" s="22"/>
      <c r="WB352" s="22"/>
      <c r="WC352" s="22"/>
      <c r="WD352" s="22"/>
      <c r="WE352" s="22"/>
      <c r="WF352" s="22"/>
      <c r="WG352" s="22"/>
      <c r="WH352" s="22"/>
      <c r="WI352" s="22"/>
      <c r="WJ352" s="22"/>
      <c r="WK352" s="22"/>
      <c r="WL352" s="22"/>
      <c r="WM352" s="22"/>
      <c r="WN352" s="22"/>
      <c r="WO352" s="22"/>
      <c r="WP352" s="22"/>
      <c r="WQ352" s="22"/>
      <c r="WR352" s="22"/>
      <c r="WS352" s="22"/>
      <c r="WT352" s="22"/>
      <c r="WU352" s="22"/>
      <c r="WV352" s="22"/>
      <c r="WW352" s="22"/>
      <c r="WX352" s="22"/>
      <c r="WY352" s="22"/>
      <c r="WZ352" s="22"/>
      <c r="XA352" s="22"/>
      <c r="XB352" s="22"/>
      <c r="XC352" s="22"/>
      <c r="XD352" s="22"/>
      <c r="XE352" s="22"/>
      <c r="XF352" s="22"/>
      <c r="XG352" s="22"/>
      <c r="XH352" s="22"/>
      <c r="XI352" s="22"/>
      <c r="XJ352" s="22"/>
      <c r="XK352" s="22"/>
      <c r="XL352" s="22"/>
      <c r="XM352" s="22"/>
      <c r="XN352" s="22"/>
      <c r="XO352" s="22"/>
      <c r="XP352" s="22"/>
      <c r="XQ352" s="22"/>
      <c r="XR352" s="22"/>
      <c r="XS352" s="22"/>
      <c r="XT352" s="22"/>
      <c r="XU352" s="22"/>
      <c r="XV352" s="22"/>
      <c r="XW352" s="22"/>
      <c r="XX352" s="22"/>
      <c r="XY352" s="22"/>
      <c r="XZ352" s="22"/>
      <c r="YA352" s="22"/>
      <c r="YB352" s="22"/>
      <c r="YC352" s="22"/>
      <c r="YD352" s="22"/>
      <c r="YE352" s="22"/>
      <c r="YF352" s="22"/>
      <c r="YG352" s="22"/>
      <c r="YH352" s="22"/>
      <c r="YI352" s="22"/>
      <c r="YJ352" s="22"/>
      <c r="YK352" s="22"/>
      <c r="YL352" s="22"/>
      <c r="YM352" s="22"/>
      <c r="YN352" s="22"/>
      <c r="YO352" s="22"/>
      <c r="YP352" s="22"/>
      <c r="YQ352" s="22"/>
      <c r="YR352" s="22"/>
      <c r="YS352" s="22"/>
      <c r="YT352" s="22"/>
      <c r="YU352" s="22"/>
      <c r="YV352" s="22"/>
      <c r="YW352" s="22"/>
      <c r="YX352" s="22"/>
      <c r="YY352" s="22"/>
      <c r="YZ352" s="22"/>
      <c r="ZA352" s="22"/>
      <c r="ZB352" s="22"/>
      <c r="ZC352" s="22"/>
      <c r="ZD352" s="22"/>
      <c r="ZE352" s="22"/>
      <c r="ZF352" s="22"/>
      <c r="ZG352" s="22"/>
      <c r="ZH352" s="22"/>
      <c r="ZI352" s="22"/>
      <c r="ZJ352" s="22"/>
      <c r="ZK352" s="22"/>
      <c r="ZL352" s="22"/>
      <c r="ZM352" s="22"/>
      <c r="ZN352" s="22"/>
      <c r="ZO352" s="22"/>
      <c r="ZP352" s="22"/>
      <c r="ZQ352" s="22"/>
      <c r="ZR352" s="22"/>
      <c r="ZS352" s="22"/>
      <c r="ZT352" s="22"/>
      <c r="ZU352" s="22"/>
      <c r="ZV352" s="22"/>
      <c r="ZW352" s="22"/>
      <c r="ZX352" s="22"/>
      <c r="ZY352" s="22"/>
      <c r="ZZ352" s="22"/>
      <c r="AAA352" s="22"/>
      <c r="AAB352" s="22"/>
      <c r="AAC352" s="22"/>
      <c r="AAD352" s="22"/>
      <c r="AAE352" s="22"/>
      <c r="AAF352" s="22"/>
      <c r="AAG352" s="22"/>
      <c r="AAH352" s="22"/>
      <c r="AAI352" s="22"/>
      <c r="AAJ352" s="22"/>
      <c r="AAK352" s="22"/>
      <c r="AAL352" s="22"/>
      <c r="AAM352" s="22"/>
      <c r="AAN352" s="22"/>
      <c r="AAO352" s="22"/>
      <c r="AAP352" s="22"/>
      <c r="AAQ352" s="22"/>
      <c r="AAR352" s="22"/>
      <c r="AAS352" s="22"/>
      <c r="AAT352" s="22"/>
      <c r="AAU352" s="22"/>
      <c r="AAV352" s="22"/>
      <c r="AAW352" s="22"/>
      <c r="AAX352" s="22"/>
      <c r="AAY352" s="22"/>
      <c r="AAZ352" s="22"/>
      <c r="ABA352" s="22"/>
      <c r="ABB352" s="22"/>
      <c r="ABC352" s="22"/>
      <c r="ABD352" s="22"/>
      <c r="ABE352" s="22"/>
      <c r="ABF352" s="22"/>
      <c r="ABG352" s="22"/>
      <c r="ABH352" s="22"/>
      <c r="ABI352" s="22"/>
      <c r="ABJ352" s="22"/>
      <c r="ABK352" s="22"/>
      <c r="ABL352" s="22"/>
      <c r="ABM352" s="22"/>
      <c r="ABN352" s="22"/>
      <c r="ABO352" s="22"/>
      <c r="ABP352" s="22"/>
      <c r="ABQ352" s="22"/>
      <c r="ABR352" s="22"/>
      <c r="ABS352" s="22"/>
      <c r="ABT352" s="22"/>
      <c r="ABU352" s="22"/>
      <c r="ABV352" s="22"/>
      <c r="ABW352" s="22"/>
      <c r="ABX352" s="22"/>
      <c r="ABY352" s="22"/>
      <c r="ABZ352" s="22"/>
      <c r="ACA352" s="22"/>
      <c r="ACB352" s="22"/>
      <c r="ACC352" s="22"/>
      <c r="ACD352" s="22"/>
      <c r="ACE352" s="22"/>
      <c r="ACF352" s="22"/>
      <c r="ACG352" s="22"/>
      <c r="ACH352" s="22"/>
      <c r="ACI352" s="22"/>
      <c r="ACJ352" s="22"/>
      <c r="ACK352" s="22"/>
      <c r="ACL352" s="22"/>
      <c r="ACM352" s="22"/>
      <c r="ACN352" s="22"/>
      <c r="ACO352" s="22"/>
      <c r="ACP352" s="22"/>
      <c r="ACQ352" s="22"/>
      <c r="ACR352" s="22"/>
      <c r="ACS352" s="22"/>
      <c r="ACT352" s="22"/>
      <c r="ACU352" s="22"/>
      <c r="ACV352" s="22"/>
      <c r="ACW352" s="22"/>
      <c r="ACX352" s="22"/>
      <c r="ACY352" s="22"/>
      <c r="ACZ352" s="22"/>
      <c r="ADA352" s="22"/>
    </row>
    <row r="353" spans="1:786" s="124" customFormat="1" ht="24" x14ac:dyDescent="0.3">
      <c r="A353" s="81">
        <v>3</v>
      </c>
      <c r="B353" s="87" t="s">
        <v>962</v>
      </c>
      <c r="C353" s="64" t="s">
        <v>160</v>
      </c>
      <c r="D353" s="65"/>
      <c r="E353" s="65"/>
      <c r="F353" s="65"/>
      <c r="G353" s="122"/>
      <c r="H353" s="65">
        <v>1</v>
      </c>
      <c r="I353" s="65" t="s">
        <v>49</v>
      </c>
      <c r="J353" s="65" t="s">
        <v>160</v>
      </c>
      <c r="K353" s="67">
        <v>1961</v>
      </c>
      <c r="L353" s="68">
        <v>22621</v>
      </c>
      <c r="M353" s="69">
        <v>280</v>
      </c>
      <c r="N353" s="70"/>
      <c r="O353" s="70"/>
      <c r="P353" s="71" t="s">
        <v>511</v>
      </c>
      <c r="Q353" s="72" t="s">
        <v>963</v>
      </c>
      <c r="R353" s="73"/>
      <c r="S353" s="74" t="str">
        <f t="shared" si="77"/>
        <v>U</v>
      </c>
      <c r="T353" s="75"/>
      <c r="U353" s="75"/>
      <c r="V353" s="75"/>
      <c r="W353" s="75"/>
      <c r="X353" s="75"/>
      <c r="Y353" s="75"/>
      <c r="Z353" s="75"/>
      <c r="AA353" s="22"/>
      <c r="AB353" s="76">
        <f t="shared" si="79"/>
        <v>1.4762848027551691E-4</v>
      </c>
      <c r="AC353" s="76">
        <f t="shared" si="80"/>
        <v>0</v>
      </c>
      <c r="AD353" s="76">
        <f t="shared" si="81"/>
        <v>0</v>
      </c>
      <c r="AE353" s="76">
        <f t="shared" si="82"/>
        <v>1.4762848027551691E-4</v>
      </c>
      <c r="AF353" s="77"/>
      <c r="AG353" s="77">
        <f t="shared" si="83"/>
        <v>0</v>
      </c>
      <c r="AH353" s="77">
        <f t="shared" si="84"/>
        <v>0</v>
      </c>
      <c r="AI353" s="77">
        <f t="shared" si="85"/>
        <v>1.4762848027551691E-4</v>
      </c>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H353" s="22"/>
      <c r="DI353" s="22"/>
      <c r="DJ353" s="22"/>
      <c r="DK353" s="22"/>
      <c r="DL353" s="22"/>
      <c r="DM353" s="22"/>
      <c r="DN353" s="22"/>
      <c r="DO353" s="22"/>
      <c r="DP353" s="22"/>
      <c r="DQ353" s="22"/>
      <c r="DR353" s="22"/>
      <c r="DS353" s="22"/>
      <c r="DT353" s="22"/>
      <c r="DU353" s="22"/>
      <c r="DV353" s="22"/>
      <c r="DW353" s="22"/>
      <c r="DX353" s="22"/>
      <c r="DY353" s="22"/>
      <c r="DZ353" s="22"/>
      <c r="EA353" s="22"/>
      <c r="EB353" s="22"/>
      <c r="EC353" s="22"/>
      <c r="ED353" s="22"/>
      <c r="EE353" s="22"/>
      <c r="EF353" s="22"/>
      <c r="EG353" s="22"/>
      <c r="EH353" s="22"/>
      <c r="EI353" s="22"/>
      <c r="EJ353" s="22"/>
      <c r="EK353" s="22"/>
      <c r="EL353" s="22"/>
      <c r="EM353" s="22"/>
      <c r="EN353" s="22"/>
      <c r="EO353" s="22"/>
      <c r="EP353" s="22"/>
      <c r="EQ353" s="22"/>
      <c r="ER353" s="22"/>
      <c r="ES353" s="22"/>
      <c r="ET353" s="22"/>
      <c r="EU353" s="22"/>
      <c r="EV353" s="22"/>
      <c r="EW353" s="22"/>
      <c r="EX353" s="22"/>
      <c r="EY353" s="22"/>
      <c r="EZ353" s="22"/>
      <c r="FA353" s="22"/>
      <c r="FB353" s="22"/>
      <c r="FC353" s="22"/>
      <c r="FD353" s="22"/>
      <c r="FE353" s="22"/>
      <c r="FF353" s="22"/>
      <c r="FG353" s="22"/>
      <c r="FH353" s="22"/>
      <c r="FI353" s="22"/>
      <c r="FJ353" s="22"/>
      <c r="FK353" s="22"/>
      <c r="FL353" s="22"/>
      <c r="FM353" s="22"/>
      <c r="FN353" s="22"/>
      <c r="FO353" s="22"/>
      <c r="FP353" s="22"/>
      <c r="FQ353" s="22"/>
      <c r="FR353" s="22"/>
      <c r="FS353" s="22"/>
      <c r="FT353" s="22"/>
      <c r="FU353" s="22"/>
      <c r="FV353" s="22"/>
      <c r="FW353" s="22"/>
      <c r="FX353" s="22"/>
      <c r="FY353" s="22"/>
      <c r="FZ353" s="22"/>
      <c r="GA353" s="22"/>
      <c r="GB353" s="22"/>
      <c r="GC353" s="22"/>
      <c r="GD353" s="22"/>
      <c r="GE353" s="22"/>
      <c r="GF353" s="22"/>
      <c r="GG353" s="22"/>
      <c r="GH353" s="22"/>
      <c r="GI353" s="22"/>
      <c r="GJ353" s="22"/>
      <c r="GK353" s="22"/>
      <c r="GL353" s="22"/>
      <c r="GM353" s="22"/>
      <c r="GN353" s="22"/>
      <c r="GO353" s="22"/>
      <c r="GP353" s="22"/>
      <c r="GQ353" s="22"/>
      <c r="GR353" s="22"/>
      <c r="GS353" s="22"/>
      <c r="GT353" s="22"/>
      <c r="GU353" s="22"/>
      <c r="GV353" s="22"/>
      <c r="GW353" s="22"/>
      <c r="GX353" s="22"/>
      <c r="GY353" s="22"/>
      <c r="GZ353" s="22"/>
      <c r="HA353" s="22"/>
      <c r="HB353" s="22"/>
      <c r="HC353" s="22"/>
      <c r="HD353" s="22"/>
      <c r="HE353" s="22"/>
      <c r="HF353" s="22"/>
      <c r="HG353" s="22"/>
      <c r="HH353" s="22"/>
      <c r="HI353" s="22"/>
      <c r="HJ353" s="22"/>
      <c r="HK353" s="22"/>
      <c r="HL353" s="22"/>
      <c r="HM353" s="22"/>
      <c r="HN353" s="22"/>
      <c r="HO353" s="22"/>
      <c r="HP353" s="22"/>
      <c r="HQ353" s="22"/>
      <c r="HR353" s="22"/>
      <c r="HS353" s="22"/>
      <c r="HT353" s="22"/>
      <c r="HU353" s="22"/>
      <c r="HV353" s="22"/>
      <c r="HW353" s="22"/>
      <c r="HX353" s="22"/>
      <c r="HY353" s="22"/>
      <c r="HZ353" s="22"/>
      <c r="IA353" s="22"/>
      <c r="IB353" s="22"/>
      <c r="IC353" s="22"/>
      <c r="ID353" s="22"/>
      <c r="IE353" s="22"/>
      <c r="IF353" s="22"/>
      <c r="IG353" s="22"/>
      <c r="IH353" s="22"/>
      <c r="II353" s="22"/>
      <c r="IJ353" s="22"/>
      <c r="IK353" s="22"/>
      <c r="IL353" s="22"/>
      <c r="IM353" s="22"/>
      <c r="IN353" s="22"/>
      <c r="IO353" s="22"/>
      <c r="IP353" s="22"/>
      <c r="IQ353" s="22"/>
      <c r="IR353" s="22"/>
      <c r="IS353" s="22"/>
      <c r="IT353" s="22"/>
      <c r="IU353" s="22"/>
      <c r="IV353" s="22"/>
      <c r="IW353" s="22"/>
      <c r="IX353" s="22"/>
      <c r="IY353" s="22"/>
      <c r="IZ353" s="22"/>
      <c r="JA353" s="22"/>
      <c r="JB353" s="22"/>
      <c r="JC353" s="22"/>
      <c r="JD353" s="22"/>
      <c r="JE353" s="22"/>
      <c r="JF353" s="22"/>
      <c r="JG353" s="22"/>
      <c r="JH353" s="22"/>
      <c r="JI353" s="22"/>
      <c r="JJ353" s="22"/>
      <c r="JK353" s="22"/>
      <c r="JL353" s="22"/>
      <c r="JM353" s="22"/>
      <c r="JN353" s="22"/>
      <c r="JO353" s="22"/>
      <c r="JP353" s="22"/>
      <c r="JQ353" s="22"/>
      <c r="JR353" s="22"/>
      <c r="JS353" s="22"/>
      <c r="JT353" s="22"/>
      <c r="JU353" s="22"/>
      <c r="JV353" s="22"/>
      <c r="JW353" s="22"/>
      <c r="JX353" s="22"/>
      <c r="JY353" s="22"/>
      <c r="JZ353" s="22"/>
      <c r="KA353" s="22"/>
      <c r="KB353" s="22"/>
      <c r="KC353" s="22"/>
      <c r="KD353" s="22"/>
      <c r="KE353" s="22"/>
      <c r="KF353" s="22"/>
      <c r="KG353" s="22"/>
      <c r="KH353" s="22"/>
      <c r="KI353" s="22"/>
      <c r="KJ353" s="22"/>
      <c r="KK353" s="22"/>
      <c r="KL353" s="22"/>
      <c r="KM353" s="22"/>
      <c r="KN353" s="22"/>
      <c r="KO353" s="22"/>
      <c r="KP353" s="22"/>
      <c r="KQ353" s="22"/>
      <c r="KR353" s="22"/>
      <c r="KS353" s="22"/>
      <c r="KT353" s="22"/>
      <c r="KU353" s="22"/>
      <c r="KV353" s="22"/>
      <c r="KW353" s="22"/>
      <c r="KX353" s="22"/>
      <c r="KY353" s="22"/>
      <c r="KZ353" s="22"/>
      <c r="LA353" s="22"/>
      <c r="LB353" s="22"/>
      <c r="LC353" s="22"/>
      <c r="LD353" s="22"/>
      <c r="LE353" s="22"/>
      <c r="LF353" s="22"/>
      <c r="LG353" s="22"/>
      <c r="LH353" s="22"/>
      <c r="LI353" s="22"/>
      <c r="LJ353" s="22"/>
      <c r="LK353" s="22"/>
      <c r="LL353" s="22"/>
      <c r="LM353" s="22"/>
      <c r="LN353" s="22"/>
      <c r="LO353" s="22"/>
      <c r="LP353" s="22"/>
      <c r="LQ353" s="22"/>
      <c r="LR353" s="22"/>
      <c r="LS353" s="22"/>
      <c r="LT353" s="22"/>
      <c r="LU353" s="22"/>
      <c r="LV353" s="22"/>
      <c r="LW353" s="22"/>
      <c r="LX353" s="22"/>
      <c r="LY353" s="22"/>
      <c r="LZ353" s="22"/>
      <c r="MA353" s="22"/>
      <c r="MB353" s="22"/>
      <c r="MC353" s="22"/>
      <c r="MD353" s="22"/>
      <c r="ME353" s="22"/>
      <c r="MF353" s="22"/>
      <c r="MG353" s="22"/>
      <c r="MH353" s="22"/>
      <c r="MI353" s="22"/>
      <c r="MJ353" s="22"/>
      <c r="MK353" s="22"/>
      <c r="ML353" s="22"/>
      <c r="MM353" s="22"/>
      <c r="MN353" s="22"/>
      <c r="MO353" s="22"/>
      <c r="MP353" s="22"/>
      <c r="MQ353" s="22"/>
      <c r="MR353" s="22"/>
      <c r="MS353" s="22"/>
      <c r="MT353" s="22"/>
      <c r="MU353" s="22"/>
      <c r="MV353" s="22"/>
      <c r="MW353" s="22"/>
      <c r="MX353" s="22"/>
      <c r="MY353" s="22"/>
      <c r="MZ353" s="22"/>
      <c r="NA353" s="22"/>
      <c r="NB353" s="22"/>
      <c r="NC353" s="22"/>
      <c r="ND353" s="22"/>
      <c r="NE353" s="22"/>
      <c r="NF353" s="22"/>
      <c r="NG353" s="22"/>
      <c r="NH353" s="22"/>
      <c r="NI353" s="22"/>
      <c r="NJ353" s="22"/>
      <c r="NK353" s="22"/>
      <c r="NL353" s="22"/>
      <c r="NM353" s="22"/>
      <c r="NN353" s="22"/>
      <c r="NO353" s="22"/>
      <c r="NP353" s="22"/>
      <c r="NQ353" s="22"/>
      <c r="NR353" s="22"/>
      <c r="NS353" s="22"/>
      <c r="NT353" s="22"/>
      <c r="NU353" s="22"/>
      <c r="NV353" s="22"/>
      <c r="NW353" s="22"/>
      <c r="NX353" s="22"/>
      <c r="NY353" s="22"/>
      <c r="NZ353" s="22"/>
      <c r="OA353" s="22"/>
      <c r="OB353" s="22"/>
      <c r="OC353" s="22"/>
      <c r="OD353" s="22"/>
      <c r="OE353" s="22"/>
      <c r="OF353" s="22"/>
      <c r="OG353" s="22"/>
      <c r="OH353" s="22"/>
      <c r="OI353" s="22"/>
      <c r="OJ353" s="22"/>
      <c r="OK353" s="22"/>
      <c r="OL353" s="22"/>
      <c r="OM353" s="22"/>
      <c r="ON353" s="22"/>
      <c r="OO353" s="22"/>
      <c r="OP353" s="22"/>
      <c r="OQ353" s="22"/>
      <c r="OR353" s="22"/>
      <c r="OS353" s="22"/>
      <c r="OT353" s="22"/>
      <c r="OU353" s="22"/>
      <c r="OV353" s="22"/>
      <c r="OW353" s="22"/>
      <c r="OX353" s="22"/>
      <c r="OY353" s="22"/>
      <c r="OZ353" s="22"/>
      <c r="PA353" s="22"/>
      <c r="PB353" s="22"/>
      <c r="PC353" s="22"/>
      <c r="PD353" s="22"/>
      <c r="PE353" s="22"/>
      <c r="PF353" s="22"/>
      <c r="PG353" s="22"/>
      <c r="PH353" s="22"/>
      <c r="PI353" s="22"/>
      <c r="PJ353" s="22"/>
      <c r="PK353" s="22"/>
      <c r="PL353" s="22"/>
      <c r="PM353" s="22"/>
      <c r="PN353" s="22"/>
      <c r="PO353" s="22"/>
      <c r="PP353" s="22"/>
      <c r="PQ353" s="22"/>
      <c r="PR353" s="22"/>
      <c r="PS353" s="22"/>
      <c r="PT353" s="22"/>
      <c r="PU353" s="22"/>
      <c r="PV353" s="22"/>
      <c r="PW353" s="22"/>
      <c r="PX353" s="22"/>
      <c r="PY353" s="22"/>
      <c r="PZ353" s="22"/>
      <c r="QA353" s="22"/>
      <c r="QB353" s="22"/>
      <c r="QC353" s="22"/>
      <c r="QD353" s="22"/>
      <c r="QE353" s="22"/>
      <c r="QF353" s="22"/>
      <c r="QG353" s="22"/>
      <c r="QH353" s="22"/>
      <c r="QI353" s="22"/>
      <c r="QJ353" s="22"/>
      <c r="QK353" s="22"/>
      <c r="QL353" s="22"/>
      <c r="QM353" s="22"/>
      <c r="QN353" s="22"/>
      <c r="QO353" s="22"/>
      <c r="QP353" s="22"/>
      <c r="QQ353" s="22"/>
      <c r="QR353" s="22"/>
      <c r="QS353" s="22"/>
      <c r="QT353" s="22"/>
      <c r="QU353" s="22"/>
      <c r="QV353" s="22"/>
      <c r="QW353" s="22"/>
      <c r="QX353" s="22"/>
      <c r="QY353" s="22"/>
      <c r="QZ353" s="22"/>
      <c r="RA353" s="22"/>
      <c r="RB353" s="22"/>
      <c r="RC353" s="22"/>
      <c r="RD353" s="22"/>
      <c r="RE353" s="22"/>
      <c r="RF353" s="22"/>
      <c r="RG353" s="22"/>
      <c r="RH353" s="22"/>
      <c r="RI353" s="22"/>
      <c r="RJ353" s="22"/>
      <c r="RK353" s="22"/>
      <c r="RL353" s="22"/>
      <c r="RM353" s="22"/>
      <c r="RN353" s="22"/>
      <c r="RO353" s="22"/>
      <c r="RP353" s="22"/>
      <c r="RQ353" s="22"/>
      <c r="RR353" s="22"/>
      <c r="RS353" s="22"/>
      <c r="RT353" s="22"/>
      <c r="RU353" s="22"/>
      <c r="RV353" s="22"/>
      <c r="RW353" s="22"/>
      <c r="RX353" s="22"/>
      <c r="RY353" s="22"/>
      <c r="RZ353" s="22"/>
      <c r="SA353" s="22"/>
      <c r="SB353" s="22"/>
      <c r="SC353" s="22"/>
      <c r="SD353" s="22"/>
      <c r="SE353" s="22"/>
      <c r="SF353" s="22"/>
      <c r="SG353" s="22"/>
      <c r="SH353" s="22"/>
      <c r="SI353" s="22"/>
      <c r="SJ353" s="22"/>
      <c r="SK353" s="22"/>
      <c r="SL353" s="22"/>
      <c r="SM353" s="22"/>
      <c r="SN353" s="22"/>
      <c r="SO353" s="22"/>
      <c r="SP353" s="22"/>
      <c r="SQ353" s="22"/>
      <c r="SR353" s="22"/>
      <c r="SS353" s="22"/>
      <c r="ST353" s="22"/>
      <c r="SU353" s="22"/>
      <c r="SV353" s="22"/>
      <c r="SW353" s="22"/>
      <c r="SX353" s="22"/>
      <c r="SY353" s="22"/>
      <c r="SZ353" s="22"/>
      <c r="TA353" s="22"/>
      <c r="TB353" s="22"/>
      <c r="TC353" s="22"/>
      <c r="TD353" s="22"/>
      <c r="TE353" s="22"/>
      <c r="TF353" s="22"/>
      <c r="TG353" s="22"/>
      <c r="TH353" s="22"/>
      <c r="TI353" s="22"/>
      <c r="TJ353" s="22"/>
      <c r="TK353" s="22"/>
      <c r="TL353" s="22"/>
      <c r="TM353" s="22"/>
      <c r="TN353" s="22"/>
      <c r="TO353" s="22"/>
      <c r="TP353" s="22"/>
      <c r="TQ353" s="22"/>
      <c r="TR353" s="22"/>
      <c r="TS353" s="22"/>
      <c r="TT353" s="22"/>
      <c r="TU353" s="22"/>
      <c r="TV353" s="22"/>
      <c r="TW353" s="22"/>
      <c r="TX353" s="22"/>
      <c r="TY353" s="22"/>
      <c r="TZ353" s="22"/>
      <c r="UA353" s="22"/>
      <c r="UB353" s="22"/>
      <c r="UC353" s="22"/>
      <c r="UD353" s="22"/>
      <c r="UE353" s="22"/>
      <c r="UF353" s="22"/>
      <c r="UG353" s="22"/>
      <c r="UH353" s="22"/>
      <c r="UI353" s="22"/>
      <c r="UJ353" s="22"/>
      <c r="UK353" s="22"/>
      <c r="UL353" s="22"/>
      <c r="UM353" s="22"/>
      <c r="UN353" s="22"/>
      <c r="UO353" s="22"/>
      <c r="UP353" s="22"/>
      <c r="UQ353" s="22"/>
      <c r="UR353" s="22"/>
      <c r="US353" s="22"/>
      <c r="UT353" s="22"/>
      <c r="UU353" s="22"/>
      <c r="UV353" s="22"/>
      <c r="UW353" s="22"/>
      <c r="UX353" s="22"/>
      <c r="UY353" s="22"/>
      <c r="UZ353" s="22"/>
      <c r="VA353" s="22"/>
      <c r="VB353" s="22"/>
      <c r="VC353" s="22"/>
      <c r="VD353" s="22"/>
      <c r="VE353" s="22"/>
      <c r="VF353" s="22"/>
      <c r="VG353" s="22"/>
      <c r="VH353" s="22"/>
      <c r="VI353" s="22"/>
      <c r="VJ353" s="22"/>
      <c r="VK353" s="22"/>
      <c r="VL353" s="22"/>
      <c r="VM353" s="22"/>
      <c r="VN353" s="22"/>
      <c r="VO353" s="22"/>
      <c r="VP353" s="22"/>
      <c r="VQ353" s="22"/>
      <c r="VR353" s="22"/>
      <c r="VS353" s="22"/>
      <c r="VT353" s="22"/>
      <c r="VU353" s="22"/>
      <c r="VV353" s="22"/>
      <c r="VW353" s="22"/>
      <c r="VX353" s="22"/>
      <c r="VY353" s="22"/>
      <c r="VZ353" s="22"/>
      <c r="WA353" s="22"/>
      <c r="WB353" s="22"/>
      <c r="WC353" s="22"/>
      <c r="WD353" s="22"/>
      <c r="WE353" s="22"/>
      <c r="WF353" s="22"/>
      <c r="WG353" s="22"/>
      <c r="WH353" s="22"/>
      <c r="WI353" s="22"/>
      <c r="WJ353" s="22"/>
      <c r="WK353" s="22"/>
      <c r="WL353" s="22"/>
      <c r="WM353" s="22"/>
      <c r="WN353" s="22"/>
      <c r="WO353" s="22"/>
      <c r="WP353" s="22"/>
      <c r="WQ353" s="22"/>
      <c r="WR353" s="22"/>
      <c r="WS353" s="22"/>
      <c r="WT353" s="22"/>
      <c r="WU353" s="22"/>
      <c r="WV353" s="22"/>
      <c r="WW353" s="22"/>
      <c r="WX353" s="22"/>
      <c r="WY353" s="22"/>
      <c r="WZ353" s="22"/>
      <c r="XA353" s="22"/>
      <c r="XB353" s="22"/>
      <c r="XC353" s="22"/>
      <c r="XD353" s="22"/>
      <c r="XE353" s="22"/>
      <c r="XF353" s="22"/>
      <c r="XG353" s="22"/>
      <c r="XH353" s="22"/>
      <c r="XI353" s="22"/>
      <c r="XJ353" s="22"/>
      <c r="XK353" s="22"/>
      <c r="XL353" s="22"/>
      <c r="XM353" s="22"/>
      <c r="XN353" s="22"/>
      <c r="XO353" s="22"/>
      <c r="XP353" s="22"/>
      <c r="XQ353" s="22"/>
      <c r="XR353" s="22"/>
      <c r="XS353" s="22"/>
      <c r="XT353" s="22"/>
      <c r="XU353" s="22"/>
      <c r="XV353" s="22"/>
      <c r="XW353" s="22"/>
      <c r="XX353" s="22"/>
      <c r="XY353" s="22"/>
      <c r="XZ353" s="22"/>
      <c r="YA353" s="22"/>
      <c r="YB353" s="22"/>
      <c r="YC353" s="22"/>
      <c r="YD353" s="22"/>
      <c r="YE353" s="22"/>
      <c r="YF353" s="22"/>
      <c r="YG353" s="22"/>
      <c r="YH353" s="22"/>
      <c r="YI353" s="22"/>
      <c r="YJ353" s="22"/>
      <c r="YK353" s="22"/>
      <c r="YL353" s="22"/>
      <c r="YM353" s="22"/>
      <c r="YN353" s="22"/>
      <c r="YO353" s="22"/>
      <c r="YP353" s="22"/>
      <c r="YQ353" s="22"/>
      <c r="YR353" s="22"/>
      <c r="YS353" s="22"/>
      <c r="YT353" s="22"/>
      <c r="YU353" s="22"/>
      <c r="YV353" s="22"/>
      <c r="YW353" s="22"/>
      <c r="YX353" s="22"/>
      <c r="YY353" s="22"/>
      <c r="YZ353" s="22"/>
      <c r="ZA353" s="22"/>
      <c r="ZB353" s="22"/>
      <c r="ZC353" s="22"/>
      <c r="ZD353" s="22"/>
      <c r="ZE353" s="22"/>
      <c r="ZF353" s="22"/>
      <c r="ZG353" s="22"/>
      <c r="ZH353" s="22"/>
      <c r="ZI353" s="22"/>
      <c r="ZJ353" s="22"/>
      <c r="ZK353" s="22"/>
      <c r="ZL353" s="22"/>
      <c r="ZM353" s="22"/>
      <c r="ZN353" s="22"/>
      <c r="ZO353" s="22"/>
      <c r="ZP353" s="22"/>
      <c r="ZQ353" s="22"/>
      <c r="ZR353" s="22"/>
      <c r="ZS353" s="22"/>
      <c r="ZT353" s="22"/>
      <c r="ZU353" s="22"/>
      <c r="ZV353" s="22"/>
      <c r="ZW353" s="22"/>
      <c r="ZX353" s="22"/>
      <c r="ZY353" s="22"/>
      <c r="ZZ353" s="22"/>
      <c r="AAA353" s="22"/>
      <c r="AAB353" s="22"/>
      <c r="AAC353" s="22"/>
      <c r="AAD353" s="22"/>
      <c r="AAE353" s="22"/>
      <c r="AAF353" s="22"/>
      <c r="AAG353" s="22"/>
      <c r="AAH353" s="22"/>
      <c r="AAI353" s="22"/>
      <c r="AAJ353" s="22"/>
      <c r="AAK353" s="22"/>
      <c r="AAL353" s="22"/>
      <c r="AAM353" s="22"/>
      <c r="AAN353" s="22"/>
      <c r="AAO353" s="22"/>
      <c r="AAP353" s="22"/>
      <c r="AAQ353" s="22"/>
      <c r="AAR353" s="22"/>
      <c r="AAS353" s="22"/>
      <c r="AAT353" s="22"/>
      <c r="AAU353" s="22"/>
      <c r="AAV353" s="22"/>
      <c r="AAW353" s="22"/>
      <c r="AAX353" s="22"/>
      <c r="AAY353" s="22"/>
      <c r="AAZ353" s="22"/>
      <c r="ABA353" s="22"/>
      <c r="ABB353" s="22"/>
      <c r="ABC353" s="22"/>
      <c r="ABD353" s="22"/>
      <c r="ABE353" s="22"/>
      <c r="ABF353" s="22"/>
      <c r="ABG353" s="22"/>
      <c r="ABH353" s="22"/>
      <c r="ABI353" s="22"/>
      <c r="ABJ353" s="22"/>
      <c r="ABK353" s="22"/>
      <c r="ABL353" s="22"/>
      <c r="ABM353" s="22"/>
      <c r="ABN353" s="22"/>
      <c r="ABO353" s="22"/>
      <c r="ABP353" s="22"/>
      <c r="ABQ353" s="22"/>
      <c r="ABR353" s="22"/>
      <c r="ABS353" s="22"/>
      <c r="ABT353" s="22"/>
      <c r="ABU353" s="22"/>
      <c r="ABV353" s="22"/>
      <c r="ABW353" s="22"/>
      <c r="ABX353" s="22"/>
      <c r="ABY353" s="22"/>
      <c r="ABZ353" s="22"/>
      <c r="ACA353" s="22"/>
      <c r="ACB353" s="22"/>
      <c r="ACC353" s="22"/>
      <c r="ACD353" s="22"/>
      <c r="ACE353" s="22"/>
      <c r="ACF353" s="22"/>
      <c r="ACG353" s="22"/>
      <c r="ACH353" s="22"/>
      <c r="ACI353" s="22"/>
      <c r="ACJ353" s="22"/>
      <c r="ACK353" s="22"/>
      <c r="ACL353" s="22"/>
      <c r="ACM353" s="22"/>
      <c r="ACN353" s="22"/>
      <c r="ACO353" s="22"/>
      <c r="ACP353" s="22"/>
      <c r="ACQ353" s="22"/>
      <c r="ACR353" s="22"/>
      <c r="ACS353" s="22"/>
      <c r="ACT353" s="22"/>
      <c r="ACU353" s="22"/>
      <c r="ACV353" s="22"/>
      <c r="ACW353" s="22"/>
      <c r="ACX353" s="22"/>
      <c r="ACY353" s="22"/>
      <c r="ACZ353" s="22"/>
      <c r="ADA353" s="22"/>
    </row>
    <row r="354" spans="1:786" ht="36" x14ac:dyDescent="0.3">
      <c r="A354" s="81">
        <v>3</v>
      </c>
      <c r="B354" s="87" t="s">
        <v>964</v>
      </c>
      <c r="C354" s="64" t="s">
        <v>82</v>
      </c>
      <c r="D354" s="65"/>
      <c r="E354" s="65"/>
      <c r="F354" s="65"/>
      <c r="G354" s="122"/>
      <c r="H354" s="65">
        <v>1</v>
      </c>
      <c r="I354" s="65" t="s">
        <v>49</v>
      </c>
      <c r="J354" s="65" t="s">
        <v>67</v>
      </c>
      <c r="K354" s="67">
        <v>1961</v>
      </c>
      <c r="L354" s="178">
        <v>22616</v>
      </c>
      <c r="M354" s="69"/>
      <c r="N354" s="70">
        <v>0.7</v>
      </c>
      <c r="O354" s="70"/>
      <c r="P354" s="71" t="s">
        <v>511</v>
      </c>
      <c r="Q354" s="72" t="s">
        <v>965</v>
      </c>
      <c r="R354" s="73" t="s">
        <v>347</v>
      </c>
      <c r="S354" s="74" t="str">
        <f t="shared" si="77"/>
        <v>Coal</v>
      </c>
      <c r="T354" s="75"/>
      <c r="U354" s="75"/>
      <c r="V354" s="75"/>
      <c r="W354" s="75"/>
      <c r="X354" s="75"/>
      <c r="Y354" s="75"/>
      <c r="Z354" s="75"/>
      <c r="AA354" s="22"/>
      <c r="AB354" s="76">
        <f t="shared" si="79"/>
        <v>0</v>
      </c>
      <c r="AC354" s="76">
        <f t="shared" si="80"/>
        <v>1.7948717948717947E-2</v>
      </c>
      <c r="AD354" s="76">
        <f t="shared" si="81"/>
        <v>0</v>
      </c>
      <c r="AE354" s="76">
        <f t="shared" si="82"/>
        <v>1.7948717948717947E-2</v>
      </c>
      <c r="AF354" s="77"/>
      <c r="AG354" s="77">
        <f t="shared" si="83"/>
        <v>0</v>
      </c>
      <c r="AH354" s="77">
        <f t="shared" si="84"/>
        <v>0</v>
      </c>
      <c r="AI354" s="77">
        <f t="shared" si="85"/>
        <v>1.7948717948717947E-2</v>
      </c>
      <c r="ADB354" s="166"/>
      <c r="ADC354" s="166"/>
      <c r="ADD354" s="166"/>
      <c r="ADE354" s="166"/>
      <c r="ADF354" s="166"/>
    </row>
    <row r="355" spans="1:786" s="184" customFormat="1" ht="15.6" x14ac:dyDescent="0.3">
      <c r="A355" s="83">
        <v>2</v>
      </c>
      <c r="B355" s="87" t="s">
        <v>966</v>
      </c>
      <c r="C355" s="64" t="s">
        <v>82</v>
      </c>
      <c r="D355" s="65"/>
      <c r="E355" s="65"/>
      <c r="F355" s="65">
        <v>46</v>
      </c>
      <c r="G355" s="122">
        <v>550000</v>
      </c>
      <c r="H355" s="65">
        <v>1</v>
      </c>
      <c r="I355" s="65" t="s">
        <v>49</v>
      </c>
      <c r="J355" s="65" t="s">
        <v>282</v>
      </c>
      <c r="K355" s="67">
        <v>1961</v>
      </c>
      <c r="L355" s="135">
        <v>1961</v>
      </c>
      <c r="M355" s="69">
        <v>136000</v>
      </c>
      <c r="N355" s="70">
        <v>0.6</v>
      </c>
      <c r="O355" s="70">
        <v>11</v>
      </c>
      <c r="P355" s="71" t="s">
        <v>967</v>
      </c>
      <c r="Q355" s="72" t="s">
        <v>968</v>
      </c>
      <c r="R355" s="73" t="s">
        <v>347</v>
      </c>
      <c r="S355" s="74" t="str">
        <f t="shared" si="77"/>
        <v>Coal</v>
      </c>
      <c r="T355" s="75"/>
      <c r="U355" s="75"/>
      <c r="V355" s="75"/>
      <c r="W355" s="75"/>
      <c r="X355" s="75"/>
      <c r="Y355" s="75"/>
      <c r="Z355" s="75"/>
      <c r="AA355" s="22"/>
      <c r="AB355" s="76">
        <f t="shared" si="79"/>
        <v>7.1705261848108215E-2</v>
      </c>
      <c r="AC355" s="76">
        <f t="shared" si="80"/>
        <v>1.5384615384615384E-2</v>
      </c>
      <c r="AD355" s="76">
        <f t="shared" si="81"/>
        <v>0.7857142857142857</v>
      </c>
      <c r="AE355" s="76">
        <f t="shared" si="82"/>
        <v>0.87280416294700935</v>
      </c>
      <c r="AF355" s="77"/>
      <c r="AG355" s="77">
        <f t="shared" si="83"/>
        <v>0</v>
      </c>
      <c r="AH355" s="77">
        <f t="shared" si="84"/>
        <v>0.87280416294700935</v>
      </c>
      <c r="AI355" s="77">
        <f t="shared" si="85"/>
        <v>0</v>
      </c>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22"/>
      <c r="DC355" s="22"/>
      <c r="DD355" s="22"/>
      <c r="DE355" s="22"/>
      <c r="DF355" s="22"/>
      <c r="DG355" s="22"/>
      <c r="DH355" s="22"/>
      <c r="DI355" s="22"/>
      <c r="DJ355" s="22"/>
      <c r="DK355" s="22"/>
      <c r="DL355" s="22"/>
      <c r="DM355" s="22"/>
      <c r="DN355" s="22"/>
      <c r="DO355" s="22"/>
      <c r="DP355" s="22"/>
      <c r="DQ355" s="22"/>
      <c r="DR355" s="22"/>
      <c r="DS355" s="22"/>
      <c r="DT355" s="22"/>
      <c r="DU355" s="22"/>
      <c r="DV355" s="22"/>
      <c r="DW355" s="22"/>
      <c r="DX355" s="22"/>
      <c r="DY355" s="22"/>
      <c r="DZ355" s="22"/>
      <c r="EA355" s="22"/>
      <c r="EB355" s="22"/>
      <c r="EC355" s="22"/>
      <c r="ED355" s="163"/>
      <c r="EE355" s="163"/>
      <c r="EF355" s="163"/>
      <c r="EG355" s="163"/>
      <c r="EH355" s="163"/>
      <c r="EI355" s="163"/>
      <c r="EJ355" s="163"/>
      <c r="EK355" s="163"/>
      <c r="EL355" s="163"/>
      <c r="EM355" s="163"/>
      <c r="EN355" s="163"/>
      <c r="EO355" s="163"/>
      <c r="EP355" s="163"/>
      <c r="EQ355" s="163"/>
      <c r="ER355" s="163"/>
      <c r="ES355" s="163"/>
      <c r="ET355" s="163"/>
      <c r="EU355" s="163"/>
      <c r="EV355" s="163"/>
      <c r="EW355" s="163"/>
      <c r="EX355" s="163"/>
      <c r="EY355" s="163"/>
      <c r="EZ355" s="163"/>
      <c r="FA355" s="163"/>
      <c r="FB355" s="163"/>
      <c r="FC355" s="163"/>
      <c r="FD355" s="163"/>
      <c r="FE355" s="163"/>
      <c r="FF355" s="163"/>
      <c r="FG355" s="163"/>
      <c r="FH355" s="163"/>
      <c r="FI355" s="163"/>
      <c r="FJ355" s="163"/>
      <c r="FK355" s="163"/>
      <c r="FL355" s="163"/>
      <c r="FM355" s="163"/>
      <c r="FN355" s="163"/>
      <c r="FO355" s="163"/>
      <c r="FP355" s="163"/>
      <c r="FQ355" s="163"/>
      <c r="FR355" s="163"/>
      <c r="FS355" s="163"/>
      <c r="FT355" s="163"/>
      <c r="FU355" s="163"/>
      <c r="FV355" s="163"/>
      <c r="FW355" s="163"/>
      <c r="FX355" s="163"/>
      <c r="FY355" s="163"/>
      <c r="FZ355" s="163"/>
      <c r="GA355" s="163"/>
      <c r="GB355" s="163"/>
      <c r="GC355" s="163"/>
      <c r="GD355" s="163"/>
      <c r="GE355" s="163"/>
      <c r="GF355" s="163"/>
      <c r="GG355" s="163"/>
      <c r="GH355" s="163"/>
      <c r="GI355" s="163"/>
      <c r="GJ355" s="163"/>
      <c r="GK355" s="163"/>
      <c r="GL355" s="163"/>
      <c r="GM355" s="163"/>
      <c r="GN355" s="163"/>
      <c r="GO355" s="163"/>
      <c r="GP355" s="163"/>
      <c r="GQ355" s="163"/>
      <c r="GR355" s="163"/>
      <c r="GS355" s="163"/>
      <c r="GT355" s="163"/>
      <c r="GU355" s="163"/>
      <c r="GV355" s="163"/>
      <c r="GW355" s="163"/>
      <c r="GX355" s="163"/>
      <c r="GY355" s="163"/>
      <c r="GZ355" s="163"/>
      <c r="HA355" s="163"/>
      <c r="HB355" s="163"/>
      <c r="HC355" s="163"/>
      <c r="HD355" s="163"/>
      <c r="HE355" s="163"/>
      <c r="HF355" s="163"/>
      <c r="HG355" s="163"/>
      <c r="HH355" s="163"/>
      <c r="HI355" s="163"/>
      <c r="HJ355" s="163"/>
      <c r="HK355" s="163"/>
      <c r="HL355" s="163"/>
      <c r="HM355" s="163"/>
      <c r="HN355" s="163"/>
      <c r="HO355" s="163"/>
      <c r="HP355" s="163"/>
      <c r="HQ355" s="163"/>
      <c r="HR355" s="163"/>
      <c r="HS355" s="163"/>
      <c r="HT355" s="163"/>
      <c r="HU355" s="163"/>
      <c r="HV355" s="163"/>
      <c r="HW355" s="163"/>
      <c r="HX355" s="163"/>
      <c r="HY355" s="163"/>
      <c r="HZ355" s="163"/>
      <c r="IA355" s="163"/>
      <c r="IB355" s="163"/>
      <c r="IC355" s="163"/>
      <c r="ID355" s="163"/>
      <c r="IE355" s="163"/>
      <c r="IF355" s="163"/>
      <c r="IG355" s="163"/>
      <c r="IH355" s="163"/>
      <c r="II355" s="163"/>
      <c r="IJ355" s="163"/>
      <c r="IK355" s="163"/>
      <c r="IL355" s="163"/>
      <c r="IM355" s="163"/>
      <c r="IN355" s="163"/>
      <c r="IO355" s="163"/>
      <c r="IP355" s="163"/>
      <c r="IQ355" s="163"/>
      <c r="IR355" s="163"/>
      <c r="IS355" s="163"/>
      <c r="IT355" s="163"/>
      <c r="IU355" s="163"/>
      <c r="IV355" s="163"/>
      <c r="IW355" s="163"/>
      <c r="IX355" s="163"/>
      <c r="IY355" s="163"/>
      <c r="IZ355" s="163"/>
      <c r="JA355" s="163"/>
      <c r="JB355" s="163"/>
      <c r="JC355" s="163"/>
      <c r="JD355" s="163"/>
      <c r="JE355" s="163"/>
      <c r="JF355" s="163"/>
      <c r="JG355" s="163"/>
      <c r="JH355" s="163"/>
      <c r="JI355" s="163"/>
      <c r="JJ355" s="163"/>
      <c r="JK355" s="163"/>
      <c r="JL355" s="163"/>
      <c r="JM355" s="163"/>
      <c r="JN355" s="163"/>
      <c r="JO355" s="163"/>
      <c r="JP355" s="163"/>
      <c r="JQ355" s="163"/>
      <c r="JR355" s="163"/>
      <c r="JS355" s="163"/>
      <c r="JT355" s="163"/>
      <c r="JU355" s="163"/>
      <c r="JV355" s="163"/>
      <c r="JW355" s="163"/>
      <c r="JX355" s="163"/>
      <c r="JY355" s="163"/>
      <c r="JZ355" s="163"/>
      <c r="KA355" s="163"/>
      <c r="KB355" s="163"/>
      <c r="KC355" s="163"/>
      <c r="KD355" s="163"/>
      <c r="KE355" s="163"/>
      <c r="KF355" s="163"/>
      <c r="KG355" s="163"/>
      <c r="KH355" s="163"/>
      <c r="KI355" s="163"/>
      <c r="KJ355" s="163"/>
      <c r="KK355" s="163"/>
      <c r="KL355" s="163"/>
      <c r="KM355" s="163"/>
      <c r="KN355" s="163"/>
      <c r="KO355" s="163"/>
      <c r="KP355" s="163"/>
      <c r="KQ355" s="163"/>
      <c r="KR355" s="163"/>
      <c r="KS355" s="163"/>
      <c r="KT355" s="163"/>
      <c r="KU355" s="163"/>
      <c r="KV355" s="163"/>
      <c r="KW355" s="163"/>
      <c r="KX355" s="163"/>
      <c r="KY355" s="163"/>
      <c r="KZ355" s="163"/>
      <c r="LA355" s="163"/>
      <c r="LB355" s="163"/>
      <c r="LC355" s="163"/>
      <c r="LD355" s="163"/>
      <c r="LE355" s="163"/>
      <c r="LF355" s="163"/>
      <c r="LG355" s="163"/>
      <c r="LH355" s="163"/>
      <c r="LI355" s="163"/>
      <c r="LJ355" s="163"/>
      <c r="LK355" s="163"/>
      <c r="LL355" s="163"/>
      <c r="LM355" s="163"/>
      <c r="LN355" s="163"/>
      <c r="LO355" s="163"/>
      <c r="LP355" s="163"/>
      <c r="LQ355" s="163"/>
      <c r="LR355" s="163"/>
      <c r="LS355" s="163"/>
      <c r="LT355" s="163"/>
      <c r="LU355" s="163"/>
      <c r="LV355" s="163"/>
      <c r="LW355" s="163"/>
      <c r="LX355" s="163"/>
      <c r="LY355" s="163"/>
      <c r="LZ355" s="163"/>
      <c r="MA355" s="163"/>
      <c r="MB355" s="163"/>
      <c r="MC355" s="163"/>
      <c r="MD355" s="163"/>
      <c r="ME355" s="163"/>
      <c r="MF355" s="163"/>
      <c r="MG355" s="163"/>
      <c r="MH355" s="163"/>
      <c r="MI355" s="163"/>
      <c r="MJ355" s="163"/>
      <c r="MK355" s="163"/>
      <c r="ML355" s="163"/>
      <c r="MM355" s="163"/>
      <c r="MN355" s="163"/>
      <c r="MO355" s="163"/>
      <c r="MP355" s="163"/>
      <c r="MQ355" s="163"/>
      <c r="MR355" s="163"/>
      <c r="MS355" s="163"/>
      <c r="MT355" s="163"/>
      <c r="MU355" s="163"/>
      <c r="MV355" s="163"/>
      <c r="MW355" s="163"/>
      <c r="MX355" s="163"/>
      <c r="MY355" s="163"/>
      <c r="MZ355" s="163"/>
      <c r="NA355" s="163"/>
      <c r="NB355" s="163"/>
      <c r="NC355" s="163"/>
      <c r="ND355" s="163"/>
      <c r="NE355" s="163"/>
      <c r="NF355" s="163"/>
      <c r="NG355" s="163"/>
      <c r="NH355" s="163"/>
      <c r="NI355" s="163"/>
      <c r="NJ355" s="163"/>
      <c r="NK355" s="163"/>
      <c r="NL355" s="163"/>
      <c r="NM355" s="163"/>
      <c r="NN355" s="163"/>
      <c r="NO355" s="163"/>
      <c r="NP355" s="163"/>
      <c r="NQ355" s="163"/>
      <c r="NR355" s="163"/>
      <c r="NS355" s="163"/>
      <c r="NT355" s="163"/>
      <c r="NU355" s="163"/>
      <c r="NV355" s="163"/>
      <c r="NW355" s="163"/>
      <c r="NX355" s="163"/>
      <c r="NY355" s="163"/>
      <c r="NZ355" s="163"/>
      <c r="OA355" s="163"/>
      <c r="OB355" s="163"/>
      <c r="OC355" s="163"/>
      <c r="OD355" s="163"/>
      <c r="OE355" s="163"/>
      <c r="OF355" s="163"/>
      <c r="OG355" s="163"/>
      <c r="OH355" s="163"/>
      <c r="OI355" s="163"/>
      <c r="OJ355" s="163"/>
      <c r="OK355" s="163"/>
      <c r="OL355" s="163"/>
      <c r="OM355" s="163"/>
      <c r="ON355" s="163"/>
      <c r="OO355" s="163"/>
      <c r="OP355" s="163"/>
      <c r="OQ355" s="163"/>
      <c r="OR355" s="163"/>
      <c r="OS355" s="163"/>
      <c r="OT355" s="163"/>
      <c r="OU355" s="163"/>
      <c r="OV355" s="163"/>
      <c r="OW355" s="163"/>
      <c r="OX355" s="163"/>
      <c r="OY355" s="163"/>
      <c r="OZ355" s="163"/>
      <c r="PA355" s="163"/>
      <c r="PB355" s="163"/>
      <c r="PC355" s="163"/>
      <c r="PD355" s="163"/>
      <c r="PE355" s="163"/>
      <c r="PF355" s="163"/>
      <c r="PG355" s="163"/>
      <c r="PH355" s="163"/>
      <c r="PI355" s="163"/>
      <c r="PJ355" s="163"/>
      <c r="PK355" s="163"/>
      <c r="PL355" s="163"/>
      <c r="PM355" s="163"/>
      <c r="PN355" s="163"/>
      <c r="PO355" s="163"/>
      <c r="PP355" s="163"/>
      <c r="PQ355" s="163"/>
      <c r="PR355" s="163"/>
      <c r="PS355" s="163"/>
      <c r="PT355" s="163"/>
      <c r="PU355" s="163"/>
      <c r="PV355" s="163"/>
      <c r="PW355" s="163"/>
      <c r="PX355" s="163"/>
      <c r="PY355" s="163"/>
      <c r="PZ355" s="163"/>
      <c r="QA355" s="163"/>
      <c r="QB355" s="163"/>
      <c r="QC355" s="163"/>
      <c r="QD355" s="163"/>
      <c r="QE355" s="163"/>
      <c r="QF355" s="163"/>
      <c r="QG355" s="163"/>
      <c r="QH355" s="163"/>
      <c r="QI355" s="163"/>
      <c r="QJ355" s="163"/>
      <c r="QK355" s="163"/>
      <c r="QL355" s="163"/>
      <c r="QM355" s="163"/>
      <c r="QN355" s="163"/>
      <c r="QO355" s="163"/>
      <c r="QP355" s="163"/>
      <c r="QQ355" s="163"/>
      <c r="QR355" s="163"/>
      <c r="QS355" s="163"/>
      <c r="QT355" s="163"/>
      <c r="QU355" s="163"/>
      <c r="QV355" s="163"/>
      <c r="QW355" s="163"/>
      <c r="QX355" s="163"/>
      <c r="QY355" s="163"/>
      <c r="QZ355" s="163"/>
      <c r="RA355" s="163"/>
      <c r="RB355" s="163"/>
      <c r="RC355" s="163"/>
      <c r="RD355" s="163"/>
      <c r="RE355" s="163"/>
      <c r="RF355" s="163"/>
      <c r="RG355" s="163"/>
      <c r="RH355" s="163"/>
      <c r="RI355" s="163"/>
      <c r="RJ355" s="163"/>
      <c r="RK355" s="163"/>
      <c r="RL355" s="163"/>
      <c r="RM355" s="163"/>
      <c r="RN355" s="163"/>
      <c r="RO355" s="163"/>
      <c r="RP355" s="163"/>
      <c r="RQ355" s="163"/>
      <c r="RR355" s="163"/>
      <c r="RS355" s="163"/>
      <c r="RT355" s="163"/>
      <c r="RU355" s="163"/>
      <c r="RV355" s="163"/>
      <c r="RW355" s="163"/>
      <c r="RX355" s="163"/>
      <c r="RY355" s="163"/>
      <c r="RZ355" s="163"/>
      <c r="SA355" s="163"/>
      <c r="SB355" s="163"/>
      <c r="SC355" s="163"/>
      <c r="SD355" s="163"/>
      <c r="SE355" s="163"/>
      <c r="SF355" s="163"/>
      <c r="SG355" s="163"/>
      <c r="SH355" s="163"/>
      <c r="SI355" s="163"/>
      <c r="SJ355" s="163"/>
      <c r="SK355" s="163"/>
      <c r="SL355" s="163"/>
      <c r="SM355" s="163"/>
      <c r="SN355" s="163"/>
      <c r="SO355" s="163"/>
      <c r="SP355" s="163"/>
      <c r="SQ355" s="163"/>
      <c r="SR355" s="163"/>
      <c r="SS355" s="163"/>
      <c r="ST355" s="163"/>
      <c r="SU355" s="163"/>
      <c r="SV355" s="163"/>
      <c r="SW355" s="163"/>
      <c r="SX355" s="163"/>
      <c r="SY355" s="163"/>
      <c r="SZ355" s="163"/>
      <c r="TA355" s="163"/>
      <c r="TB355" s="163"/>
      <c r="TC355" s="163"/>
      <c r="TD355" s="163"/>
      <c r="TE355" s="163"/>
      <c r="TF355" s="163"/>
      <c r="TG355" s="163"/>
      <c r="TH355" s="163"/>
      <c r="TI355" s="163"/>
      <c r="TJ355" s="163"/>
      <c r="TK355" s="163"/>
      <c r="TL355" s="163"/>
      <c r="TM355" s="163"/>
      <c r="TN355" s="163"/>
      <c r="TO355" s="163"/>
      <c r="TP355" s="163"/>
      <c r="TQ355" s="163"/>
      <c r="TR355" s="163"/>
      <c r="TS355" s="163"/>
      <c r="TT355" s="163"/>
      <c r="TU355" s="163"/>
      <c r="TV355" s="163"/>
      <c r="TW355" s="163"/>
      <c r="TX355" s="163"/>
      <c r="TY355" s="163"/>
      <c r="TZ355" s="163"/>
      <c r="UA355" s="163"/>
      <c r="UB355" s="163"/>
      <c r="UC355" s="163"/>
      <c r="UD355" s="163"/>
      <c r="UE355" s="163"/>
      <c r="UF355" s="163"/>
      <c r="UG355" s="163"/>
      <c r="UH355" s="163"/>
      <c r="UI355" s="163"/>
      <c r="UJ355" s="163"/>
      <c r="UK355" s="163"/>
      <c r="UL355" s="163"/>
      <c r="UM355" s="163"/>
      <c r="UN355" s="163"/>
      <c r="UO355" s="163"/>
      <c r="UP355" s="163"/>
      <c r="UQ355" s="163"/>
      <c r="UR355" s="163"/>
      <c r="US355" s="163"/>
      <c r="UT355" s="163"/>
      <c r="UU355" s="163"/>
      <c r="UV355" s="163"/>
      <c r="UW355" s="163"/>
      <c r="UX355" s="163"/>
      <c r="UY355" s="163"/>
      <c r="UZ355" s="163"/>
      <c r="VA355" s="163"/>
      <c r="VB355" s="163"/>
      <c r="VC355" s="163"/>
      <c r="VD355" s="163"/>
      <c r="VE355" s="163"/>
      <c r="VF355" s="163"/>
      <c r="VG355" s="163"/>
      <c r="VH355" s="163"/>
      <c r="VI355" s="163"/>
      <c r="VJ355" s="163"/>
      <c r="VK355" s="163"/>
      <c r="VL355" s="163"/>
      <c r="VM355" s="163"/>
      <c r="VN355" s="163"/>
      <c r="VO355" s="163"/>
      <c r="VP355" s="163"/>
      <c r="VQ355" s="163"/>
      <c r="VR355" s="163"/>
      <c r="VS355" s="163"/>
      <c r="VT355" s="163"/>
      <c r="VU355" s="163"/>
      <c r="VV355" s="163"/>
      <c r="VW355" s="163"/>
      <c r="VX355" s="163"/>
      <c r="VY355" s="163"/>
      <c r="VZ355" s="163"/>
      <c r="WA355" s="163"/>
      <c r="WB355" s="163"/>
      <c r="WC355" s="163"/>
      <c r="WD355" s="163"/>
      <c r="WE355" s="163"/>
      <c r="WF355" s="163"/>
      <c r="WG355" s="163"/>
      <c r="WH355" s="163"/>
      <c r="WI355" s="163"/>
      <c r="WJ355" s="163"/>
      <c r="WK355" s="163"/>
      <c r="WL355" s="163"/>
      <c r="WM355" s="163"/>
      <c r="WN355" s="163"/>
      <c r="WO355" s="163"/>
      <c r="WP355" s="163"/>
      <c r="WQ355" s="163"/>
      <c r="WR355" s="163"/>
      <c r="WS355" s="163"/>
      <c r="WT355" s="163"/>
      <c r="WU355" s="163"/>
      <c r="WV355" s="163"/>
      <c r="WW355" s="163"/>
      <c r="WX355" s="163"/>
      <c r="WY355" s="163"/>
      <c r="WZ355" s="163"/>
      <c r="XA355" s="163"/>
      <c r="XB355" s="163"/>
      <c r="XC355" s="163"/>
      <c r="XD355" s="163"/>
      <c r="XE355" s="163"/>
      <c r="XF355" s="163"/>
      <c r="XG355" s="163"/>
      <c r="XH355" s="163"/>
      <c r="XI355" s="163"/>
      <c r="XJ355" s="163"/>
      <c r="XK355" s="163"/>
      <c r="XL355" s="163"/>
      <c r="XM355" s="163"/>
      <c r="XN355" s="163"/>
      <c r="XO355" s="163"/>
      <c r="XP355" s="163"/>
      <c r="XQ355" s="163"/>
      <c r="XR355" s="163"/>
      <c r="XS355" s="163"/>
      <c r="XT355" s="163"/>
      <c r="XU355" s="163"/>
      <c r="XV355" s="163"/>
      <c r="XW355" s="163"/>
      <c r="XX355" s="163"/>
      <c r="XY355" s="163"/>
      <c r="XZ355" s="163"/>
      <c r="YA355" s="163"/>
      <c r="YB355" s="163"/>
      <c r="YC355" s="163"/>
      <c r="YD355" s="163"/>
      <c r="YE355" s="163"/>
      <c r="YF355" s="163"/>
      <c r="YG355" s="163"/>
      <c r="YH355" s="163"/>
      <c r="YI355" s="163"/>
      <c r="YJ355" s="163"/>
      <c r="YK355" s="163"/>
      <c r="YL355" s="163"/>
      <c r="YM355" s="163"/>
      <c r="YN355" s="163"/>
      <c r="YO355" s="163"/>
      <c r="YP355" s="163"/>
      <c r="YQ355" s="163"/>
      <c r="YR355" s="163"/>
      <c r="YS355" s="163"/>
      <c r="YT355" s="163"/>
      <c r="YU355" s="163"/>
      <c r="YV355" s="163"/>
      <c r="YW355" s="163"/>
      <c r="YX355" s="163"/>
      <c r="YY355" s="163"/>
      <c r="YZ355" s="163"/>
      <c r="ZA355" s="163"/>
      <c r="ZB355" s="163"/>
      <c r="ZC355" s="163"/>
      <c r="ZD355" s="163"/>
      <c r="ZE355" s="163"/>
      <c r="ZF355" s="163"/>
      <c r="ZG355" s="163"/>
      <c r="ZH355" s="163"/>
      <c r="ZI355" s="163"/>
      <c r="ZJ355" s="163"/>
      <c r="ZK355" s="163"/>
      <c r="ZL355" s="163"/>
      <c r="ZM355" s="163"/>
      <c r="ZN355" s="163"/>
      <c r="ZO355" s="163"/>
      <c r="ZP355" s="163"/>
      <c r="ZQ355" s="163"/>
      <c r="ZR355" s="163"/>
      <c r="ZS355" s="163"/>
      <c r="ZT355" s="163"/>
      <c r="ZU355" s="163"/>
      <c r="ZV355" s="163"/>
      <c r="ZW355" s="163"/>
      <c r="ZX355" s="163"/>
      <c r="ZY355" s="163"/>
      <c r="ZZ355" s="163"/>
      <c r="AAA355" s="163"/>
      <c r="AAB355" s="163"/>
      <c r="AAC355" s="163"/>
      <c r="AAD355" s="163"/>
      <c r="AAE355" s="163"/>
      <c r="AAF355" s="163"/>
      <c r="AAG355" s="163"/>
      <c r="AAH355" s="163"/>
      <c r="AAI355" s="163"/>
      <c r="AAJ355" s="163"/>
      <c r="AAK355" s="163"/>
      <c r="AAL355" s="163"/>
      <c r="AAM355" s="163"/>
      <c r="AAN355" s="163"/>
      <c r="AAO355" s="163"/>
      <c r="AAP355" s="163"/>
      <c r="AAQ355" s="163"/>
      <c r="AAR355" s="163"/>
      <c r="AAS355" s="163"/>
      <c r="AAT355" s="163"/>
      <c r="AAU355" s="163"/>
      <c r="AAV355" s="163"/>
      <c r="AAW355" s="163"/>
      <c r="AAX355" s="163"/>
      <c r="AAY355" s="163"/>
      <c r="AAZ355" s="163"/>
      <c r="ABA355" s="163"/>
      <c r="ABB355" s="163"/>
      <c r="ABC355" s="163"/>
      <c r="ABD355" s="163"/>
      <c r="ABE355" s="163"/>
      <c r="ABF355" s="163"/>
      <c r="ABG355" s="163"/>
      <c r="ABH355" s="163"/>
      <c r="ABI355" s="163"/>
      <c r="ABJ355" s="163"/>
      <c r="ABK355" s="163"/>
      <c r="ABL355" s="163"/>
      <c r="ABM355" s="163"/>
      <c r="ABN355" s="163"/>
      <c r="ABO355" s="163"/>
      <c r="ABP355" s="163"/>
      <c r="ABQ355" s="163"/>
      <c r="ABR355" s="163"/>
      <c r="ABS355" s="163"/>
      <c r="ABT355" s="163"/>
      <c r="ABU355" s="163"/>
      <c r="ABV355" s="163"/>
      <c r="ABW355" s="163"/>
      <c r="ABX355" s="163"/>
      <c r="ABY355" s="163"/>
      <c r="ABZ355" s="163"/>
      <c r="ACA355" s="163"/>
      <c r="ACB355" s="163"/>
      <c r="ACC355" s="163"/>
      <c r="ACD355" s="163"/>
      <c r="ACE355" s="163"/>
      <c r="ACF355" s="163"/>
      <c r="ACG355" s="163"/>
      <c r="ACH355" s="163"/>
      <c r="ACI355" s="163"/>
      <c r="ACJ355" s="163"/>
      <c r="ACK355" s="163"/>
      <c r="ACL355" s="163"/>
      <c r="ACM355" s="163"/>
      <c r="ACN355" s="163"/>
      <c r="ACO355" s="163"/>
      <c r="ACP355" s="163"/>
      <c r="ACQ355" s="163"/>
      <c r="ACR355" s="163"/>
      <c r="ACS355" s="163"/>
      <c r="ACT355" s="163"/>
      <c r="ACU355" s="163"/>
      <c r="ACV355" s="163"/>
      <c r="ACW355" s="163"/>
      <c r="ACX355" s="163"/>
      <c r="ACY355" s="163"/>
      <c r="ACZ355" s="163"/>
      <c r="ADA355" s="163"/>
    </row>
    <row r="356" spans="1:786" s="184" customFormat="1" ht="24" x14ac:dyDescent="0.3">
      <c r="A356" s="83">
        <v>2</v>
      </c>
      <c r="B356" s="87" t="s">
        <v>969</v>
      </c>
      <c r="C356" s="64"/>
      <c r="D356" s="65" t="s">
        <v>129</v>
      </c>
      <c r="E356" s="65" t="s">
        <v>146</v>
      </c>
      <c r="F356" s="65">
        <v>24</v>
      </c>
      <c r="G356" s="122">
        <v>1250000</v>
      </c>
      <c r="H356" s="65">
        <v>1</v>
      </c>
      <c r="I356" s="65" t="s">
        <v>49</v>
      </c>
      <c r="J356" s="65" t="s">
        <v>50</v>
      </c>
      <c r="K356" s="67">
        <v>1960</v>
      </c>
      <c r="L356" s="139">
        <v>22145</v>
      </c>
      <c r="M356" s="69">
        <v>100000</v>
      </c>
      <c r="N356" s="70">
        <v>0.5</v>
      </c>
      <c r="O356" s="70">
        <v>18</v>
      </c>
      <c r="P356" s="71" t="s">
        <v>970</v>
      </c>
      <c r="Q356" s="72" t="s">
        <v>971</v>
      </c>
      <c r="R356" s="73"/>
      <c r="S356" s="74"/>
      <c r="T356" s="75"/>
      <c r="U356" s="75"/>
      <c r="V356" s="75"/>
      <c r="W356" s="75"/>
      <c r="X356" s="75"/>
      <c r="Y356" s="75"/>
      <c r="Z356" s="75"/>
      <c r="AA356" s="22"/>
      <c r="AB356" s="76">
        <f t="shared" si="79"/>
        <v>5.2724457241256045E-2</v>
      </c>
      <c r="AC356" s="76">
        <f t="shared" si="80"/>
        <v>1.282051282051282E-2</v>
      </c>
      <c r="AD356" s="76">
        <f t="shared" si="81"/>
        <v>1.2857142857142858</v>
      </c>
      <c r="AE356" s="76">
        <f t="shared" si="82"/>
        <v>1.3512592557760548</v>
      </c>
      <c r="AF356" s="77"/>
      <c r="AG356" s="77">
        <f t="shared" si="83"/>
        <v>0</v>
      </c>
      <c r="AH356" s="77">
        <f t="shared" si="84"/>
        <v>1.3512592557760548</v>
      </c>
      <c r="AI356" s="77">
        <f t="shared" si="85"/>
        <v>0</v>
      </c>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2"/>
      <c r="DH356" s="22"/>
      <c r="DI356" s="22"/>
      <c r="DJ356" s="22"/>
      <c r="DK356" s="22"/>
      <c r="DL356" s="22"/>
      <c r="DM356" s="22"/>
      <c r="DN356" s="22"/>
      <c r="DO356" s="22"/>
      <c r="DP356" s="22"/>
      <c r="DQ356" s="22"/>
      <c r="DR356" s="22"/>
      <c r="DS356" s="22"/>
      <c r="DT356" s="22"/>
      <c r="DU356" s="22"/>
      <c r="DV356" s="22"/>
      <c r="DW356" s="22"/>
      <c r="DX356" s="22"/>
      <c r="DY356" s="22"/>
      <c r="DZ356" s="22"/>
      <c r="EA356" s="22"/>
      <c r="EB356" s="22"/>
      <c r="EC356" s="22"/>
      <c r="ED356" s="163"/>
      <c r="EE356" s="163"/>
      <c r="EF356" s="163"/>
      <c r="EG356" s="163"/>
      <c r="EH356" s="163"/>
      <c r="EI356" s="163"/>
      <c r="EJ356" s="163"/>
      <c r="EK356" s="163"/>
      <c r="EL356" s="163"/>
      <c r="EM356" s="163"/>
      <c r="EN356" s="163"/>
      <c r="EO356" s="163"/>
      <c r="EP356" s="163"/>
      <c r="EQ356" s="163"/>
      <c r="ER356" s="163"/>
      <c r="ES356" s="163"/>
      <c r="ET356" s="163"/>
      <c r="EU356" s="163"/>
      <c r="EV356" s="163"/>
      <c r="EW356" s="163"/>
      <c r="EX356" s="163"/>
      <c r="EY356" s="163"/>
      <c r="EZ356" s="163"/>
      <c r="FA356" s="163"/>
      <c r="FB356" s="163"/>
      <c r="FC356" s="163"/>
      <c r="FD356" s="163"/>
      <c r="FE356" s="163"/>
      <c r="FF356" s="163"/>
      <c r="FG356" s="163"/>
      <c r="FH356" s="163"/>
      <c r="FI356" s="163"/>
      <c r="FJ356" s="163"/>
      <c r="FK356" s="163"/>
      <c r="FL356" s="163"/>
      <c r="FM356" s="163"/>
      <c r="FN356" s="163"/>
      <c r="FO356" s="163"/>
      <c r="FP356" s="163"/>
      <c r="FQ356" s="163"/>
      <c r="FR356" s="163"/>
      <c r="FS356" s="163"/>
      <c r="FT356" s="163"/>
      <c r="FU356" s="163"/>
      <c r="FV356" s="163"/>
      <c r="FW356" s="163"/>
      <c r="FX356" s="163"/>
      <c r="FY356" s="163"/>
      <c r="FZ356" s="163"/>
      <c r="GA356" s="163"/>
      <c r="GB356" s="163"/>
      <c r="GC356" s="163"/>
      <c r="GD356" s="163"/>
      <c r="GE356" s="163"/>
      <c r="GF356" s="163"/>
      <c r="GG356" s="163"/>
      <c r="GH356" s="163"/>
      <c r="GI356" s="163"/>
      <c r="GJ356" s="163"/>
      <c r="GK356" s="163"/>
      <c r="GL356" s="163"/>
      <c r="GM356" s="163"/>
      <c r="GN356" s="163"/>
      <c r="GO356" s="163"/>
      <c r="GP356" s="163"/>
      <c r="GQ356" s="163"/>
      <c r="GR356" s="163"/>
      <c r="GS356" s="163"/>
      <c r="GT356" s="163"/>
      <c r="GU356" s="163"/>
      <c r="GV356" s="163"/>
      <c r="GW356" s="163"/>
      <c r="GX356" s="163"/>
      <c r="GY356" s="163"/>
      <c r="GZ356" s="163"/>
      <c r="HA356" s="163"/>
      <c r="HB356" s="163"/>
      <c r="HC356" s="163"/>
      <c r="HD356" s="163"/>
      <c r="HE356" s="163"/>
      <c r="HF356" s="163"/>
      <c r="HG356" s="163"/>
      <c r="HH356" s="163"/>
      <c r="HI356" s="163"/>
      <c r="HJ356" s="163"/>
      <c r="HK356" s="163"/>
      <c r="HL356" s="163"/>
      <c r="HM356" s="163"/>
      <c r="HN356" s="163"/>
      <c r="HO356" s="163"/>
      <c r="HP356" s="163"/>
      <c r="HQ356" s="163"/>
      <c r="HR356" s="163"/>
      <c r="HS356" s="163"/>
      <c r="HT356" s="163"/>
      <c r="HU356" s="163"/>
      <c r="HV356" s="163"/>
      <c r="HW356" s="163"/>
      <c r="HX356" s="163"/>
      <c r="HY356" s="163"/>
      <c r="HZ356" s="163"/>
      <c r="IA356" s="163"/>
      <c r="IB356" s="163"/>
      <c r="IC356" s="163"/>
      <c r="ID356" s="163"/>
      <c r="IE356" s="163"/>
      <c r="IF356" s="163"/>
      <c r="IG356" s="163"/>
      <c r="IH356" s="163"/>
      <c r="II356" s="163"/>
      <c r="IJ356" s="163"/>
      <c r="IK356" s="163"/>
      <c r="IL356" s="163"/>
      <c r="IM356" s="163"/>
      <c r="IN356" s="163"/>
      <c r="IO356" s="163"/>
      <c r="IP356" s="163"/>
      <c r="IQ356" s="163"/>
      <c r="IR356" s="163"/>
      <c r="IS356" s="163"/>
      <c r="IT356" s="163"/>
      <c r="IU356" s="163"/>
      <c r="IV356" s="163"/>
      <c r="IW356" s="163"/>
      <c r="IX356" s="163"/>
      <c r="IY356" s="163"/>
      <c r="IZ356" s="163"/>
      <c r="JA356" s="163"/>
      <c r="JB356" s="163"/>
      <c r="JC356" s="163"/>
      <c r="JD356" s="163"/>
      <c r="JE356" s="163"/>
      <c r="JF356" s="163"/>
      <c r="JG356" s="163"/>
      <c r="JH356" s="163"/>
      <c r="JI356" s="163"/>
      <c r="JJ356" s="163"/>
      <c r="JK356" s="163"/>
      <c r="JL356" s="163"/>
      <c r="JM356" s="163"/>
      <c r="JN356" s="163"/>
      <c r="JO356" s="163"/>
      <c r="JP356" s="163"/>
      <c r="JQ356" s="163"/>
      <c r="JR356" s="163"/>
      <c r="JS356" s="163"/>
      <c r="JT356" s="163"/>
      <c r="JU356" s="163"/>
      <c r="JV356" s="163"/>
      <c r="JW356" s="163"/>
      <c r="JX356" s="163"/>
      <c r="JY356" s="163"/>
      <c r="JZ356" s="163"/>
      <c r="KA356" s="163"/>
      <c r="KB356" s="163"/>
      <c r="KC356" s="163"/>
      <c r="KD356" s="163"/>
      <c r="KE356" s="163"/>
      <c r="KF356" s="163"/>
      <c r="KG356" s="163"/>
      <c r="KH356" s="163"/>
      <c r="KI356" s="163"/>
      <c r="KJ356" s="163"/>
      <c r="KK356" s="163"/>
      <c r="KL356" s="163"/>
      <c r="KM356" s="163"/>
      <c r="KN356" s="163"/>
      <c r="KO356" s="163"/>
      <c r="KP356" s="163"/>
      <c r="KQ356" s="163"/>
      <c r="KR356" s="163"/>
      <c r="KS356" s="163"/>
      <c r="KT356" s="163"/>
      <c r="KU356" s="163"/>
      <c r="KV356" s="163"/>
      <c r="KW356" s="163"/>
      <c r="KX356" s="163"/>
      <c r="KY356" s="163"/>
      <c r="KZ356" s="163"/>
      <c r="LA356" s="163"/>
      <c r="LB356" s="163"/>
      <c r="LC356" s="163"/>
      <c r="LD356" s="163"/>
      <c r="LE356" s="163"/>
      <c r="LF356" s="163"/>
      <c r="LG356" s="163"/>
      <c r="LH356" s="163"/>
      <c r="LI356" s="163"/>
      <c r="LJ356" s="163"/>
      <c r="LK356" s="163"/>
      <c r="LL356" s="163"/>
      <c r="LM356" s="163"/>
      <c r="LN356" s="163"/>
      <c r="LO356" s="163"/>
      <c r="LP356" s="163"/>
      <c r="LQ356" s="163"/>
      <c r="LR356" s="163"/>
      <c r="LS356" s="163"/>
      <c r="LT356" s="163"/>
      <c r="LU356" s="163"/>
      <c r="LV356" s="163"/>
      <c r="LW356" s="163"/>
      <c r="LX356" s="163"/>
      <c r="LY356" s="163"/>
      <c r="LZ356" s="163"/>
      <c r="MA356" s="163"/>
      <c r="MB356" s="163"/>
      <c r="MC356" s="163"/>
      <c r="MD356" s="163"/>
      <c r="ME356" s="163"/>
      <c r="MF356" s="163"/>
      <c r="MG356" s="163"/>
      <c r="MH356" s="163"/>
      <c r="MI356" s="163"/>
      <c r="MJ356" s="163"/>
      <c r="MK356" s="163"/>
      <c r="ML356" s="163"/>
      <c r="MM356" s="163"/>
      <c r="MN356" s="163"/>
      <c r="MO356" s="163"/>
      <c r="MP356" s="163"/>
      <c r="MQ356" s="163"/>
      <c r="MR356" s="163"/>
      <c r="MS356" s="163"/>
      <c r="MT356" s="163"/>
      <c r="MU356" s="163"/>
      <c r="MV356" s="163"/>
      <c r="MW356" s="163"/>
      <c r="MX356" s="163"/>
      <c r="MY356" s="163"/>
      <c r="MZ356" s="163"/>
      <c r="NA356" s="163"/>
      <c r="NB356" s="163"/>
      <c r="NC356" s="163"/>
      <c r="ND356" s="163"/>
      <c r="NE356" s="163"/>
      <c r="NF356" s="163"/>
      <c r="NG356" s="163"/>
      <c r="NH356" s="163"/>
      <c r="NI356" s="163"/>
      <c r="NJ356" s="163"/>
      <c r="NK356" s="163"/>
      <c r="NL356" s="163"/>
      <c r="NM356" s="163"/>
      <c r="NN356" s="163"/>
      <c r="NO356" s="163"/>
      <c r="NP356" s="163"/>
      <c r="NQ356" s="163"/>
      <c r="NR356" s="163"/>
      <c r="NS356" s="163"/>
      <c r="NT356" s="163"/>
      <c r="NU356" s="163"/>
      <c r="NV356" s="163"/>
      <c r="NW356" s="163"/>
      <c r="NX356" s="163"/>
      <c r="NY356" s="163"/>
      <c r="NZ356" s="163"/>
      <c r="OA356" s="163"/>
      <c r="OB356" s="163"/>
      <c r="OC356" s="163"/>
      <c r="OD356" s="163"/>
      <c r="OE356" s="163"/>
      <c r="OF356" s="163"/>
      <c r="OG356" s="163"/>
      <c r="OH356" s="163"/>
      <c r="OI356" s="163"/>
      <c r="OJ356" s="163"/>
      <c r="OK356" s="163"/>
      <c r="OL356" s="163"/>
      <c r="OM356" s="163"/>
      <c r="ON356" s="163"/>
      <c r="OO356" s="163"/>
      <c r="OP356" s="163"/>
      <c r="OQ356" s="163"/>
      <c r="OR356" s="163"/>
      <c r="OS356" s="163"/>
      <c r="OT356" s="163"/>
      <c r="OU356" s="163"/>
      <c r="OV356" s="163"/>
      <c r="OW356" s="163"/>
      <c r="OX356" s="163"/>
      <c r="OY356" s="163"/>
      <c r="OZ356" s="163"/>
      <c r="PA356" s="163"/>
      <c r="PB356" s="163"/>
      <c r="PC356" s="163"/>
      <c r="PD356" s="163"/>
      <c r="PE356" s="163"/>
      <c r="PF356" s="163"/>
      <c r="PG356" s="163"/>
      <c r="PH356" s="163"/>
      <c r="PI356" s="163"/>
      <c r="PJ356" s="163"/>
      <c r="PK356" s="163"/>
      <c r="PL356" s="163"/>
      <c r="PM356" s="163"/>
      <c r="PN356" s="163"/>
      <c r="PO356" s="163"/>
      <c r="PP356" s="163"/>
      <c r="PQ356" s="163"/>
      <c r="PR356" s="163"/>
      <c r="PS356" s="163"/>
      <c r="PT356" s="163"/>
      <c r="PU356" s="163"/>
      <c r="PV356" s="163"/>
      <c r="PW356" s="163"/>
      <c r="PX356" s="163"/>
      <c r="PY356" s="163"/>
      <c r="PZ356" s="163"/>
      <c r="QA356" s="163"/>
      <c r="QB356" s="163"/>
      <c r="QC356" s="163"/>
      <c r="QD356" s="163"/>
      <c r="QE356" s="163"/>
      <c r="QF356" s="163"/>
      <c r="QG356" s="163"/>
      <c r="QH356" s="163"/>
      <c r="QI356" s="163"/>
      <c r="QJ356" s="163"/>
      <c r="QK356" s="163"/>
      <c r="QL356" s="163"/>
      <c r="QM356" s="163"/>
      <c r="QN356" s="163"/>
      <c r="QO356" s="163"/>
      <c r="QP356" s="163"/>
      <c r="QQ356" s="163"/>
      <c r="QR356" s="163"/>
      <c r="QS356" s="163"/>
      <c r="QT356" s="163"/>
      <c r="QU356" s="163"/>
      <c r="QV356" s="163"/>
      <c r="QW356" s="163"/>
      <c r="QX356" s="163"/>
      <c r="QY356" s="163"/>
      <c r="QZ356" s="163"/>
      <c r="RA356" s="163"/>
      <c r="RB356" s="163"/>
      <c r="RC356" s="163"/>
      <c r="RD356" s="163"/>
      <c r="RE356" s="163"/>
      <c r="RF356" s="163"/>
      <c r="RG356" s="163"/>
      <c r="RH356" s="163"/>
      <c r="RI356" s="163"/>
      <c r="RJ356" s="163"/>
      <c r="RK356" s="163"/>
      <c r="RL356" s="163"/>
      <c r="RM356" s="163"/>
      <c r="RN356" s="163"/>
      <c r="RO356" s="163"/>
      <c r="RP356" s="163"/>
      <c r="RQ356" s="163"/>
      <c r="RR356" s="163"/>
      <c r="RS356" s="163"/>
      <c r="RT356" s="163"/>
      <c r="RU356" s="163"/>
      <c r="RV356" s="163"/>
      <c r="RW356" s="163"/>
      <c r="RX356" s="163"/>
      <c r="RY356" s="163"/>
      <c r="RZ356" s="163"/>
      <c r="SA356" s="163"/>
      <c r="SB356" s="163"/>
      <c r="SC356" s="163"/>
      <c r="SD356" s="163"/>
      <c r="SE356" s="163"/>
      <c r="SF356" s="163"/>
      <c r="SG356" s="163"/>
      <c r="SH356" s="163"/>
      <c r="SI356" s="163"/>
      <c r="SJ356" s="163"/>
      <c r="SK356" s="163"/>
      <c r="SL356" s="163"/>
      <c r="SM356" s="163"/>
      <c r="SN356" s="163"/>
      <c r="SO356" s="163"/>
      <c r="SP356" s="163"/>
      <c r="SQ356" s="163"/>
      <c r="SR356" s="163"/>
      <c r="SS356" s="163"/>
      <c r="ST356" s="163"/>
      <c r="SU356" s="163"/>
      <c r="SV356" s="163"/>
      <c r="SW356" s="163"/>
      <c r="SX356" s="163"/>
      <c r="SY356" s="163"/>
      <c r="SZ356" s="163"/>
      <c r="TA356" s="163"/>
      <c r="TB356" s="163"/>
      <c r="TC356" s="163"/>
      <c r="TD356" s="163"/>
      <c r="TE356" s="163"/>
      <c r="TF356" s="163"/>
      <c r="TG356" s="163"/>
      <c r="TH356" s="163"/>
      <c r="TI356" s="163"/>
      <c r="TJ356" s="163"/>
      <c r="TK356" s="163"/>
      <c r="TL356" s="163"/>
      <c r="TM356" s="163"/>
      <c r="TN356" s="163"/>
      <c r="TO356" s="163"/>
      <c r="TP356" s="163"/>
      <c r="TQ356" s="163"/>
      <c r="TR356" s="163"/>
      <c r="TS356" s="163"/>
      <c r="TT356" s="163"/>
      <c r="TU356" s="163"/>
      <c r="TV356" s="163"/>
      <c r="TW356" s="163"/>
      <c r="TX356" s="163"/>
      <c r="TY356" s="163"/>
      <c r="TZ356" s="163"/>
      <c r="UA356" s="163"/>
      <c r="UB356" s="163"/>
      <c r="UC356" s="163"/>
      <c r="UD356" s="163"/>
      <c r="UE356" s="163"/>
      <c r="UF356" s="163"/>
      <c r="UG356" s="163"/>
      <c r="UH356" s="163"/>
      <c r="UI356" s="163"/>
      <c r="UJ356" s="163"/>
      <c r="UK356" s="163"/>
      <c r="UL356" s="163"/>
      <c r="UM356" s="163"/>
      <c r="UN356" s="163"/>
      <c r="UO356" s="163"/>
      <c r="UP356" s="163"/>
      <c r="UQ356" s="163"/>
      <c r="UR356" s="163"/>
      <c r="US356" s="163"/>
      <c r="UT356" s="163"/>
      <c r="UU356" s="163"/>
      <c r="UV356" s="163"/>
      <c r="UW356" s="163"/>
      <c r="UX356" s="163"/>
      <c r="UY356" s="163"/>
      <c r="UZ356" s="163"/>
      <c r="VA356" s="163"/>
      <c r="VB356" s="163"/>
      <c r="VC356" s="163"/>
      <c r="VD356" s="163"/>
      <c r="VE356" s="163"/>
      <c r="VF356" s="163"/>
      <c r="VG356" s="163"/>
      <c r="VH356" s="163"/>
      <c r="VI356" s="163"/>
      <c r="VJ356" s="163"/>
      <c r="VK356" s="163"/>
      <c r="VL356" s="163"/>
      <c r="VM356" s="163"/>
      <c r="VN356" s="163"/>
      <c r="VO356" s="163"/>
      <c r="VP356" s="163"/>
      <c r="VQ356" s="163"/>
      <c r="VR356" s="163"/>
      <c r="VS356" s="163"/>
      <c r="VT356" s="163"/>
      <c r="VU356" s="163"/>
      <c r="VV356" s="163"/>
      <c r="VW356" s="163"/>
      <c r="VX356" s="163"/>
      <c r="VY356" s="163"/>
      <c r="VZ356" s="163"/>
      <c r="WA356" s="163"/>
      <c r="WB356" s="163"/>
      <c r="WC356" s="163"/>
      <c r="WD356" s="163"/>
      <c r="WE356" s="163"/>
      <c r="WF356" s="163"/>
      <c r="WG356" s="163"/>
      <c r="WH356" s="163"/>
      <c r="WI356" s="163"/>
      <c r="WJ356" s="163"/>
      <c r="WK356" s="163"/>
      <c r="WL356" s="163"/>
      <c r="WM356" s="163"/>
      <c r="WN356" s="163"/>
      <c r="WO356" s="163"/>
      <c r="WP356" s="163"/>
      <c r="WQ356" s="163"/>
      <c r="WR356" s="163"/>
      <c r="WS356" s="163"/>
      <c r="WT356" s="163"/>
      <c r="WU356" s="163"/>
      <c r="WV356" s="163"/>
      <c r="WW356" s="163"/>
      <c r="WX356" s="163"/>
      <c r="WY356" s="163"/>
      <c r="WZ356" s="163"/>
      <c r="XA356" s="163"/>
      <c r="XB356" s="163"/>
      <c r="XC356" s="163"/>
      <c r="XD356" s="163"/>
      <c r="XE356" s="163"/>
      <c r="XF356" s="163"/>
      <c r="XG356" s="163"/>
      <c r="XH356" s="163"/>
      <c r="XI356" s="163"/>
      <c r="XJ356" s="163"/>
      <c r="XK356" s="163"/>
      <c r="XL356" s="163"/>
      <c r="XM356" s="163"/>
      <c r="XN356" s="163"/>
      <c r="XO356" s="163"/>
      <c r="XP356" s="163"/>
      <c r="XQ356" s="163"/>
      <c r="XR356" s="163"/>
      <c r="XS356" s="163"/>
      <c r="XT356" s="163"/>
      <c r="XU356" s="163"/>
      <c r="XV356" s="163"/>
      <c r="XW356" s="163"/>
      <c r="XX356" s="163"/>
      <c r="XY356" s="163"/>
      <c r="XZ356" s="163"/>
      <c r="YA356" s="163"/>
      <c r="YB356" s="163"/>
      <c r="YC356" s="163"/>
      <c r="YD356" s="163"/>
      <c r="YE356" s="163"/>
      <c r="YF356" s="163"/>
      <c r="YG356" s="163"/>
      <c r="YH356" s="163"/>
      <c r="YI356" s="163"/>
      <c r="YJ356" s="163"/>
      <c r="YK356" s="163"/>
      <c r="YL356" s="163"/>
      <c r="YM356" s="163"/>
      <c r="YN356" s="163"/>
      <c r="YO356" s="163"/>
      <c r="YP356" s="163"/>
      <c r="YQ356" s="163"/>
      <c r="YR356" s="163"/>
      <c r="YS356" s="163"/>
      <c r="YT356" s="163"/>
      <c r="YU356" s="163"/>
      <c r="YV356" s="163"/>
      <c r="YW356" s="163"/>
      <c r="YX356" s="163"/>
      <c r="YY356" s="163"/>
      <c r="YZ356" s="163"/>
      <c r="ZA356" s="163"/>
      <c r="ZB356" s="163"/>
      <c r="ZC356" s="163"/>
      <c r="ZD356" s="163"/>
      <c r="ZE356" s="163"/>
      <c r="ZF356" s="163"/>
      <c r="ZG356" s="163"/>
      <c r="ZH356" s="163"/>
      <c r="ZI356" s="163"/>
      <c r="ZJ356" s="163"/>
      <c r="ZK356" s="163"/>
      <c r="ZL356" s="163"/>
      <c r="ZM356" s="163"/>
      <c r="ZN356" s="163"/>
      <c r="ZO356" s="163"/>
      <c r="ZP356" s="163"/>
      <c r="ZQ356" s="163"/>
      <c r="ZR356" s="163"/>
      <c r="ZS356" s="163"/>
      <c r="ZT356" s="163"/>
      <c r="ZU356" s="163"/>
      <c r="ZV356" s="163"/>
      <c r="ZW356" s="163"/>
      <c r="ZX356" s="163"/>
      <c r="ZY356" s="163"/>
      <c r="ZZ356" s="163"/>
      <c r="AAA356" s="163"/>
      <c r="AAB356" s="163"/>
      <c r="AAC356" s="163"/>
      <c r="AAD356" s="163"/>
      <c r="AAE356" s="163"/>
      <c r="AAF356" s="163"/>
      <c r="AAG356" s="163"/>
      <c r="AAH356" s="163"/>
      <c r="AAI356" s="163"/>
      <c r="AAJ356" s="163"/>
      <c r="AAK356" s="163"/>
      <c r="AAL356" s="163"/>
      <c r="AAM356" s="163"/>
      <c r="AAN356" s="163"/>
      <c r="AAO356" s="163"/>
      <c r="AAP356" s="163"/>
      <c r="AAQ356" s="163"/>
      <c r="AAR356" s="163"/>
      <c r="AAS356" s="163"/>
      <c r="AAT356" s="163"/>
      <c r="AAU356" s="163"/>
      <c r="AAV356" s="163"/>
      <c r="AAW356" s="163"/>
      <c r="AAX356" s="163"/>
      <c r="AAY356" s="163"/>
      <c r="AAZ356" s="163"/>
      <c r="ABA356" s="163"/>
      <c r="ABB356" s="163"/>
      <c r="ABC356" s="163"/>
      <c r="ABD356" s="163"/>
      <c r="ABE356" s="163"/>
      <c r="ABF356" s="163"/>
      <c r="ABG356" s="163"/>
      <c r="ABH356" s="163"/>
      <c r="ABI356" s="163"/>
      <c r="ABJ356" s="163"/>
      <c r="ABK356" s="163"/>
      <c r="ABL356" s="163"/>
      <c r="ABM356" s="163"/>
      <c r="ABN356" s="163"/>
      <c r="ABO356" s="163"/>
      <c r="ABP356" s="163"/>
      <c r="ABQ356" s="163"/>
      <c r="ABR356" s="163"/>
      <c r="ABS356" s="163"/>
      <c r="ABT356" s="163"/>
      <c r="ABU356" s="163"/>
      <c r="ABV356" s="163"/>
      <c r="ABW356" s="163"/>
      <c r="ABX356" s="163"/>
      <c r="ABY356" s="163"/>
      <c r="ABZ356" s="163"/>
      <c r="ACA356" s="163"/>
      <c r="ACB356" s="163"/>
      <c r="ACC356" s="163"/>
      <c r="ACD356" s="163"/>
      <c r="ACE356" s="163"/>
      <c r="ACF356" s="163"/>
      <c r="ACG356" s="163"/>
      <c r="ACH356" s="163"/>
      <c r="ACI356" s="163"/>
      <c r="ACJ356" s="163"/>
      <c r="ACK356" s="163"/>
      <c r="ACL356" s="163"/>
      <c r="ACM356" s="163"/>
      <c r="ACN356" s="163"/>
      <c r="ACO356" s="163"/>
      <c r="ACP356" s="163"/>
      <c r="ACQ356" s="163"/>
      <c r="ACR356" s="163"/>
      <c r="ACS356" s="163"/>
      <c r="ACT356" s="163"/>
      <c r="ACU356" s="163"/>
      <c r="ACV356" s="163"/>
      <c r="ACW356" s="163"/>
      <c r="ACX356" s="163"/>
      <c r="ACY356" s="163"/>
      <c r="ACZ356" s="163"/>
      <c r="ADA356" s="163"/>
    </row>
    <row r="357" spans="1:786" customFormat="1" ht="70.8" customHeight="1" x14ac:dyDescent="0.3">
      <c r="A357" s="81">
        <v>3</v>
      </c>
      <c r="B357" s="87" t="s">
        <v>972</v>
      </c>
      <c r="C357" s="64" t="s">
        <v>585</v>
      </c>
      <c r="D357" s="65" t="s">
        <v>129</v>
      </c>
      <c r="E357" s="65" t="s">
        <v>278</v>
      </c>
      <c r="F357" s="65"/>
      <c r="G357" s="122"/>
      <c r="H357" s="65">
        <v>2</v>
      </c>
      <c r="I357" s="65" t="s">
        <v>49</v>
      </c>
      <c r="J357" s="65" t="s">
        <v>50</v>
      </c>
      <c r="K357" s="67">
        <v>1960</v>
      </c>
      <c r="L357" s="135">
        <v>1960</v>
      </c>
      <c r="M357" s="69"/>
      <c r="N357" s="70"/>
      <c r="O357" s="70"/>
      <c r="P357" s="71" t="s">
        <v>511</v>
      </c>
      <c r="Q357" s="72" t="s">
        <v>973</v>
      </c>
      <c r="R357" s="73"/>
      <c r="S357" s="74" t="str">
        <f>C357</f>
        <v>Pb</v>
      </c>
      <c r="T357" s="75"/>
      <c r="U357" s="75"/>
      <c r="V357" s="75"/>
      <c r="W357" s="75"/>
      <c r="X357" s="75"/>
      <c r="Y357" s="75"/>
      <c r="Z357" s="75"/>
      <c r="AA357" s="22"/>
      <c r="AB357" s="76">
        <f t="shared" si="79"/>
        <v>0</v>
      </c>
      <c r="AC357" s="76">
        <f t="shared" si="80"/>
        <v>0</v>
      </c>
      <c r="AD357" s="76">
        <f t="shared" si="81"/>
        <v>0</v>
      </c>
      <c r="AE357" s="76">
        <f t="shared" si="82"/>
        <v>0</v>
      </c>
      <c r="AF357" s="77"/>
      <c r="AG357" s="77">
        <f t="shared" si="83"/>
        <v>0</v>
      </c>
      <c r="AH357" s="77">
        <f t="shared" si="84"/>
        <v>0</v>
      </c>
      <c r="AI357" s="77">
        <f t="shared" si="85"/>
        <v>0</v>
      </c>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c r="DD357" s="22"/>
      <c r="DE357" s="22"/>
      <c r="DF357" s="22"/>
      <c r="DG357" s="22"/>
      <c r="DH357" s="22"/>
      <c r="DI357" s="22"/>
      <c r="DJ357" s="22"/>
      <c r="DK357" s="22"/>
      <c r="DL357" s="22"/>
      <c r="DM357" s="22"/>
      <c r="DN357" s="22"/>
      <c r="DO357" s="22"/>
      <c r="DP357" s="22"/>
      <c r="DQ357" s="22"/>
      <c r="DR357" s="22"/>
      <c r="DS357" s="22"/>
      <c r="DT357" s="22"/>
      <c r="DU357" s="22"/>
      <c r="DV357" s="22"/>
      <c r="DW357" s="22"/>
      <c r="DX357" s="22"/>
      <c r="DY357" s="22"/>
      <c r="DZ357" s="22"/>
      <c r="EA357" s="22"/>
      <c r="EB357" s="22"/>
      <c r="EC357" s="22"/>
      <c r="ED357" s="163"/>
      <c r="EE357" s="163"/>
      <c r="EF357" s="163"/>
      <c r="EG357" s="163"/>
      <c r="EH357" s="163"/>
      <c r="EI357" s="163"/>
      <c r="EJ357" s="163"/>
      <c r="EK357" s="163"/>
      <c r="EL357" s="163"/>
      <c r="EM357" s="163"/>
      <c r="EN357" s="163"/>
      <c r="EO357" s="163"/>
      <c r="EP357" s="163"/>
      <c r="EQ357" s="163"/>
      <c r="ER357" s="163"/>
      <c r="ES357" s="163"/>
      <c r="ET357" s="163"/>
      <c r="EU357" s="163"/>
      <c r="EV357" s="163"/>
      <c r="EW357" s="163"/>
      <c r="EX357" s="163"/>
      <c r="EY357" s="163"/>
      <c r="EZ357" s="163"/>
      <c r="FA357" s="163"/>
      <c r="FB357" s="163"/>
      <c r="FC357" s="163"/>
      <c r="FD357" s="163"/>
      <c r="FE357" s="163"/>
      <c r="FF357" s="163"/>
      <c r="FG357" s="163"/>
      <c r="FH357" s="163"/>
      <c r="FI357" s="163"/>
      <c r="FJ357" s="163"/>
      <c r="FK357" s="163"/>
      <c r="FL357" s="163"/>
      <c r="FM357" s="163"/>
      <c r="FN357" s="163"/>
      <c r="FO357" s="163"/>
      <c r="FP357" s="163"/>
      <c r="FQ357" s="163"/>
      <c r="FR357" s="163"/>
      <c r="FS357" s="163"/>
      <c r="FT357" s="163"/>
      <c r="FU357" s="163"/>
      <c r="FV357" s="163"/>
      <c r="FW357" s="163"/>
      <c r="FX357" s="163"/>
      <c r="FY357" s="163"/>
      <c r="FZ357" s="163"/>
      <c r="GA357" s="163"/>
      <c r="GB357" s="163"/>
      <c r="GC357" s="163"/>
      <c r="GD357" s="163"/>
      <c r="GE357" s="163"/>
      <c r="GF357" s="163"/>
      <c r="GG357" s="163"/>
      <c r="GH357" s="163"/>
      <c r="GI357" s="163"/>
      <c r="GJ357" s="163"/>
      <c r="GK357" s="163"/>
      <c r="GL357" s="163"/>
      <c r="GM357" s="163"/>
      <c r="GN357" s="163"/>
      <c r="GO357" s="163"/>
      <c r="GP357" s="163"/>
      <c r="GQ357" s="163"/>
      <c r="GR357" s="163"/>
      <c r="GS357" s="163"/>
      <c r="GT357" s="163"/>
      <c r="GU357" s="163"/>
      <c r="GV357" s="163"/>
      <c r="GW357" s="163"/>
      <c r="GX357" s="163"/>
      <c r="GY357" s="163"/>
      <c r="GZ357" s="163"/>
      <c r="HA357" s="163"/>
      <c r="HB357" s="163"/>
      <c r="HC357" s="163"/>
      <c r="HD357" s="163"/>
      <c r="HE357" s="163"/>
      <c r="HF357" s="163"/>
      <c r="HG357" s="163"/>
      <c r="HH357" s="163"/>
      <c r="HI357" s="163"/>
      <c r="HJ357" s="163"/>
      <c r="HK357" s="163"/>
      <c r="HL357" s="163"/>
      <c r="HM357" s="163"/>
      <c r="HN357" s="163"/>
      <c r="HO357" s="163"/>
      <c r="HP357" s="163"/>
      <c r="HQ357" s="163"/>
      <c r="HR357" s="163"/>
      <c r="HS357" s="163"/>
      <c r="HT357" s="163"/>
      <c r="HU357" s="163"/>
      <c r="HV357" s="163"/>
      <c r="HW357" s="163"/>
      <c r="HX357" s="163"/>
      <c r="HY357" s="163"/>
      <c r="HZ357" s="163"/>
      <c r="IA357" s="163"/>
      <c r="IB357" s="163"/>
      <c r="IC357" s="163"/>
      <c r="ID357" s="163"/>
      <c r="IE357" s="163"/>
      <c r="IF357" s="163"/>
      <c r="IG357" s="163"/>
      <c r="IH357" s="163"/>
      <c r="II357" s="163"/>
      <c r="IJ357" s="163"/>
      <c r="IK357" s="163"/>
      <c r="IL357" s="163"/>
      <c r="IM357" s="163"/>
      <c r="IN357" s="163"/>
      <c r="IO357" s="163"/>
      <c r="IP357" s="163"/>
      <c r="IQ357" s="163"/>
      <c r="IR357" s="163"/>
      <c r="IS357" s="163"/>
      <c r="IT357" s="163"/>
      <c r="IU357" s="163"/>
      <c r="IV357" s="163"/>
      <c r="IW357" s="163"/>
      <c r="IX357" s="163"/>
      <c r="IY357" s="163"/>
      <c r="IZ357" s="163"/>
      <c r="JA357" s="163"/>
      <c r="JB357" s="163"/>
      <c r="JC357" s="163"/>
      <c r="JD357" s="163"/>
      <c r="JE357" s="163"/>
      <c r="JF357" s="163"/>
      <c r="JG357" s="163"/>
      <c r="JH357" s="163"/>
      <c r="JI357" s="163"/>
      <c r="JJ357" s="163"/>
      <c r="JK357" s="163"/>
      <c r="JL357" s="163"/>
      <c r="JM357" s="163"/>
      <c r="JN357" s="163"/>
      <c r="JO357" s="163"/>
      <c r="JP357" s="163"/>
      <c r="JQ357" s="163"/>
      <c r="JR357" s="163"/>
      <c r="JS357" s="163"/>
      <c r="JT357" s="163"/>
      <c r="JU357" s="163"/>
      <c r="JV357" s="163"/>
      <c r="JW357" s="163"/>
      <c r="JX357" s="163"/>
      <c r="JY357" s="163"/>
      <c r="JZ357" s="163"/>
      <c r="KA357" s="163"/>
      <c r="KB357" s="163"/>
      <c r="KC357" s="163"/>
      <c r="KD357" s="163"/>
      <c r="KE357" s="163"/>
      <c r="KF357" s="163"/>
      <c r="KG357" s="163"/>
      <c r="KH357" s="163"/>
      <c r="KI357" s="163"/>
      <c r="KJ357" s="163"/>
      <c r="KK357" s="163"/>
      <c r="KL357" s="163"/>
      <c r="KM357" s="163"/>
      <c r="KN357" s="163"/>
      <c r="KO357" s="163"/>
      <c r="KP357" s="163"/>
      <c r="KQ357" s="163"/>
      <c r="KR357" s="163"/>
      <c r="KS357" s="163"/>
      <c r="KT357" s="163"/>
      <c r="KU357" s="163"/>
      <c r="KV357" s="163"/>
      <c r="KW357" s="163"/>
      <c r="KX357" s="163"/>
      <c r="KY357" s="163"/>
      <c r="KZ357" s="163"/>
      <c r="LA357" s="163"/>
      <c r="LB357" s="163"/>
      <c r="LC357" s="163"/>
      <c r="LD357" s="163"/>
      <c r="LE357" s="163"/>
      <c r="LF357" s="163"/>
      <c r="LG357" s="163"/>
      <c r="LH357" s="163"/>
      <c r="LI357" s="163"/>
      <c r="LJ357" s="163"/>
      <c r="LK357" s="163"/>
      <c r="LL357" s="163"/>
      <c r="LM357" s="163"/>
      <c r="LN357" s="163"/>
      <c r="LO357" s="163"/>
      <c r="LP357" s="163"/>
      <c r="LQ357" s="163"/>
      <c r="LR357" s="163"/>
      <c r="LS357" s="163"/>
      <c r="LT357" s="163"/>
      <c r="LU357" s="163"/>
      <c r="LV357" s="163"/>
      <c r="LW357" s="163"/>
      <c r="LX357" s="163"/>
      <c r="LY357" s="163"/>
      <c r="LZ357" s="163"/>
      <c r="MA357" s="163"/>
      <c r="MB357" s="163"/>
      <c r="MC357" s="163"/>
      <c r="MD357" s="163"/>
      <c r="ME357" s="163"/>
      <c r="MF357" s="163"/>
      <c r="MG357" s="163"/>
      <c r="MH357" s="163"/>
      <c r="MI357" s="163"/>
      <c r="MJ357" s="163"/>
      <c r="MK357" s="163"/>
      <c r="ML357" s="163"/>
      <c r="MM357" s="163"/>
      <c r="MN357" s="163"/>
      <c r="MO357" s="163"/>
      <c r="MP357" s="163"/>
      <c r="MQ357" s="163"/>
      <c r="MR357" s="163"/>
      <c r="MS357" s="163"/>
      <c r="MT357" s="163"/>
      <c r="MU357" s="163"/>
      <c r="MV357" s="163"/>
      <c r="MW357" s="163"/>
      <c r="MX357" s="163"/>
      <c r="MY357" s="163"/>
      <c r="MZ357" s="163"/>
      <c r="NA357" s="163"/>
      <c r="NB357" s="163"/>
      <c r="NC357" s="163"/>
      <c r="ND357" s="163"/>
      <c r="NE357" s="163"/>
      <c r="NF357" s="163"/>
      <c r="NG357" s="163"/>
      <c r="NH357" s="163"/>
      <c r="NI357" s="163"/>
      <c r="NJ357" s="163"/>
      <c r="NK357" s="163"/>
      <c r="NL357" s="163"/>
      <c r="NM357" s="163"/>
      <c r="NN357" s="163"/>
      <c r="NO357" s="163"/>
      <c r="NP357" s="163"/>
      <c r="NQ357" s="163"/>
      <c r="NR357" s="163"/>
      <c r="NS357" s="163"/>
      <c r="NT357" s="163"/>
      <c r="NU357" s="163"/>
      <c r="NV357" s="163"/>
      <c r="NW357" s="163"/>
      <c r="NX357" s="163"/>
      <c r="NY357" s="163"/>
      <c r="NZ357" s="163"/>
      <c r="OA357" s="163"/>
      <c r="OB357" s="163"/>
      <c r="OC357" s="163"/>
      <c r="OD357" s="163"/>
      <c r="OE357" s="163"/>
      <c r="OF357" s="163"/>
      <c r="OG357" s="163"/>
      <c r="OH357" s="163"/>
      <c r="OI357" s="163"/>
      <c r="OJ357" s="163"/>
      <c r="OK357" s="163"/>
      <c r="OL357" s="163"/>
      <c r="OM357" s="163"/>
      <c r="ON357" s="163"/>
      <c r="OO357" s="163"/>
      <c r="OP357" s="163"/>
      <c r="OQ357" s="163"/>
      <c r="OR357" s="163"/>
      <c r="OS357" s="163"/>
      <c r="OT357" s="163"/>
      <c r="OU357" s="163"/>
      <c r="OV357" s="163"/>
      <c r="OW357" s="163"/>
      <c r="OX357" s="163"/>
      <c r="OY357" s="163"/>
      <c r="OZ357" s="163"/>
      <c r="PA357" s="163"/>
      <c r="PB357" s="163"/>
      <c r="PC357" s="163"/>
      <c r="PD357" s="163"/>
      <c r="PE357" s="163"/>
      <c r="PF357" s="163"/>
      <c r="PG357" s="163"/>
      <c r="PH357" s="163"/>
      <c r="PI357" s="163"/>
      <c r="PJ357" s="163"/>
      <c r="PK357" s="163"/>
      <c r="PL357" s="163"/>
      <c r="PM357" s="163"/>
      <c r="PN357" s="163"/>
      <c r="PO357" s="163"/>
      <c r="PP357" s="163"/>
      <c r="PQ357" s="163"/>
      <c r="PR357" s="163"/>
      <c r="PS357" s="163"/>
      <c r="PT357" s="163"/>
      <c r="PU357" s="163"/>
      <c r="PV357" s="163"/>
      <c r="PW357" s="163"/>
      <c r="PX357" s="163"/>
      <c r="PY357" s="163"/>
      <c r="PZ357" s="163"/>
      <c r="QA357" s="163"/>
      <c r="QB357" s="163"/>
      <c r="QC357" s="163"/>
      <c r="QD357" s="163"/>
      <c r="QE357" s="163"/>
      <c r="QF357" s="163"/>
      <c r="QG357" s="163"/>
      <c r="QH357" s="163"/>
      <c r="QI357" s="163"/>
      <c r="QJ357" s="163"/>
      <c r="QK357" s="163"/>
      <c r="QL357" s="163"/>
      <c r="QM357" s="163"/>
      <c r="QN357" s="163"/>
      <c r="QO357" s="163"/>
      <c r="QP357" s="163"/>
      <c r="QQ357" s="163"/>
      <c r="QR357" s="163"/>
      <c r="QS357" s="163"/>
      <c r="QT357" s="163"/>
      <c r="QU357" s="163"/>
      <c r="QV357" s="163"/>
      <c r="QW357" s="163"/>
      <c r="QX357" s="163"/>
      <c r="QY357" s="163"/>
      <c r="QZ357" s="163"/>
      <c r="RA357" s="163"/>
      <c r="RB357" s="163"/>
      <c r="RC357" s="163"/>
      <c r="RD357" s="163"/>
      <c r="RE357" s="163"/>
      <c r="RF357" s="163"/>
      <c r="RG357" s="163"/>
      <c r="RH357" s="163"/>
      <c r="RI357" s="163"/>
      <c r="RJ357" s="163"/>
      <c r="RK357" s="163"/>
      <c r="RL357" s="163"/>
      <c r="RM357" s="163"/>
      <c r="RN357" s="163"/>
      <c r="RO357" s="163"/>
      <c r="RP357" s="163"/>
      <c r="RQ357" s="163"/>
      <c r="RR357" s="163"/>
      <c r="RS357" s="163"/>
      <c r="RT357" s="163"/>
      <c r="RU357" s="163"/>
      <c r="RV357" s="163"/>
      <c r="RW357" s="163"/>
      <c r="RX357" s="163"/>
      <c r="RY357" s="163"/>
      <c r="RZ357" s="163"/>
      <c r="SA357" s="163"/>
      <c r="SB357" s="163"/>
      <c r="SC357" s="163"/>
      <c r="SD357" s="163"/>
      <c r="SE357" s="163"/>
      <c r="SF357" s="163"/>
      <c r="SG357" s="163"/>
      <c r="SH357" s="163"/>
      <c r="SI357" s="163"/>
      <c r="SJ357" s="163"/>
      <c r="SK357" s="163"/>
      <c r="SL357" s="163"/>
      <c r="SM357" s="163"/>
      <c r="SN357" s="163"/>
      <c r="SO357" s="163"/>
      <c r="SP357" s="163"/>
      <c r="SQ357" s="163"/>
      <c r="SR357" s="163"/>
      <c r="SS357" s="163"/>
      <c r="ST357" s="163"/>
      <c r="SU357" s="163"/>
      <c r="SV357" s="163"/>
      <c r="SW357" s="163"/>
      <c r="SX357" s="163"/>
      <c r="SY357" s="163"/>
      <c r="SZ357" s="163"/>
      <c r="TA357" s="163"/>
      <c r="TB357" s="163"/>
      <c r="TC357" s="163"/>
      <c r="TD357" s="163"/>
      <c r="TE357" s="163"/>
      <c r="TF357" s="163"/>
      <c r="TG357" s="163"/>
      <c r="TH357" s="163"/>
      <c r="TI357" s="163"/>
      <c r="TJ357" s="163"/>
      <c r="TK357" s="163"/>
      <c r="TL357" s="163"/>
      <c r="TM357" s="163"/>
      <c r="TN357" s="163"/>
      <c r="TO357" s="163"/>
      <c r="TP357" s="163"/>
      <c r="TQ357" s="163"/>
      <c r="TR357" s="163"/>
      <c r="TS357" s="163"/>
      <c r="TT357" s="163"/>
      <c r="TU357" s="163"/>
      <c r="TV357" s="163"/>
      <c r="TW357" s="163"/>
      <c r="TX357" s="163"/>
      <c r="TY357" s="163"/>
      <c r="TZ357" s="163"/>
      <c r="UA357" s="163"/>
      <c r="UB357" s="163"/>
      <c r="UC357" s="163"/>
      <c r="UD357" s="163"/>
      <c r="UE357" s="163"/>
      <c r="UF357" s="163"/>
      <c r="UG357" s="163"/>
      <c r="UH357" s="163"/>
      <c r="UI357" s="163"/>
      <c r="UJ357" s="163"/>
      <c r="UK357" s="163"/>
      <c r="UL357" s="163"/>
      <c r="UM357" s="163"/>
      <c r="UN357" s="163"/>
      <c r="UO357" s="163"/>
      <c r="UP357" s="163"/>
      <c r="UQ357" s="163"/>
      <c r="UR357" s="163"/>
      <c r="US357" s="163"/>
      <c r="UT357" s="163"/>
      <c r="UU357" s="163"/>
      <c r="UV357" s="163"/>
      <c r="UW357" s="163"/>
      <c r="UX357" s="163"/>
      <c r="UY357" s="163"/>
      <c r="UZ357" s="163"/>
      <c r="VA357" s="163"/>
      <c r="VB357" s="163"/>
      <c r="VC357" s="163"/>
      <c r="VD357" s="163"/>
      <c r="VE357" s="163"/>
      <c r="VF357" s="163"/>
      <c r="VG357" s="163"/>
      <c r="VH357" s="163"/>
      <c r="VI357" s="163"/>
      <c r="VJ357" s="163"/>
      <c r="VK357" s="163"/>
      <c r="VL357" s="163"/>
      <c r="VM357" s="163"/>
      <c r="VN357" s="163"/>
      <c r="VO357" s="163"/>
      <c r="VP357" s="163"/>
      <c r="VQ357" s="163"/>
      <c r="VR357" s="163"/>
      <c r="VS357" s="163"/>
      <c r="VT357" s="163"/>
      <c r="VU357" s="163"/>
      <c r="VV357" s="163"/>
      <c r="VW357" s="163"/>
      <c r="VX357" s="163"/>
      <c r="VY357" s="163"/>
      <c r="VZ357" s="163"/>
      <c r="WA357" s="163"/>
      <c r="WB357" s="163"/>
      <c r="WC357" s="163"/>
      <c r="WD357" s="163"/>
      <c r="WE357" s="163"/>
      <c r="WF357" s="163"/>
      <c r="WG357" s="163"/>
      <c r="WH357" s="163"/>
      <c r="WI357" s="163"/>
      <c r="WJ357" s="163"/>
      <c r="WK357" s="163"/>
      <c r="WL357" s="163"/>
      <c r="WM357" s="163"/>
      <c r="WN357" s="163"/>
      <c r="WO357" s="163"/>
      <c r="WP357" s="163"/>
      <c r="WQ357" s="163"/>
      <c r="WR357" s="163"/>
      <c r="WS357" s="163"/>
      <c r="WT357" s="163"/>
      <c r="WU357" s="163"/>
      <c r="WV357" s="163"/>
      <c r="WW357" s="163"/>
      <c r="WX357" s="163"/>
      <c r="WY357" s="163"/>
      <c r="WZ357" s="163"/>
      <c r="XA357" s="163"/>
      <c r="XB357" s="163"/>
      <c r="XC357" s="163"/>
      <c r="XD357" s="163"/>
      <c r="XE357" s="163"/>
      <c r="XF357" s="163"/>
      <c r="XG357" s="163"/>
      <c r="XH357" s="163"/>
      <c r="XI357" s="163"/>
      <c r="XJ357" s="163"/>
      <c r="XK357" s="163"/>
      <c r="XL357" s="163"/>
      <c r="XM357" s="163"/>
      <c r="XN357" s="163"/>
      <c r="XO357" s="163"/>
      <c r="XP357" s="163"/>
      <c r="XQ357" s="163"/>
      <c r="XR357" s="163"/>
      <c r="XS357" s="163"/>
      <c r="XT357" s="163"/>
      <c r="XU357" s="163"/>
      <c r="XV357" s="163"/>
      <c r="XW357" s="163"/>
      <c r="XX357" s="163"/>
      <c r="XY357" s="163"/>
      <c r="XZ357" s="163"/>
      <c r="YA357" s="163"/>
      <c r="YB357" s="163"/>
      <c r="YC357" s="163"/>
      <c r="YD357" s="163"/>
      <c r="YE357" s="163"/>
      <c r="YF357" s="163"/>
      <c r="YG357" s="163"/>
      <c r="YH357" s="163"/>
      <c r="YI357" s="163"/>
      <c r="YJ357" s="163"/>
      <c r="YK357" s="163"/>
      <c r="YL357" s="163"/>
      <c r="YM357" s="163"/>
      <c r="YN357" s="163"/>
      <c r="YO357" s="163"/>
      <c r="YP357" s="163"/>
      <c r="YQ357" s="163"/>
      <c r="YR357" s="163"/>
      <c r="YS357" s="163"/>
      <c r="YT357" s="163"/>
      <c r="YU357" s="163"/>
      <c r="YV357" s="163"/>
      <c r="YW357" s="163"/>
      <c r="YX357" s="163"/>
      <c r="YY357" s="163"/>
      <c r="YZ357" s="163"/>
      <c r="ZA357" s="163"/>
      <c r="ZB357" s="163"/>
      <c r="ZC357" s="163"/>
      <c r="ZD357" s="163"/>
      <c r="ZE357" s="163"/>
      <c r="ZF357" s="163"/>
      <c r="ZG357" s="163"/>
      <c r="ZH357" s="163"/>
      <c r="ZI357" s="163"/>
      <c r="ZJ357" s="163"/>
      <c r="ZK357" s="163"/>
      <c r="ZL357" s="163"/>
      <c r="ZM357" s="163"/>
      <c r="ZN357" s="163"/>
      <c r="ZO357" s="163"/>
      <c r="ZP357" s="163"/>
      <c r="ZQ357" s="163"/>
      <c r="ZR357" s="163"/>
      <c r="ZS357" s="163"/>
      <c r="ZT357" s="163"/>
      <c r="ZU357" s="163"/>
      <c r="ZV357" s="163"/>
      <c r="ZW357" s="163"/>
      <c r="ZX357" s="163"/>
      <c r="ZY357" s="163"/>
      <c r="ZZ357" s="163"/>
      <c r="AAA357" s="163"/>
      <c r="AAB357" s="163"/>
      <c r="AAC357" s="163"/>
      <c r="AAD357" s="163"/>
      <c r="AAE357" s="163"/>
      <c r="AAF357" s="163"/>
      <c r="AAG357" s="163"/>
      <c r="AAH357" s="163"/>
      <c r="AAI357" s="163"/>
      <c r="AAJ357" s="163"/>
      <c r="AAK357" s="163"/>
      <c r="AAL357" s="163"/>
      <c r="AAM357" s="163"/>
      <c r="AAN357" s="163"/>
      <c r="AAO357" s="163"/>
      <c r="AAP357" s="163"/>
      <c r="AAQ357" s="163"/>
      <c r="AAR357" s="163"/>
      <c r="AAS357" s="163"/>
      <c r="AAT357" s="163"/>
      <c r="AAU357" s="163"/>
      <c r="AAV357" s="163"/>
      <c r="AAW357" s="163"/>
      <c r="AAX357" s="163"/>
      <c r="AAY357" s="163"/>
      <c r="AAZ357" s="163"/>
      <c r="ABA357" s="163"/>
      <c r="ABB357" s="163"/>
      <c r="ABC357" s="163"/>
      <c r="ABD357" s="163"/>
      <c r="ABE357" s="163"/>
      <c r="ABF357" s="163"/>
      <c r="ABG357" s="163"/>
      <c r="ABH357" s="163"/>
      <c r="ABI357" s="163"/>
      <c r="ABJ357" s="163"/>
      <c r="ABK357" s="163"/>
      <c r="ABL357" s="163"/>
      <c r="ABM357" s="163"/>
      <c r="ABN357" s="163"/>
      <c r="ABO357" s="163"/>
      <c r="ABP357" s="163"/>
      <c r="ABQ357" s="163"/>
      <c r="ABR357" s="163"/>
      <c r="ABS357" s="163"/>
      <c r="ABT357" s="163"/>
      <c r="ABU357" s="163"/>
      <c r="ABV357" s="163"/>
      <c r="ABW357" s="163"/>
      <c r="ABX357" s="163"/>
      <c r="ABY357" s="163"/>
      <c r="ABZ357" s="163"/>
      <c r="ACA357" s="163"/>
      <c r="ACB357" s="163"/>
      <c r="ACC357" s="163"/>
      <c r="ACD357" s="163"/>
      <c r="ACE357" s="163"/>
      <c r="ACF357" s="163"/>
      <c r="ACG357" s="163"/>
      <c r="ACH357" s="163"/>
      <c r="ACI357" s="163"/>
      <c r="ACJ357" s="163"/>
      <c r="ACK357" s="163"/>
      <c r="ACL357" s="163"/>
      <c r="ACM357" s="163"/>
      <c r="ACN357" s="163"/>
      <c r="ACO357" s="163"/>
      <c r="ACP357" s="163"/>
      <c r="ACQ357" s="163"/>
      <c r="ACR357" s="163"/>
      <c r="ACS357" s="163"/>
      <c r="ACT357" s="163"/>
      <c r="ACU357" s="163"/>
      <c r="ACV357" s="163"/>
      <c r="ACW357" s="163"/>
      <c r="ACX357" s="163"/>
      <c r="ACY357" s="163"/>
      <c r="ACZ357" s="163"/>
      <c r="ADA357" s="163"/>
      <c r="ADB357" s="164"/>
      <c r="ADC357" s="164"/>
      <c r="ADD357" s="164"/>
      <c r="ADE357" s="164"/>
      <c r="ADF357" s="164"/>
    </row>
    <row r="358" spans="1:786" s="124" customFormat="1" ht="15.6" x14ac:dyDescent="0.3">
      <c r="A358" s="81">
        <v>3</v>
      </c>
      <c r="B358" s="140" t="s">
        <v>974</v>
      </c>
      <c r="C358" s="141" t="s">
        <v>160</v>
      </c>
      <c r="D358" s="142"/>
      <c r="E358" s="142"/>
      <c r="F358" s="142"/>
      <c r="G358" s="91"/>
      <c r="H358" s="142">
        <v>1</v>
      </c>
      <c r="I358" s="142" t="s">
        <v>49</v>
      </c>
      <c r="J358" s="142" t="s">
        <v>67</v>
      </c>
      <c r="K358" s="143">
        <v>1959</v>
      </c>
      <c r="L358" s="107">
        <v>21781</v>
      </c>
      <c r="M358" s="144">
        <v>8400</v>
      </c>
      <c r="N358" s="145"/>
      <c r="O358" s="145"/>
      <c r="P358" s="95" t="s">
        <v>511</v>
      </c>
      <c r="Q358" s="121" t="s">
        <v>975</v>
      </c>
      <c r="R358" s="73"/>
      <c r="S358" s="74" t="str">
        <f>C358</f>
        <v>U</v>
      </c>
      <c r="T358" s="75"/>
      <c r="U358" s="75"/>
      <c r="V358" s="75"/>
      <c r="W358" s="75"/>
      <c r="X358" s="75"/>
      <c r="Y358" s="75"/>
      <c r="Z358" s="75"/>
      <c r="AA358" s="22"/>
      <c r="AB358" s="76">
        <f t="shared" si="79"/>
        <v>4.4288544082655076E-3</v>
      </c>
      <c r="AC358" s="76">
        <f t="shared" si="80"/>
        <v>0</v>
      </c>
      <c r="AD358" s="76">
        <f t="shared" si="81"/>
        <v>0</v>
      </c>
      <c r="AE358" s="76">
        <f t="shared" si="82"/>
        <v>4.4288544082655076E-3</v>
      </c>
      <c r="AF358" s="77"/>
      <c r="AG358" s="77">
        <f t="shared" si="83"/>
        <v>0</v>
      </c>
      <c r="AH358" s="77">
        <f t="shared" si="84"/>
        <v>0</v>
      </c>
      <c r="AI358" s="77">
        <f t="shared" si="85"/>
        <v>4.4288544082655076E-3</v>
      </c>
      <c r="AK358" s="183"/>
      <c r="AL358" s="183"/>
      <c r="AM358" s="183"/>
      <c r="AN358" s="183"/>
      <c r="AO358" s="183"/>
      <c r="AP358" s="183"/>
      <c r="AQ358" s="183"/>
      <c r="AR358" s="183"/>
      <c r="AS358" s="183"/>
      <c r="AT358" s="183"/>
      <c r="AU358" s="183"/>
      <c r="AV358" s="183"/>
      <c r="AW358" s="183"/>
      <c r="AX358" s="183"/>
      <c r="AY358" s="183"/>
      <c r="AZ358" s="183"/>
      <c r="BA358" s="183"/>
      <c r="BB358" s="183"/>
      <c r="BC358" s="183"/>
      <c r="BD358" s="183"/>
      <c r="BE358" s="183"/>
      <c r="BF358" s="183"/>
      <c r="BG358" s="183"/>
      <c r="BH358" s="183"/>
      <c r="BI358" s="183"/>
      <c r="BJ358" s="183"/>
      <c r="BK358" s="183"/>
      <c r="BL358" s="183"/>
      <c r="BM358" s="183"/>
      <c r="BN358" s="183"/>
      <c r="BO358" s="183"/>
      <c r="BP358" s="183"/>
      <c r="BQ358" s="183"/>
      <c r="BR358" s="183"/>
      <c r="BS358" s="183"/>
      <c r="BT358" s="183"/>
      <c r="BU358" s="183"/>
      <c r="BV358" s="183"/>
      <c r="BW358" s="183"/>
      <c r="BX358" s="183"/>
      <c r="BY358" s="183"/>
      <c r="BZ358" s="183"/>
      <c r="CA358" s="183"/>
      <c r="CB358" s="183"/>
      <c r="CC358" s="183"/>
      <c r="CD358" s="183"/>
      <c r="CE358" s="183"/>
      <c r="CF358" s="183"/>
      <c r="CG358" s="183"/>
      <c r="CH358" s="183"/>
      <c r="CI358" s="183"/>
      <c r="CJ358" s="183"/>
      <c r="CK358" s="183"/>
      <c r="CL358" s="183"/>
      <c r="CM358" s="183"/>
      <c r="CN358" s="183"/>
      <c r="CO358" s="183"/>
      <c r="CP358" s="183"/>
      <c r="CQ358" s="183"/>
      <c r="CR358" s="183"/>
      <c r="CS358" s="183"/>
      <c r="CT358" s="183"/>
      <c r="CU358" s="183"/>
      <c r="CV358" s="183"/>
      <c r="CW358" s="183"/>
      <c r="CX358" s="183"/>
      <c r="CY358" s="183"/>
      <c r="CZ358" s="183"/>
      <c r="DA358" s="183"/>
      <c r="DB358" s="183"/>
      <c r="DC358" s="183"/>
      <c r="DD358" s="183"/>
      <c r="DE358" s="183"/>
      <c r="DF358" s="183"/>
      <c r="DG358" s="183"/>
      <c r="DH358" s="183"/>
      <c r="DI358" s="183"/>
      <c r="DJ358" s="183"/>
      <c r="DK358" s="183"/>
      <c r="DL358" s="183"/>
      <c r="DM358" s="183"/>
      <c r="DN358" s="183"/>
      <c r="DO358" s="183"/>
      <c r="DP358" s="183"/>
      <c r="DQ358" s="183"/>
      <c r="DR358" s="183"/>
      <c r="DS358" s="183"/>
      <c r="DT358" s="183"/>
      <c r="DU358" s="183"/>
      <c r="DV358" s="183"/>
      <c r="DW358" s="183"/>
      <c r="DX358" s="183"/>
      <c r="DY358" s="183"/>
      <c r="DZ358" s="183"/>
      <c r="EA358" s="183"/>
      <c r="EB358" s="183"/>
      <c r="EC358" s="183"/>
      <c r="ED358" s="183"/>
      <c r="EE358" s="183"/>
      <c r="EF358" s="183"/>
      <c r="EG358" s="183"/>
      <c r="EH358" s="183"/>
      <c r="EI358" s="183"/>
      <c r="EJ358" s="183"/>
      <c r="EK358" s="183"/>
      <c r="EL358" s="183"/>
      <c r="EM358" s="183"/>
      <c r="EN358" s="183"/>
      <c r="EO358" s="183"/>
      <c r="EP358" s="183"/>
      <c r="EQ358" s="183"/>
      <c r="ER358" s="183"/>
      <c r="ES358" s="183"/>
      <c r="ET358" s="183"/>
      <c r="EU358" s="183"/>
      <c r="EV358" s="183"/>
      <c r="EW358" s="183"/>
      <c r="EX358" s="183"/>
      <c r="EY358" s="183"/>
      <c r="EZ358" s="183"/>
      <c r="FA358" s="183"/>
      <c r="FB358" s="183"/>
      <c r="FC358" s="183"/>
      <c r="FD358" s="183"/>
      <c r="FE358" s="183"/>
      <c r="FF358" s="183"/>
      <c r="FG358" s="183"/>
      <c r="FH358" s="183"/>
      <c r="FI358" s="183"/>
      <c r="FJ358" s="183"/>
      <c r="FK358" s="183"/>
      <c r="FL358" s="183"/>
      <c r="FM358" s="183"/>
      <c r="FN358" s="183"/>
      <c r="FO358" s="183"/>
      <c r="FP358" s="183"/>
      <c r="FQ358" s="183"/>
      <c r="FR358" s="183"/>
      <c r="FS358" s="183"/>
      <c r="FT358" s="183"/>
      <c r="FU358" s="183"/>
      <c r="FV358" s="183"/>
      <c r="FW358" s="183"/>
      <c r="FX358" s="183"/>
      <c r="FY358" s="183"/>
      <c r="FZ358" s="183"/>
      <c r="GA358" s="183"/>
      <c r="GB358" s="183"/>
      <c r="GC358" s="183"/>
      <c r="GD358" s="183"/>
      <c r="GE358" s="183"/>
      <c r="GF358" s="183"/>
      <c r="GG358" s="183"/>
      <c r="GH358" s="183"/>
      <c r="GI358" s="183"/>
      <c r="GJ358" s="183"/>
      <c r="GK358" s="183"/>
      <c r="GL358" s="183"/>
      <c r="GM358" s="183"/>
      <c r="GN358" s="183"/>
      <c r="GO358" s="183"/>
      <c r="GP358" s="183"/>
      <c r="GQ358" s="183"/>
      <c r="GR358" s="183"/>
      <c r="GS358" s="183"/>
      <c r="GT358" s="183"/>
      <c r="GU358" s="183"/>
      <c r="GV358" s="183"/>
      <c r="GW358" s="183"/>
      <c r="GX358" s="183"/>
      <c r="GY358" s="183"/>
      <c r="GZ358" s="183"/>
      <c r="HA358" s="183"/>
      <c r="HB358" s="183"/>
      <c r="HC358" s="183"/>
      <c r="HD358" s="183"/>
      <c r="HE358" s="183"/>
      <c r="HF358" s="183"/>
      <c r="HG358" s="183"/>
      <c r="HH358" s="183"/>
      <c r="HI358" s="183"/>
      <c r="HJ358" s="183"/>
      <c r="HK358" s="183"/>
      <c r="HL358" s="183"/>
      <c r="HM358" s="183"/>
      <c r="HN358" s="183"/>
      <c r="HO358" s="183"/>
      <c r="HP358" s="183"/>
      <c r="HQ358" s="183"/>
      <c r="HR358" s="183"/>
      <c r="HS358" s="183"/>
      <c r="HT358" s="183"/>
      <c r="HU358" s="183"/>
      <c r="HV358" s="183"/>
      <c r="HW358" s="183"/>
      <c r="HX358" s="183"/>
      <c r="HY358" s="183"/>
      <c r="HZ358" s="183"/>
      <c r="IA358" s="183"/>
      <c r="IB358" s="183"/>
      <c r="IC358" s="183"/>
      <c r="ID358" s="183"/>
      <c r="IE358" s="183"/>
      <c r="IF358" s="183"/>
      <c r="IG358" s="183"/>
      <c r="IH358" s="183"/>
      <c r="II358" s="183"/>
      <c r="IJ358" s="183"/>
      <c r="IK358" s="183"/>
      <c r="IL358" s="183"/>
      <c r="IM358" s="183"/>
      <c r="IN358" s="183"/>
      <c r="IO358" s="183"/>
      <c r="IP358" s="183"/>
      <c r="IQ358" s="183"/>
      <c r="IR358" s="183"/>
      <c r="IS358" s="183"/>
      <c r="IT358" s="183"/>
      <c r="IU358" s="183"/>
      <c r="IV358" s="183"/>
      <c r="IW358" s="183"/>
      <c r="IX358" s="183"/>
      <c r="IY358" s="183"/>
      <c r="IZ358" s="183"/>
      <c r="JA358" s="183"/>
      <c r="JB358" s="183"/>
      <c r="JC358" s="183"/>
      <c r="JD358" s="183"/>
      <c r="JE358" s="183"/>
      <c r="JF358" s="183"/>
      <c r="JG358" s="183"/>
      <c r="JH358" s="183"/>
      <c r="JI358" s="183"/>
      <c r="JJ358" s="183"/>
      <c r="JK358" s="183"/>
      <c r="JL358" s="183"/>
      <c r="JM358" s="183"/>
      <c r="JN358" s="183"/>
      <c r="JO358" s="183"/>
      <c r="JP358" s="183"/>
      <c r="JQ358" s="183"/>
      <c r="JR358" s="183"/>
      <c r="JS358" s="183"/>
      <c r="JT358" s="183"/>
      <c r="JU358" s="183"/>
      <c r="JV358" s="183"/>
      <c r="JW358" s="183"/>
      <c r="JX358" s="183"/>
      <c r="JY358" s="183"/>
      <c r="JZ358" s="183"/>
      <c r="KA358" s="183"/>
      <c r="KB358" s="183"/>
      <c r="KC358" s="183"/>
      <c r="KD358" s="183"/>
      <c r="KE358" s="183"/>
      <c r="KF358" s="183"/>
      <c r="KG358" s="183"/>
      <c r="KH358" s="183"/>
      <c r="KI358" s="183"/>
      <c r="KJ358" s="183"/>
      <c r="KK358" s="183"/>
      <c r="KL358" s="183"/>
      <c r="KM358" s="183"/>
      <c r="KN358" s="183"/>
      <c r="KO358" s="183"/>
      <c r="KP358" s="183"/>
      <c r="KQ358" s="183"/>
      <c r="KR358" s="183"/>
      <c r="KS358" s="183"/>
      <c r="KT358" s="183"/>
      <c r="KU358" s="183"/>
      <c r="KV358" s="183"/>
      <c r="KW358" s="183"/>
      <c r="KX358" s="183"/>
      <c r="KY358" s="183"/>
      <c r="KZ358" s="183"/>
      <c r="LA358" s="183"/>
      <c r="LB358" s="183"/>
      <c r="LC358" s="183"/>
      <c r="LD358" s="183"/>
      <c r="LE358" s="183"/>
      <c r="LF358" s="183"/>
      <c r="LG358" s="183"/>
      <c r="LH358" s="183"/>
      <c r="LI358" s="183"/>
      <c r="LJ358" s="183"/>
      <c r="LK358" s="183"/>
      <c r="LL358" s="183"/>
      <c r="LM358" s="183"/>
      <c r="LN358" s="183"/>
      <c r="LO358" s="183"/>
      <c r="LP358" s="183"/>
      <c r="LQ358" s="183"/>
      <c r="LR358" s="183"/>
      <c r="LS358" s="183"/>
      <c r="LT358" s="183"/>
      <c r="LU358" s="183"/>
      <c r="LV358" s="183"/>
      <c r="LW358" s="183"/>
      <c r="LX358" s="183"/>
      <c r="LY358" s="183"/>
      <c r="LZ358" s="183"/>
      <c r="MA358" s="183"/>
      <c r="MB358" s="183"/>
      <c r="MC358" s="183"/>
      <c r="MD358" s="183"/>
      <c r="ME358" s="183"/>
      <c r="MF358" s="183"/>
      <c r="MG358" s="183"/>
      <c r="MH358" s="183"/>
      <c r="MI358" s="183"/>
      <c r="MJ358" s="183"/>
      <c r="MK358" s="183"/>
      <c r="ML358" s="183"/>
      <c r="MM358" s="183"/>
      <c r="MN358" s="183"/>
      <c r="MO358" s="183"/>
      <c r="MP358" s="183"/>
      <c r="MQ358" s="183"/>
      <c r="MR358" s="183"/>
      <c r="MS358" s="183"/>
      <c r="MT358" s="183"/>
      <c r="MU358" s="183"/>
      <c r="MV358" s="183"/>
      <c r="MW358" s="183"/>
      <c r="MX358" s="183"/>
      <c r="MY358" s="183"/>
      <c r="MZ358" s="183"/>
      <c r="NA358" s="183"/>
      <c r="NB358" s="183"/>
      <c r="NC358" s="183"/>
      <c r="ND358" s="183"/>
      <c r="NE358" s="183"/>
      <c r="NF358" s="183"/>
      <c r="NG358" s="183"/>
      <c r="NH358" s="183"/>
      <c r="NI358" s="183"/>
      <c r="NJ358" s="183"/>
      <c r="NK358" s="183"/>
      <c r="NL358" s="183"/>
      <c r="NM358" s="183"/>
      <c r="NN358" s="183"/>
      <c r="NO358" s="183"/>
      <c r="NP358" s="183"/>
      <c r="NQ358" s="183"/>
      <c r="NR358" s="183"/>
      <c r="NS358" s="183"/>
      <c r="NT358" s="183"/>
      <c r="NU358" s="183"/>
      <c r="NV358" s="183"/>
      <c r="NW358" s="183"/>
      <c r="NX358" s="183"/>
      <c r="NY358" s="183"/>
      <c r="NZ358" s="183"/>
      <c r="OA358" s="183"/>
      <c r="OB358" s="183"/>
      <c r="OC358" s="183"/>
      <c r="OD358" s="183"/>
      <c r="OE358" s="183"/>
      <c r="OF358" s="183"/>
      <c r="OG358" s="183"/>
      <c r="OH358" s="183"/>
      <c r="OI358" s="183"/>
      <c r="OJ358" s="183"/>
      <c r="OK358" s="183"/>
      <c r="OL358" s="183"/>
      <c r="OM358" s="183"/>
      <c r="ON358" s="183"/>
      <c r="OO358" s="183"/>
      <c r="OP358" s="183"/>
      <c r="OQ358" s="183"/>
      <c r="OR358" s="183"/>
      <c r="OS358" s="183"/>
      <c r="OT358" s="183"/>
      <c r="OU358" s="183"/>
      <c r="OV358" s="183"/>
      <c r="OW358" s="183"/>
      <c r="OX358" s="183"/>
      <c r="OY358" s="183"/>
      <c r="OZ358" s="183"/>
      <c r="PA358" s="183"/>
      <c r="PB358" s="183"/>
      <c r="PC358" s="183"/>
      <c r="PD358" s="183"/>
      <c r="PE358" s="183"/>
      <c r="PF358" s="183"/>
      <c r="PG358" s="183"/>
      <c r="PH358" s="183"/>
      <c r="PI358" s="183"/>
      <c r="PJ358" s="183"/>
      <c r="PK358" s="183"/>
      <c r="PL358" s="183"/>
      <c r="PM358" s="183"/>
      <c r="PN358" s="183"/>
      <c r="PO358" s="183"/>
      <c r="PP358" s="183"/>
      <c r="PQ358" s="183"/>
      <c r="PR358" s="183"/>
      <c r="PS358" s="183"/>
      <c r="PT358" s="183"/>
      <c r="PU358" s="183"/>
      <c r="PV358" s="183"/>
      <c r="PW358" s="183"/>
      <c r="PX358" s="183"/>
      <c r="PY358" s="183"/>
      <c r="PZ358" s="183"/>
      <c r="QA358" s="183"/>
      <c r="QB358" s="183"/>
      <c r="QC358" s="183"/>
      <c r="QD358" s="183"/>
      <c r="QE358" s="183"/>
      <c r="QF358" s="183"/>
      <c r="QG358" s="183"/>
      <c r="QH358" s="183"/>
      <c r="QI358" s="183"/>
      <c r="QJ358" s="183"/>
      <c r="QK358" s="183"/>
      <c r="QL358" s="183"/>
      <c r="QM358" s="183"/>
      <c r="QN358" s="183"/>
      <c r="QO358" s="183"/>
      <c r="QP358" s="183"/>
      <c r="QQ358" s="183"/>
      <c r="QR358" s="183"/>
      <c r="QS358" s="183"/>
      <c r="QT358" s="183"/>
      <c r="QU358" s="183"/>
      <c r="QV358" s="183"/>
      <c r="QW358" s="183"/>
      <c r="QX358" s="183"/>
      <c r="QY358" s="183"/>
      <c r="QZ358" s="183"/>
      <c r="RA358" s="183"/>
      <c r="RB358" s="183"/>
      <c r="RC358" s="183"/>
      <c r="RD358" s="183"/>
      <c r="RE358" s="183"/>
      <c r="RF358" s="183"/>
      <c r="RG358" s="183"/>
      <c r="RH358" s="183"/>
      <c r="RI358" s="183"/>
      <c r="RJ358" s="183"/>
      <c r="RK358" s="183"/>
      <c r="RL358" s="183"/>
      <c r="RM358" s="183"/>
      <c r="RN358" s="183"/>
      <c r="RO358" s="183"/>
      <c r="RP358" s="183"/>
      <c r="RQ358" s="183"/>
      <c r="RR358" s="183"/>
      <c r="RS358" s="183"/>
      <c r="RT358" s="183"/>
      <c r="RU358" s="183"/>
      <c r="RV358" s="183"/>
      <c r="RW358" s="183"/>
      <c r="RX358" s="183"/>
      <c r="RY358" s="183"/>
      <c r="RZ358" s="183"/>
      <c r="SA358" s="183"/>
      <c r="SB358" s="183"/>
      <c r="SC358" s="183"/>
      <c r="SD358" s="183"/>
      <c r="SE358" s="183"/>
      <c r="SF358" s="183"/>
      <c r="SG358" s="183"/>
      <c r="SH358" s="183"/>
      <c r="SI358" s="183"/>
      <c r="SJ358" s="183"/>
      <c r="SK358" s="183"/>
      <c r="SL358" s="183"/>
      <c r="SM358" s="183"/>
      <c r="SN358" s="183"/>
      <c r="SO358" s="183"/>
      <c r="SP358" s="183"/>
      <c r="SQ358" s="183"/>
      <c r="SR358" s="183"/>
      <c r="SS358" s="183"/>
      <c r="ST358" s="183"/>
      <c r="SU358" s="183"/>
      <c r="SV358" s="183"/>
      <c r="SW358" s="183"/>
      <c r="SX358" s="183"/>
      <c r="SY358" s="183"/>
      <c r="SZ358" s="183"/>
      <c r="TA358" s="183"/>
      <c r="TB358" s="183"/>
      <c r="TC358" s="183"/>
      <c r="TD358" s="183"/>
      <c r="TE358" s="183"/>
      <c r="TF358" s="183"/>
      <c r="TG358" s="183"/>
      <c r="TH358" s="183"/>
      <c r="TI358" s="183"/>
      <c r="TJ358" s="183"/>
      <c r="TK358" s="183"/>
      <c r="TL358" s="183"/>
      <c r="TM358" s="183"/>
      <c r="TN358" s="183"/>
      <c r="TO358" s="183"/>
      <c r="TP358" s="183"/>
      <c r="TQ358" s="183"/>
      <c r="TR358" s="183"/>
      <c r="TS358" s="183"/>
      <c r="TT358" s="183"/>
      <c r="TU358" s="183"/>
      <c r="TV358" s="183"/>
      <c r="TW358" s="183"/>
      <c r="TX358" s="183"/>
      <c r="TY358" s="183"/>
      <c r="TZ358" s="183"/>
      <c r="UA358" s="183"/>
      <c r="UB358" s="183"/>
      <c r="UC358" s="183"/>
      <c r="UD358" s="183"/>
      <c r="UE358" s="183"/>
      <c r="UF358" s="183"/>
      <c r="UG358" s="183"/>
      <c r="UH358" s="183"/>
      <c r="UI358" s="183"/>
      <c r="UJ358" s="183"/>
      <c r="UK358" s="183"/>
      <c r="UL358" s="183"/>
      <c r="UM358" s="183"/>
      <c r="UN358" s="183"/>
      <c r="UO358" s="183"/>
      <c r="UP358" s="183"/>
      <c r="UQ358" s="183"/>
      <c r="UR358" s="183"/>
      <c r="US358" s="183"/>
      <c r="UT358" s="183"/>
      <c r="UU358" s="183"/>
      <c r="UV358" s="183"/>
      <c r="UW358" s="183"/>
      <c r="UX358" s="183"/>
      <c r="UY358" s="183"/>
      <c r="UZ358" s="183"/>
      <c r="VA358" s="183"/>
      <c r="VB358" s="183"/>
      <c r="VC358" s="183"/>
      <c r="VD358" s="183"/>
      <c r="VE358" s="183"/>
      <c r="VF358" s="183"/>
      <c r="VG358" s="183"/>
      <c r="VH358" s="183"/>
      <c r="VI358" s="183"/>
      <c r="VJ358" s="183"/>
      <c r="VK358" s="183"/>
      <c r="VL358" s="183"/>
      <c r="VM358" s="183"/>
      <c r="VN358" s="183"/>
      <c r="VO358" s="183"/>
      <c r="VP358" s="183"/>
      <c r="VQ358" s="183"/>
      <c r="VR358" s="183"/>
      <c r="VS358" s="183"/>
      <c r="VT358" s="183"/>
      <c r="VU358" s="183"/>
      <c r="VV358" s="183"/>
      <c r="VW358" s="183"/>
      <c r="VX358" s="183"/>
      <c r="VY358" s="183"/>
      <c r="VZ358" s="183"/>
      <c r="WA358" s="183"/>
      <c r="WB358" s="183"/>
      <c r="WC358" s="183"/>
      <c r="WD358" s="183"/>
      <c r="WE358" s="183"/>
      <c r="WF358" s="183"/>
      <c r="WG358" s="183"/>
      <c r="WH358" s="183"/>
      <c r="WI358" s="183"/>
      <c r="WJ358" s="183"/>
      <c r="WK358" s="183"/>
      <c r="WL358" s="183"/>
      <c r="WM358" s="183"/>
      <c r="WN358" s="183"/>
      <c r="WO358" s="183"/>
      <c r="WP358" s="183"/>
      <c r="WQ358" s="183"/>
      <c r="WR358" s="183"/>
      <c r="WS358" s="183"/>
      <c r="WT358" s="183"/>
      <c r="WU358" s="183"/>
      <c r="WV358" s="183"/>
      <c r="WW358" s="183"/>
      <c r="WX358" s="183"/>
      <c r="WY358" s="183"/>
      <c r="WZ358" s="183"/>
      <c r="XA358" s="183"/>
      <c r="XB358" s="183"/>
      <c r="XC358" s="183"/>
      <c r="XD358" s="183"/>
      <c r="XE358" s="183"/>
      <c r="XF358" s="183"/>
      <c r="XG358" s="183"/>
      <c r="XH358" s="183"/>
      <c r="XI358" s="183"/>
      <c r="XJ358" s="183"/>
      <c r="XK358" s="183"/>
      <c r="XL358" s="183"/>
      <c r="XM358" s="183"/>
      <c r="XN358" s="183"/>
      <c r="XO358" s="183"/>
      <c r="XP358" s="183"/>
      <c r="XQ358" s="183"/>
      <c r="XR358" s="183"/>
      <c r="XS358" s="183"/>
      <c r="XT358" s="183"/>
      <c r="XU358" s="183"/>
      <c r="XV358" s="183"/>
      <c r="XW358" s="183"/>
      <c r="XX358" s="183"/>
      <c r="XY358" s="183"/>
      <c r="XZ358" s="183"/>
      <c r="YA358" s="183"/>
      <c r="YB358" s="183"/>
      <c r="YC358" s="183"/>
      <c r="YD358" s="183"/>
      <c r="YE358" s="183"/>
      <c r="YF358" s="183"/>
      <c r="YG358" s="183"/>
      <c r="YH358" s="183"/>
      <c r="YI358" s="183"/>
      <c r="YJ358" s="183"/>
      <c r="YK358" s="183"/>
      <c r="YL358" s="183"/>
      <c r="YM358" s="183"/>
      <c r="YN358" s="183"/>
      <c r="YO358" s="183"/>
      <c r="YP358" s="183"/>
      <c r="YQ358" s="183"/>
      <c r="YR358" s="183"/>
      <c r="YS358" s="183"/>
      <c r="YT358" s="183"/>
      <c r="YU358" s="183"/>
      <c r="YV358" s="183"/>
      <c r="YW358" s="183"/>
      <c r="YX358" s="183"/>
      <c r="YY358" s="183"/>
      <c r="YZ358" s="183"/>
      <c r="ZA358" s="183"/>
      <c r="ZB358" s="183"/>
      <c r="ZC358" s="183"/>
      <c r="ZD358" s="183"/>
      <c r="ZE358" s="183"/>
      <c r="ZF358" s="183"/>
      <c r="ZG358" s="183"/>
      <c r="ZH358" s="183"/>
      <c r="ZI358" s="183"/>
      <c r="ZJ358" s="183"/>
      <c r="ZK358" s="183"/>
      <c r="ZL358" s="183"/>
      <c r="ZM358" s="183"/>
      <c r="ZN358" s="183"/>
      <c r="ZO358" s="183"/>
      <c r="ZP358" s="183"/>
      <c r="ZQ358" s="183"/>
      <c r="ZR358" s="183"/>
      <c r="ZS358" s="183"/>
      <c r="ZT358" s="183"/>
      <c r="ZU358" s="183"/>
      <c r="ZV358" s="183"/>
      <c r="ZW358" s="183"/>
      <c r="ZX358" s="183"/>
      <c r="ZY358" s="183"/>
      <c r="ZZ358" s="183"/>
      <c r="AAA358" s="183"/>
      <c r="AAB358" s="183"/>
      <c r="AAC358" s="183"/>
      <c r="AAD358" s="183"/>
      <c r="AAE358" s="183"/>
      <c r="AAF358" s="183"/>
      <c r="AAG358" s="183"/>
      <c r="AAH358" s="183"/>
      <c r="AAI358" s="183"/>
      <c r="AAJ358" s="183"/>
      <c r="AAK358" s="183"/>
      <c r="AAL358" s="183"/>
      <c r="AAM358" s="183"/>
      <c r="AAN358" s="183"/>
      <c r="AAO358" s="183"/>
      <c r="AAP358" s="183"/>
      <c r="AAQ358" s="183"/>
      <c r="AAR358" s="183"/>
      <c r="AAS358" s="183"/>
      <c r="AAT358" s="183"/>
      <c r="AAU358" s="183"/>
      <c r="AAV358" s="183"/>
      <c r="AAW358" s="183"/>
      <c r="AAX358" s="183"/>
      <c r="AAY358" s="183"/>
      <c r="AAZ358" s="183"/>
      <c r="ABA358" s="183"/>
      <c r="ABB358" s="183"/>
      <c r="ABC358" s="183"/>
      <c r="ABD358" s="183"/>
      <c r="ABE358" s="183"/>
      <c r="ABF358" s="183"/>
      <c r="ABG358" s="183"/>
      <c r="ABH358" s="183"/>
      <c r="ABI358" s="183"/>
      <c r="ABJ358" s="183"/>
      <c r="ABK358" s="183"/>
      <c r="ABL358" s="183"/>
      <c r="ABM358" s="183"/>
      <c r="ABN358" s="183"/>
      <c r="ABO358" s="183"/>
      <c r="ABP358" s="183"/>
      <c r="ABQ358" s="183"/>
      <c r="ABR358" s="183"/>
      <c r="ABS358" s="183"/>
      <c r="ABT358" s="183"/>
      <c r="ABU358" s="183"/>
      <c r="ABV358" s="183"/>
      <c r="ABW358" s="183"/>
      <c r="ABX358" s="183"/>
      <c r="ABY358" s="183"/>
      <c r="ABZ358" s="183"/>
      <c r="ACA358" s="183"/>
      <c r="ACB358" s="183"/>
      <c r="ACC358" s="183"/>
      <c r="ACD358" s="183"/>
      <c r="ACE358" s="183"/>
      <c r="ACF358" s="183"/>
      <c r="ACG358" s="183"/>
      <c r="ACH358" s="183"/>
      <c r="ACI358" s="183"/>
      <c r="ACJ358" s="183"/>
      <c r="ACK358" s="183"/>
      <c r="ACL358" s="183"/>
      <c r="ACM358" s="183"/>
      <c r="ACN358" s="183"/>
      <c r="ACO358" s="183"/>
      <c r="ACP358" s="183"/>
      <c r="ACQ358" s="183"/>
      <c r="ACR358" s="183"/>
      <c r="ACS358" s="183"/>
      <c r="ACT358" s="183"/>
      <c r="ACU358" s="183"/>
      <c r="ACV358" s="183"/>
      <c r="ACW358" s="183"/>
      <c r="ACX358" s="183"/>
      <c r="ACY358" s="183"/>
      <c r="ACZ358" s="183"/>
      <c r="ADA358" s="183"/>
    </row>
    <row r="359" spans="1:786" s="124" customFormat="1" ht="40.200000000000003" customHeight="1" x14ac:dyDescent="0.3">
      <c r="A359" s="83">
        <v>2</v>
      </c>
      <c r="B359" s="140" t="s">
        <v>976</v>
      </c>
      <c r="C359" s="141" t="s">
        <v>160</v>
      </c>
      <c r="D359" s="142"/>
      <c r="E359" s="142"/>
      <c r="F359" s="142"/>
      <c r="G359" s="91">
        <v>1200000</v>
      </c>
      <c r="H359" s="142">
        <v>1</v>
      </c>
      <c r="I359" s="142" t="s">
        <v>49</v>
      </c>
      <c r="J359" s="142" t="s">
        <v>309</v>
      </c>
      <c r="K359" s="143">
        <v>1958</v>
      </c>
      <c r="L359" s="107">
        <v>21291</v>
      </c>
      <c r="M359" s="144">
        <v>600000</v>
      </c>
      <c r="N359" s="145">
        <v>40</v>
      </c>
      <c r="O359" s="145">
        <v>2</v>
      </c>
      <c r="P359" s="95" t="s">
        <v>977</v>
      </c>
      <c r="Q359" s="121" t="s">
        <v>978</v>
      </c>
      <c r="R359" s="73"/>
      <c r="S359" s="74" t="str">
        <f>C359</f>
        <v>U</v>
      </c>
      <c r="T359" s="75"/>
      <c r="U359" s="75"/>
      <c r="V359" s="75"/>
      <c r="W359" s="75"/>
      <c r="X359" s="75"/>
      <c r="Y359" s="75"/>
      <c r="Z359" s="75"/>
      <c r="AA359" s="22"/>
      <c r="AB359" s="76">
        <f t="shared" si="79"/>
        <v>0.31634674344753627</v>
      </c>
      <c r="AC359" s="76">
        <f t="shared" si="80"/>
        <v>1.0256410256410255</v>
      </c>
      <c r="AD359" s="76">
        <f t="shared" si="81"/>
        <v>0.14285714285714285</v>
      </c>
      <c r="AE359" s="76">
        <f t="shared" si="82"/>
        <v>1.4848449119457046</v>
      </c>
      <c r="AF359" s="77"/>
      <c r="AG359" s="77">
        <f t="shared" si="83"/>
        <v>0</v>
      </c>
      <c r="AH359" s="77">
        <f t="shared" si="84"/>
        <v>1.4848449119457046</v>
      </c>
      <c r="AI359" s="77">
        <f t="shared" si="85"/>
        <v>0</v>
      </c>
      <c r="AK359" s="183"/>
      <c r="AL359" s="183"/>
      <c r="AM359" s="183"/>
      <c r="AN359" s="183"/>
      <c r="AO359" s="183"/>
      <c r="AP359" s="183"/>
      <c r="AQ359" s="183"/>
      <c r="AR359" s="183"/>
      <c r="AS359" s="183"/>
      <c r="AT359" s="183"/>
      <c r="AU359" s="183"/>
      <c r="AV359" s="183"/>
      <c r="AW359" s="183"/>
      <c r="AX359" s="183"/>
      <c r="AY359" s="183"/>
      <c r="AZ359" s="183"/>
      <c r="BA359" s="183"/>
      <c r="BB359" s="183"/>
      <c r="BC359" s="183"/>
      <c r="BD359" s="183"/>
      <c r="BE359" s="183"/>
      <c r="BF359" s="183"/>
      <c r="BG359" s="183"/>
      <c r="BH359" s="183"/>
      <c r="BI359" s="183"/>
      <c r="BJ359" s="183"/>
      <c r="BK359" s="183"/>
      <c r="BL359" s="183"/>
      <c r="BM359" s="183"/>
      <c r="BN359" s="183"/>
      <c r="BO359" s="183"/>
      <c r="BP359" s="183"/>
      <c r="BQ359" s="183"/>
      <c r="BR359" s="183"/>
      <c r="BS359" s="183"/>
      <c r="BT359" s="183"/>
      <c r="BU359" s="183"/>
      <c r="BV359" s="183"/>
      <c r="BW359" s="183"/>
      <c r="BX359" s="183"/>
      <c r="BY359" s="183"/>
      <c r="BZ359" s="183"/>
      <c r="CA359" s="183"/>
      <c r="CB359" s="183"/>
      <c r="CC359" s="183"/>
      <c r="CD359" s="183"/>
      <c r="CE359" s="183"/>
      <c r="CF359" s="183"/>
      <c r="CG359" s="183"/>
      <c r="CH359" s="183"/>
      <c r="CI359" s="183"/>
      <c r="CJ359" s="183"/>
      <c r="CK359" s="183"/>
      <c r="CL359" s="183"/>
      <c r="CM359" s="183"/>
      <c r="CN359" s="183"/>
      <c r="CO359" s="183"/>
      <c r="CP359" s="183"/>
      <c r="CQ359" s="183"/>
      <c r="CR359" s="183"/>
      <c r="CS359" s="183"/>
      <c r="CT359" s="183"/>
      <c r="CU359" s="183"/>
      <c r="CV359" s="183"/>
      <c r="CW359" s="183"/>
      <c r="CX359" s="183"/>
      <c r="CY359" s="183"/>
      <c r="CZ359" s="183"/>
      <c r="DA359" s="183"/>
      <c r="DB359" s="183"/>
      <c r="DC359" s="183"/>
      <c r="DD359" s="183"/>
      <c r="DE359" s="183"/>
      <c r="DF359" s="183"/>
      <c r="DG359" s="183"/>
      <c r="DH359" s="183"/>
      <c r="DI359" s="183"/>
      <c r="DJ359" s="183"/>
      <c r="DK359" s="183"/>
      <c r="DL359" s="183"/>
      <c r="DM359" s="183"/>
      <c r="DN359" s="183"/>
      <c r="DO359" s="183"/>
      <c r="DP359" s="183"/>
      <c r="DQ359" s="183"/>
      <c r="DR359" s="183"/>
      <c r="DS359" s="183"/>
      <c r="DT359" s="183"/>
      <c r="DU359" s="183"/>
      <c r="DV359" s="183"/>
      <c r="DW359" s="183"/>
      <c r="DX359" s="183"/>
      <c r="DY359" s="183"/>
      <c r="DZ359" s="183"/>
      <c r="EA359" s="183"/>
      <c r="EB359" s="183"/>
      <c r="EC359" s="183"/>
      <c r="ED359" s="183"/>
      <c r="EE359" s="183"/>
      <c r="EF359" s="183"/>
      <c r="EG359" s="183"/>
      <c r="EH359" s="183"/>
      <c r="EI359" s="183"/>
      <c r="EJ359" s="183"/>
      <c r="EK359" s="183"/>
      <c r="EL359" s="183"/>
      <c r="EM359" s="183"/>
      <c r="EN359" s="183"/>
      <c r="EO359" s="183"/>
      <c r="EP359" s="183"/>
      <c r="EQ359" s="183"/>
      <c r="ER359" s="183"/>
      <c r="ES359" s="183"/>
      <c r="ET359" s="183"/>
      <c r="EU359" s="183"/>
      <c r="EV359" s="183"/>
      <c r="EW359" s="183"/>
      <c r="EX359" s="183"/>
      <c r="EY359" s="183"/>
      <c r="EZ359" s="183"/>
      <c r="FA359" s="183"/>
      <c r="FB359" s="183"/>
      <c r="FC359" s="183"/>
      <c r="FD359" s="183"/>
      <c r="FE359" s="183"/>
      <c r="FF359" s="183"/>
      <c r="FG359" s="183"/>
      <c r="FH359" s="183"/>
      <c r="FI359" s="183"/>
      <c r="FJ359" s="183"/>
      <c r="FK359" s="183"/>
      <c r="FL359" s="183"/>
      <c r="FM359" s="183"/>
      <c r="FN359" s="183"/>
      <c r="FO359" s="183"/>
      <c r="FP359" s="183"/>
      <c r="FQ359" s="183"/>
      <c r="FR359" s="183"/>
      <c r="FS359" s="183"/>
      <c r="FT359" s="183"/>
      <c r="FU359" s="183"/>
      <c r="FV359" s="183"/>
      <c r="FW359" s="183"/>
      <c r="FX359" s="183"/>
      <c r="FY359" s="183"/>
      <c r="FZ359" s="183"/>
      <c r="GA359" s="183"/>
      <c r="GB359" s="183"/>
      <c r="GC359" s="183"/>
      <c r="GD359" s="183"/>
      <c r="GE359" s="183"/>
      <c r="GF359" s="183"/>
      <c r="GG359" s="183"/>
      <c r="GH359" s="183"/>
      <c r="GI359" s="183"/>
      <c r="GJ359" s="183"/>
      <c r="GK359" s="183"/>
      <c r="GL359" s="183"/>
      <c r="GM359" s="183"/>
      <c r="GN359" s="183"/>
      <c r="GO359" s="183"/>
      <c r="GP359" s="183"/>
      <c r="GQ359" s="183"/>
      <c r="GR359" s="183"/>
      <c r="GS359" s="183"/>
      <c r="GT359" s="183"/>
      <c r="GU359" s="183"/>
      <c r="GV359" s="183"/>
      <c r="GW359" s="183"/>
      <c r="GX359" s="183"/>
      <c r="GY359" s="183"/>
      <c r="GZ359" s="183"/>
      <c r="HA359" s="183"/>
      <c r="HB359" s="183"/>
      <c r="HC359" s="183"/>
      <c r="HD359" s="183"/>
      <c r="HE359" s="183"/>
      <c r="HF359" s="183"/>
      <c r="HG359" s="183"/>
      <c r="HH359" s="183"/>
      <c r="HI359" s="183"/>
      <c r="HJ359" s="183"/>
      <c r="HK359" s="183"/>
      <c r="HL359" s="183"/>
      <c r="HM359" s="183"/>
      <c r="HN359" s="183"/>
      <c r="HO359" s="183"/>
      <c r="HP359" s="183"/>
      <c r="HQ359" s="183"/>
      <c r="HR359" s="183"/>
      <c r="HS359" s="183"/>
      <c r="HT359" s="183"/>
      <c r="HU359" s="183"/>
      <c r="HV359" s="183"/>
      <c r="HW359" s="183"/>
      <c r="HX359" s="183"/>
      <c r="HY359" s="183"/>
      <c r="HZ359" s="183"/>
      <c r="IA359" s="183"/>
      <c r="IB359" s="183"/>
      <c r="IC359" s="183"/>
      <c r="ID359" s="183"/>
      <c r="IE359" s="183"/>
      <c r="IF359" s="183"/>
      <c r="IG359" s="183"/>
      <c r="IH359" s="183"/>
      <c r="II359" s="183"/>
      <c r="IJ359" s="183"/>
      <c r="IK359" s="183"/>
      <c r="IL359" s="183"/>
      <c r="IM359" s="183"/>
      <c r="IN359" s="183"/>
      <c r="IO359" s="183"/>
      <c r="IP359" s="183"/>
      <c r="IQ359" s="183"/>
      <c r="IR359" s="183"/>
      <c r="IS359" s="183"/>
      <c r="IT359" s="183"/>
      <c r="IU359" s="183"/>
      <c r="IV359" s="183"/>
      <c r="IW359" s="183"/>
      <c r="IX359" s="183"/>
      <c r="IY359" s="183"/>
      <c r="IZ359" s="183"/>
      <c r="JA359" s="183"/>
      <c r="JB359" s="183"/>
      <c r="JC359" s="183"/>
      <c r="JD359" s="183"/>
      <c r="JE359" s="183"/>
      <c r="JF359" s="183"/>
      <c r="JG359" s="183"/>
      <c r="JH359" s="183"/>
      <c r="JI359" s="183"/>
      <c r="JJ359" s="183"/>
      <c r="JK359" s="183"/>
      <c r="JL359" s="183"/>
      <c r="JM359" s="183"/>
      <c r="JN359" s="183"/>
      <c r="JO359" s="183"/>
      <c r="JP359" s="183"/>
      <c r="JQ359" s="183"/>
      <c r="JR359" s="183"/>
      <c r="JS359" s="183"/>
      <c r="JT359" s="183"/>
      <c r="JU359" s="183"/>
      <c r="JV359" s="183"/>
      <c r="JW359" s="183"/>
      <c r="JX359" s="183"/>
      <c r="JY359" s="183"/>
      <c r="JZ359" s="183"/>
      <c r="KA359" s="183"/>
      <c r="KB359" s="183"/>
      <c r="KC359" s="183"/>
      <c r="KD359" s="183"/>
      <c r="KE359" s="183"/>
      <c r="KF359" s="183"/>
      <c r="KG359" s="183"/>
      <c r="KH359" s="183"/>
      <c r="KI359" s="183"/>
      <c r="KJ359" s="183"/>
      <c r="KK359" s="183"/>
      <c r="KL359" s="183"/>
      <c r="KM359" s="183"/>
      <c r="KN359" s="183"/>
      <c r="KO359" s="183"/>
      <c r="KP359" s="183"/>
      <c r="KQ359" s="183"/>
      <c r="KR359" s="183"/>
      <c r="KS359" s="183"/>
      <c r="KT359" s="183"/>
      <c r="KU359" s="183"/>
      <c r="KV359" s="183"/>
      <c r="KW359" s="183"/>
      <c r="KX359" s="183"/>
      <c r="KY359" s="183"/>
      <c r="KZ359" s="183"/>
      <c r="LA359" s="183"/>
      <c r="LB359" s="183"/>
      <c r="LC359" s="183"/>
      <c r="LD359" s="183"/>
      <c r="LE359" s="183"/>
      <c r="LF359" s="183"/>
      <c r="LG359" s="183"/>
      <c r="LH359" s="183"/>
      <c r="LI359" s="183"/>
      <c r="LJ359" s="183"/>
      <c r="LK359" s="183"/>
      <c r="LL359" s="183"/>
      <c r="LM359" s="183"/>
      <c r="LN359" s="183"/>
      <c r="LO359" s="183"/>
      <c r="LP359" s="183"/>
      <c r="LQ359" s="183"/>
      <c r="LR359" s="183"/>
      <c r="LS359" s="183"/>
      <c r="LT359" s="183"/>
      <c r="LU359" s="183"/>
      <c r="LV359" s="183"/>
      <c r="LW359" s="183"/>
      <c r="LX359" s="183"/>
      <c r="LY359" s="183"/>
      <c r="LZ359" s="183"/>
      <c r="MA359" s="183"/>
      <c r="MB359" s="183"/>
      <c r="MC359" s="183"/>
      <c r="MD359" s="183"/>
      <c r="ME359" s="183"/>
      <c r="MF359" s="183"/>
      <c r="MG359" s="183"/>
      <c r="MH359" s="183"/>
      <c r="MI359" s="183"/>
      <c r="MJ359" s="183"/>
      <c r="MK359" s="183"/>
      <c r="ML359" s="183"/>
      <c r="MM359" s="183"/>
      <c r="MN359" s="183"/>
      <c r="MO359" s="183"/>
      <c r="MP359" s="183"/>
      <c r="MQ359" s="183"/>
      <c r="MR359" s="183"/>
      <c r="MS359" s="183"/>
      <c r="MT359" s="183"/>
      <c r="MU359" s="183"/>
      <c r="MV359" s="183"/>
      <c r="MW359" s="183"/>
      <c r="MX359" s="183"/>
      <c r="MY359" s="183"/>
      <c r="MZ359" s="183"/>
      <c r="NA359" s="183"/>
      <c r="NB359" s="183"/>
      <c r="NC359" s="183"/>
      <c r="ND359" s="183"/>
      <c r="NE359" s="183"/>
      <c r="NF359" s="183"/>
      <c r="NG359" s="183"/>
      <c r="NH359" s="183"/>
      <c r="NI359" s="183"/>
      <c r="NJ359" s="183"/>
      <c r="NK359" s="183"/>
      <c r="NL359" s="183"/>
      <c r="NM359" s="183"/>
      <c r="NN359" s="183"/>
      <c r="NO359" s="183"/>
      <c r="NP359" s="183"/>
      <c r="NQ359" s="183"/>
      <c r="NR359" s="183"/>
      <c r="NS359" s="183"/>
      <c r="NT359" s="183"/>
      <c r="NU359" s="183"/>
      <c r="NV359" s="183"/>
      <c r="NW359" s="183"/>
      <c r="NX359" s="183"/>
      <c r="NY359" s="183"/>
      <c r="NZ359" s="183"/>
      <c r="OA359" s="183"/>
      <c r="OB359" s="183"/>
      <c r="OC359" s="183"/>
      <c r="OD359" s="183"/>
      <c r="OE359" s="183"/>
      <c r="OF359" s="183"/>
      <c r="OG359" s="183"/>
      <c r="OH359" s="183"/>
      <c r="OI359" s="183"/>
      <c r="OJ359" s="183"/>
      <c r="OK359" s="183"/>
      <c r="OL359" s="183"/>
      <c r="OM359" s="183"/>
      <c r="ON359" s="183"/>
      <c r="OO359" s="183"/>
      <c r="OP359" s="183"/>
      <c r="OQ359" s="183"/>
      <c r="OR359" s="183"/>
      <c r="OS359" s="183"/>
      <c r="OT359" s="183"/>
      <c r="OU359" s="183"/>
      <c r="OV359" s="183"/>
      <c r="OW359" s="183"/>
      <c r="OX359" s="183"/>
      <c r="OY359" s="183"/>
      <c r="OZ359" s="183"/>
      <c r="PA359" s="183"/>
      <c r="PB359" s="183"/>
      <c r="PC359" s="183"/>
      <c r="PD359" s="183"/>
      <c r="PE359" s="183"/>
      <c r="PF359" s="183"/>
      <c r="PG359" s="183"/>
      <c r="PH359" s="183"/>
      <c r="PI359" s="183"/>
      <c r="PJ359" s="183"/>
      <c r="PK359" s="183"/>
      <c r="PL359" s="183"/>
      <c r="PM359" s="183"/>
      <c r="PN359" s="183"/>
      <c r="PO359" s="183"/>
      <c r="PP359" s="183"/>
      <c r="PQ359" s="183"/>
      <c r="PR359" s="183"/>
      <c r="PS359" s="183"/>
      <c r="PT359" s="183"/>
      <c r="PU359" s="183"/>
      <c r="PV359" s="183"/>
      <c r="PW359" s="183"/>
      <c r="PX359" s="183"/>
      <c r="PY359" s="183"/>
      <c r="PZ359" s="183"/>
      <c r="QA359" s="183"/>
      <c r="QB359" s="183"/>
      <c r="QC359" s="183"/>
      <c r="QD359" s="183"/>
      <c r="QE359" s="183"/>
      <c r="QF359" s="183"/>
      <c r="QG359" s="183"/>
      <c r="QH359" s="183"/>
      <c r="QI359" s="183"/>
      <c r="QJ359" s="183"/>
      <c r="QK359" s="183"/>
      <c r="QL359" s="183"/>
      <c r="QM359" s="183"/>
      <c r="QN359" s="183"/>
      <c r="QO359" s="183"/>
      <c r="QP359" s="183"/>
      <c r="QQ359" s="183"/>
      <c r="QR359" s="183"/>
      <c r="QS359" s="183"/>
      <c r="QT359" s="183"/>
      <c r="QU359" s="183"/>
      <c r="QV359" s="183"/>
      <c r="QW359" s="183"/>
      <c r="QX359" s="183"/>
      <c r="QY359" s="183"/>
      <c r="QZ359" s="183"/>
      <c r="RA359" s="183"/>
      <c r="RB359" s="183"/>
      <c r="RC359" s="183"/>
      <c r="RD359" s="183"/>
      <c r="RE359" s="183"/>
      <c r="RF359" s="183"/>
      <c r="RG359" s="183"/>
      <c r="RH359" s="183"/>
      <c r="RI359" s="183"/>
      <c r="RJ359" s="183"/>
      <c r="RK359" s="183"/>
      <c r="RL359" s="183"/>
      <c r="RM359" s="183"/>
      <c r="RN359" s="183"/>
      <c r="RO359" s="183"/>
      <c r="RP359" s="183"/>
      <c r="RQ359" s="183"/>
      <c r="RR359" s="183"/>
      <c r="RS359" s="183"/>
      <c r="RT359" s="183"/>
      <c r="RU359" s="183"/>
      <c r="RV359" s="183"/>
      <c r="RW359" s="183"/>
      <c r="RX359" s="183"/>
      <c r="RY359" s="183"/>
      <c r="RZ359" s="183"/>
      <c r="SA359" s="183"/>
      <c r="SB359" s="183"/>
      <c r="SC359" s="183"/>
      <c r="SD359" s="183"/>
      <c r="SE359" s="183"/>
      <c r="SF359" s="183"/>
      <c r="SG359" s="183"/>
      <c r="SH359" s="183"/>
      <c r="SI359" s="183"/>
      <c r="SJ359" s="183"/>
      <c r="SK359" s="183"/>
      <c r="SL359" s="183"/>
      <c r="SM359" s="183"/>
      <c r="SN359" s="183"/>
      <c r="SO359" s="183"/>
      <c r="SP359" s="183"/>
      <c r="SQ359" s="183"/>
      <c r="SR359" s="183"/>
      <c r="SS359" s="183"/>
      <c r="ST359" s="183"/>
      <c r="SU359" s="183"/>
      <c r="SV359" s="183"/>
      <c r="SW359" s="183"/>
      <c r="SX359" s="183"/>
      <c r="SY359" s="183"/>
      <c r="SZ359" s="183"/>
      <c r="TA359" s="183"/>
      <c r="TB359" s="183"/>
      <c r="TC359" s="183"/>
      <c r="TD359" s="183"/>
      <c r="TE359" s="183"/>
      <c r="TF359" s="183"/>
      <c r="TG359" s="183"/>
      <c r="TH359" s="183"/>
      <c r="TI359" s="183"/>
      <c r="TJ359" s="183"/>
      <c r="TK359" s="183"/>
      <c r="TL359" s="183"/>
      <c r="TM359" s="183"/>
      <c r="TN359" s="183"/>
      <c r="TO359" s="183"/>
      <c r="TP359" s="183"/>
      <c r="TQ359" s="183"/>
      <c r="TR359" s="183"/>
      <c r="TS359" s="183"/>
      <c r="TT359" s="183"/>
      <c r="TU359" s="183"/>
      <c r="TV359" s="183"/>
      <c r="TW359" s="183"/>
      <c r="TX359" s="183"/>
      <c r="TY359" s="183"/>
      <c r="TZ359" s="183"/>
      <c r="UA359" s="183"/>
      <c r="UB359" s="183"/>
      <c r="UC359" s="183"/>
      <c r="UD359" s="183"/>
      <c r="UE359" s="183"/>
      <c r="UF359" s="183"/>
      <c r="UG359" s="183"/>
      <c r="UH359" s="183"/>
      <c r="UI359" s="183"/>
      <c r="UJ359" s="183"/>
      <c r="UK359" s="183"/>
      <c r="UL359" s="183"/>
      <c r="UM359" s="183"/>
      <c r="UN359" s="183"/>
      <c r="UO359" s="183"/>
      <c r="UP359" s="183"/>
      <c r="UQ359" s="183"/>
      <c r="UR359" s="183"/>
      <c r="US359" s="183"/>
      <c r="UT359" s="183"/>
      <c r="UU359" s="183"/>
      <c r="UV359" s="183"/>
      <c r="UW359" s="183"/>
      <c r="UX359" s="183"/>
      <c r="UY359" s="183"/>
      <c r="UZ359" s="183"/>
      <c r="VA359" s="183"/>
      <c r="VB359" s="183"/>
      <c r="VC359" s="183"/>
      <c r="VD359" s="183"/>
      <c r="VE359" s="183"/>
      <c r="VF359" s="183"/>
      <c r="VG359" s="183"/>
      <c r="VH359" s="183"/>
      <c r="VI359" s="183"/>
      <c r="VJ359" s="183"/>
      <c r="VK359" s="183"/>
      <c r="VL359" s="183"/>
      <c r="VM359" s="183"/>
      <c r="VN359" s="183"/>
      <c r="VO359" s="183"/>
      <c r="VP359" s="183"/>
      <c r="VQ359" s="183"/>
      <c r="VR359" s="183"/>
      <c r="VS359" s="183"/>
      <c r="VT359" s="183"/>
      <c r="VU359" s="183"/>
      <c r="VV359" s="183"/>
      <c r="VW359" s="183"/>
      <c r="VX359" s="183"/>
      <c r="VY359" s="183"/>
      <c r="VZ359" s="183"/>
      <c r="WA359" s="183"/>
      <c r="WB359" s="183"/>
      <c r="WC359" s="183"/>
      <c r="WD359" s="183"/>
      <c r="WE359" s="183"/>
      <c r="WF359" s="183"/>
      <c r="WG359" s="183"/>
      <c r="WH359" s="183"/>
      <c r="WI359" s="183"/>
      <c r="WJ359" s="183"/>
      <c r="WK359" s="183"/>
      <c r="WL359" s="183"/>
      <c r="WM359" s="183"/>
      <c r="WN359" s="183"/>
      <c r="WO359" s="183"/>
      <c r="WP359" s="183"/>
      <c r="WQ359" s="183"/>
      <c r="WR359" s="183"/>
      <c r="WS359" s="183"/>
      <c r="WT359" s="183"/>
      <c r="WU359" s="183"/>
      <c r="WV359" s="183"/>
      <c r="WW359" s="183"/>
      <c r="WX359" s="183"/>
      <c r="WY359" s="183"/>
      <c r="WZ359" s="183"/>
      <c r="XA359" s="183"/>
      <c r="XB359" s="183"/>
      <c r="XC359" s="183"/>
      <c r="XD359" s="183"/>
      <c r="XE359" s="183"/>
      <c r="XF359" s="183"/>
      <c r="XG359" s="183"/>
      <c r="XH359" s="183"/>
      <c r="XI359" s="183"/>
      <c r="XJ359" s="183"/>
      <c r="XK359" s="183"/>
      <c r="XL359" s="183"/>
      <c r="XM359" s="183"/>
      <c r="XN359" s="183"/>
      <c r="XO359" s="183"/>
      <c r="XP359" s="183"/>
      <c r="XQ359" s="183"/>
      <c r="XR359" s="183"/>
      <c r="XS359" s="183"/>
      <c r="XT359" s="183"/>
      <c r="XU359" s="183"/>
      <c r="XV359" s="183"/>
      <c r="XW359" s="183"/>
      <c r="XX359" s="183"/>
      <c r="XY359" s="183"/>
      <c r="XZ359" s="183"/>
      <c r="YA359" s="183"/>
      <c r="YB359" s="183"/>
      <c r="YC359" s="183"/>
      <c r="YD359" s="183"/>
      <c r="YE359" s="183"/>
      <c r="YF359" s="183"/>
      <c r="YG359" s="183"/>
      <c r="YH359" s="183"/>
      <c r="YI359" s="183"/>
      <c r="YJ359" s="183"/>
      <c r="YK359" s="183"/>
      <c r="YL359" s="183"/>
      <c r="YM359" s="183"/>
      <c r="YN359" s="183"/>
      <c r="YO359" s="183"/>
      <c r="YP359" s="183"/>
      <c r="YQ359" s="183"/>
      <c r="YR359" s="183"/>
      <c r="YS359" s="183"/>
      <c r="YT359" s="183"/>
      <c r="YU359" s="183"/>
      <c r="YV359" s="183"/>
      <c r="YW359" s="183"/>
      <c r="YX359" s="183"/>
      <c r="YY359" s="183"/>
      <c r="YZ359" s="183"/>
      <c r="ZA359" s="183"/>
      <c r="ZB359" s="183"/>
      <c r="ZC359" s="183"/>
      <c r="ZD359" s="183"/>
      <c r="ZE359" s="183"/>
      <c r="ZF359" s="183"/>
      <c r="ZG359" s="183"/>
      <c r="ZH359" s="183"/>
      <c r="ZI359" s="183"/>
      <c r="ZJ359" s="183"/>
      <c r="ZK359" s="183"/>
      <c r="ZL359" s="183"/>
      <c r="ZM359" s="183"/>
      <c r="ZN359" s="183"/>
      <c r="ZO359" s="183"/>
      <c r="ZP359" s="183"/>
      <c r="ZQ359" s="183"/>
      <c r="ZR359" s="183"/>
      <c r="ZS359" s="183"/>
      <c r="ZT359" s="183"/>
      <c r="ZU359" s="183"/>
      <c r="ZV359" s="183"/>
      <c r="ZW359" s="183"/>
      <c r="ZX359" s="183"/>
      <c r="ZY359" s="183"/>
      <c r="ZZ359" s="183"/>
      <c r="AAA359" s="183"/>
      <c r="AAB359" s="183"/>
      <c r="AAC359" s="183"/>
      <c r="AAD359" s="183"/>
      <c r="AAE359" s="183"/>
      <c r="AAF359" s="183"/>
      <c r="AAG359" s="183"/>
      <c r="AAH359" s="183"/>
      <c r="AAI359" s="183"/>
      <c r="AAJ359" s="183"/>
      <c r="AAK359" s="183"/>
      <c r="AAL359" s="183"/>
      <c r="AAM359" s="183"/>
      <c r="AAN359" s="183"/>
      <c r="AAO359" s="183"/>
      <c r="AAP359" s="183"/>
      <c r="AAQ359" s="183"/>
      <c r="AAR359" s="183"/>
      <c r="AAS359" s="183"/>
      <c r="AAT359" s="183"/>
      <c r="AAU359" s="183"/>
      <c r="AAV359" s="183"/>
      <c r="AAW359" s="183"/>
      <c r="AAX359" s="183"/>
      <c r="AAY359" s="183"/>
      <c r="AAZ359" s="183"/>
      <c r="ABA359" s="183"/>
      <c r="ABB359" s="183"/>
      <c r="ABC359" s="183"/>
      <c r="ABD359" s="183"/>
      <c r="ABE359" s="183"/>
      <c r="ABF359" s="183"/>
      <c r="ABG359" s="183"/>
      <c r="ABH359" s="183"/>
      <c r="ABI359" s="183"/>
      <c r="ABJ359" s="183"/>
      <c r="ABK359" s="183"/>
      <c r="ABL359" s="183"/>
      <c r="ABM359" s="183"/>
      <c r="ABN359" s="183"/>
      <c r="ABO359" s="183"/>
      <c r="ABP359" s="183"/>
      <c r="ABQ359" s="183"/>
      <c r="ABR359" s="183"/>
      <c r="ABS359" s="183"/>
      <c r="ABT359" s="183"/>
      <c r="ABU359" s="183"/>
      <c r="ABV359" s="183"/>
      <c r="ABW359" s="183"/>
      <c r="ABX359" s="183"/>
      <c r="ABY359" s="183"/>
      <c r="ABZ359" s="183"/>
      <c r="ACA359" s="183"/>
      <c r="ACB359" s="183"/>
      <c r="ACC359" s="183"/>
      <c r="ACD359" s="183"/>
      <c r="ACE359" s="183"/>
      <c r="ACF359" s="183"/>
      <c r="ACG359" s="183"/>
      <c r="ACH359" s="183"/>
      <c r="ACI359" s="183"/>
      <c r="ACJ359" s="183"/>
      <c r="ACK359" s="183"/>
      <c r="ACL359" s="183"/>
      <c r="ACM359" s="183"/>
      <c r="ACN359" s="183"/>
      <c r="ACO359" s="183"/>
      <c r="ACP359" s="183"/>
      <c r="ACQ359" s="183"/>
      <c r="ACR359" s="183"/>
      <c r="ACS359" s="183"/>
      <c r="ACT359" s="183"/>
      <c r="ACU359" s="183"/>
      <c r="ACV359" s="183"/>
      <c r="ACW359" s="183"/>
      <c r="ACX359" s="183"/>
      <c r="ACY359" s="183"/>
      <c r="ACZ359" s="183"/>
      <c r="ADA359" s="183"/>
    </row>
    <row r="360" spans="1:786" s="124" customFormat="1" ht="15.6" x14ac:dyDescent="0.3">
      <c r="A360" s="83">
        <v>2</v>
      </c>
      <c r="B360" s="140" t="s">
        <v>979</v>
      </c>
      <c r="C360" s="141"/>
      <c r="D360" s="142"/>
      <c r="E360" s="142"/>
      <c r="F360" s="142">
        <v>60</v>
      </c>
      <c r="G360" s="91"/>
      <c r="H360" s="142">
        <v>1</v>
      </c>
      <c r="I360" s="142" t="s">
        <v>96</v>
      </c>
      <c r="J360" s="142" t="s">
        <v>309</v>
      </c>
      <c r="K360" s="143">
        <v>1956</v>
      </c>
      <c r="L360" s="160">
        <v>1956</v>
      </c>
      <c r="M360" s="144"/>
      <c r="N360" s="145"/>
      <c r="O360" s="145" t="s">
        <v>820</v>
      </c>
      <c r="P360" s="95" t="s">
        <v>980</v>
      </c>
      <c r="Q360" s="121" t="s">
        <v>981</v>
      </c>
      <c r="R360" s="73"/>
      <c r="S360" s="74"/>
      <c r="T360" s="75"/>
      <c r="U360" s="75"/>
      <c r="V360" s="75"/>
      <c r="W360" s="75"/>
      <c r="X360" s="75"/>
      <c r="Y360" s="75"/>
      <c r="Z360" s="75"/>
      <c r="AA360" s="22"/>
      <c r="AB360" s="76"/>
      <c r="AC360" s="76"/>
      <c r="AD360" s="76"/>
      <c r="AE360" s="76"/>
      <c r="AF360" s="77"/>
      <c r="AG360" s="77"/>
      <c r="AH360" s="77"/>
      <c r="AI360" s="77"/>
      <c r="AK360" s="183"/>
      <c r="AL360" s="183"/>
      <c r="AM360" s="183"/>
      <c r="AN360" s="183"/>
      <c r="AO360" s="183"/>
      <c r="AP360" s="183"/>
      <c r="AQ360" s="183"/>
      <c r="AR360" s="183"/>
      <c r="AS360" s="183"/>
      <c r="AT360" s="183"/>
      <c r="AU360" s="183"/>
      <c r="AV360" s="183"/>
      <c r="AW360" s="183"/>
      <c r="AX360" s="183"/>
      <c r="AY360" s="183"/>
      <c r="AZ360" s="183"/>
      <c r="BA360" s="183"/>
      <c r="BB360" s="183"/>
      <c r="BC360" s="183"/>
      <c r="BD360" s="183"/>
      <c r="BE360" s="183"/>
      <c r="BF360" s="183"/>
      <c r="BG360" s="183"/>
      <c r="BH360" s="183"/>
      <c r="BI360" s="183"/>
      <c r="BJ360" s="183"/>
      <c r="BK360" s="183"/>
      <c r="BL360" s="183"/>
      <c r="BM360" s="183"/>
      <c r="BN360" s="183"/>
      <c r="BO360" s="183"/>
      <c r="BP360" s="183"/>
      <c r="BQ360" s="183"/>
      <c r="BR360" s="183"/>
      <c r="BS360" s="183"/>
      <c r="BT360" s="183"/>
      <c r="BU360" s="183"/>
      <c r="BV360" s="183"/>
      <c r="BW360" s="183"/>
      <c r="BX360" s="183"/>
      <c r="BY360" s="183"/>
      <c r="BZ360" s="183"/>
      <c r="CA360" s="183"/>
      <c r="CB360" s="183"/>
      <c r="CC360" s="183"/>
      <c r="CD360" s="183"/>
      <c r="CE360" s="183"/>
      <c r="CF360" s="183"/>
      <c r="CG360" s="183"/>
      <c r="CH360" s="183"/>
      <c r="CI360" s="183"/>
      <c r="CJ360" s="183"/>
      <c r="CK360" s="183"/>
      <c r="CL360" s="183"/>
      <c r="CM360" s="183"/>
      <c r="CN360" s="183"/>
      <c r="CO360" s="183"/>
      <c r="CP360" s="183"/>
      <c r="CQ360" s="183"/>
      <c r="CR360" s="183"/>
      <c r="CS360" s="183"/>
      <c r="CT360" s="183"/>
      <c r="CU360" s="183"/>
      <c r="CV360" s="183"/>
      <c r="CW360" s="183"/>
      <c r="CX360" s="183"/>
      <c r="CY360" s="183"/>
      <c r="CZ360" s="183"/>
      <c r="DA360" s="183"/>
      <c r="DB360" s="183"/>
      <c r="DC360" s="183"/>
      <c r="DD360" s="183"/>
      <c r="DE360" s="183"/>
      <c r="DF360" s="183"/>
      <c r="DG360" s="183"/>
      <c r="DH360" s="183"/>
      <c r="DI360" s="183"/>
      <c r="DJ360" s="183"/>
      <c r="DK360" s="183"/>
      <c r="DL360" s="183"/>
      <c r="DM360" s="183"/>
      <c r="DN360" s="183"/>
      <c r="DO360" s="183"/>
      <c r="DP360" s="183"/>
      <c r="DQ360" s="183"/>
      <c r="DR360" s="183"/>
      <c r="DS360" s="183"/>
      <c r="DT360" s="183"/>
      <c r="DU360" s="183"/>
      <c r="DV360" s="183"/>
      <c r="DW360" s="183"/>
      <c r="DX360" s="183"/>
      <c r="DY360" s="183"/>
      <c r="DZ360" s="183"/>
      <c r="EA360" s="183"/>
      <c r="EB360" s="183"/>
      <c r="EC360" s="183"/>
      <c r="ED360" s="183"/>
      <c r="EE360" s="183"/>
      <c r="EF360" s="183"/>
      <c r="EG360" s="183"/>
      <c r="EH360" s="183"/>
      <c r="EI360" s="183"/>
      <c r="EJ360" s="183"/>
      <c r="EK360" s="183"/>
      <c r="EL360" s="183"/>
      <c r="EM360" s="183"/>
      <c r="EN360" s="183"/>
      <c r="EO360" s="183"/>
      <c r="EP360" s="183"/>
      <c r="EQ360" s="183"/>
      <c r="ER360" s="183"/>
      <c r="ES360" s="183"/>
      <c r="ET360" s="183"/>
      <c r="EU360" s="183"/>
      <c r="EV360" s="183"/>
      <c r="EW360" s="183"/>
      <c r="EX360" s="183"/>
      <c r="EY360" s="183"/>
      <c r="EZ360" s="183"/>
      <c r="FA360" s="183"/>
      <c r="FB360" s="183"/>
      <c r="FC360" s="183"/>
      <c r="FD360" s="183"/>
      <c r="FE360" s="183"/>
      <c r="FF360" s="183"/>
      <c r="FG360" s="183"/>
      <c r="FH360" s="183"/>
      <c r="FI360" s="183"/>
      <c r="FJ360" s="183"/>
      <c r="FK360" s="183"/>
      <c r="FL360" s="183"/>
      <c r="FM360" s="183"/>
      <c r="FN360" s="183"/>
      <c r="FO360" s="183"/>
      <c r="FP360" s="183"/>
      <c r="FQ360" s="183"/>
      <c r="FR360" s="183"/>
      <c r="FS360" s="183"/>
      <c r="FT360" s="183"/>
      <c r="FU360" s="183"/>
      <c r="FV360" s="183"/>
      <c r="FW360" s="183"/>
      <c r="FX360" s="183"/>
      <c r="FY360" s="183"/>
      <c r="FZ360" s="183"/>
      <c r="GA360" s="183"/>
      <c r="GB360" s="183"/>
      <c r="GC360" s="183"/>
      <c r="GD360" s="183"/>
      <c r="GE360" s="183"/>
      <c r="GF360" s="183"/>
      <c r="GG360" s="183"/>
      <c r="GH360" s="183"/>
      <c r="GI360" s="183"/>
      <c r="GJ360" s="183"/>
      <c r="GK360" s="183"/>
      <c r="GL360" s="183"/>
      <c r="GM360" s="183"/>
      <c r="GN360" s="183"/>
      <c r="GO360" s="183"/>
      <c r="GP360" s="183"/>
      <c r="GQ360" s="183"/>
      <c r="GR360" s="183"/>
      <c r="GS360" s="183"/>
      <c r="GT360" s="183"/>
      <c r="GU360" s="183"/>
      <c r="GV360" s="183"/>
      <c r="GW360" s="183"/>
      <c r="GX360" s="183"/>
      <c r="GY360" s="183"/>
      <c r="GZ360" s="183"/>
      <c r="HA360" s="183"/>
      <c r="HB360" s="183"/>
      <c r="HC360" s="183"/>
      <c r="HD360" s="183"/>
      <c r="HE360" s="183"/>
      <c r="HF360" s="183"/>
      <c r="HG360" s="183"/>
      <c r="HH360" s="183"/>
      <c r="HI360" s="183"/>
      <c r="HJ360" s="183"/>
      <c r="HK360" s="183"/>
      <c r="HL360" s="183"/>
      <c r="HM360" s="183"/>
      <c r="HN360" s="183"/>
      <c r="HO360" s="183"/>
      <c r="HP360" s="183"/>
      <c r="HQ360" s="183"/>
      <c r="HR360" s="183"/>
      <c r="HS360" s="183"/>
      <c r="HT360" s="183"/>
      <c r="HU360" s="183"/>
      <c r="HV360" s="183"/>
      <c r="HW360" s="183"/>
      <c r="HX360" s="183"/>
      <c r="HY360" s="183"/>
      <c r="HZ360" s="183"/>
      <c r="IA360" s="183"/>
      <c r="IB360" s="183"/>
      <c r="IC360" s="183"/>
      <c r="ID360" s="183"/>
      <c r="IE360" s="183"/>
      <c r="IF360" s="183"/>
      <c r="IG360" s="183"/>
      <c r="IH360" s="183"/>
      <c r="II360" s="183"/>
      <c r="IJ360" s="183"/>
      <c r="IK360" s="183"/>
      <c r="IL360" s="183"/>
      <c r="IM360" s="183"/>
      <c r="IN360" s="183"/>
      <c r="IO360" s="183"/>
      <c r="IP360" s="183"/>
      <c r="IQ360" s="183"/>
      <c r="IR360" s="183"/>
      <c r="IS360" s="183"/>
      <c r="IT360" s="183"/>
      <c r="IU360" s="183"/>
      <c r="IV360" s="183"/>
      <c r="IW360" s="183"/>
      <c r="IX360" s="183"/>
      <c r="IY360" s="183"/>
      <c r="IZ360" s="183"/>
      <c r="JA360" s="183"/>
      <c r="JB360" s="183"/>
      <c r="JC360" s="183"/>
      <c r="JD360" s="183"/>
      <c r="JE360" s="183"/>
      <c r="JF360" s="183"/>
      <c r="JG360" s="183"/>
      <c r="JH360" s="183"/>
      <c r="JI360" s="183"/>
      <c r="JJ360" s="183"/>
      <c r="JK360" s="183"/>
      <c r="JL360" s="183"/>
      <c r="JM360" s="183"/>
      <c r="JN360" s="183"/>
      <c r="JO360" s="183"/>
      <c r="JP360" s="183"/>
      <c r="JQ360" s="183"/>
      <c r="JR360" s="183"/>
      <c r="JS360" s="183"/>
      <c r="JT360" s="183"/>
      <c r="JU360" s="183"/>
      <c r="JV360" s="183"/>
      <c r="JW360" s="183"/>
      <c r="JX360" s="183"/>
      <c r="JY360" s="183"/>
      <c r="JZ360" s="183"/>
      <c r="KA360" s="183"/>
      <c r="KB360" s="183"/>
      <c r="KC360" s="183"/>
      <c r="KD360" s="183"/>
      <c r="KE360" s="183"/>
      <c r="KF360" s="183"/>
      <c r="KG360" s="183"/>
      <c r="KH360" s="183"/>
      <c r="KI360" s="183"/>
      <c r="KJ360" s="183"/>
      <c r="KK360" s="183"/>
      <c r="KL360" s="183"/>
      <c r="KM360" s="183"/>
      <c r="KN360" s="183"/>
      <c r="KO360" s="183"/>
      <c r="KP360" s="183"/>
      <c r="KQ360" s="183"/>
      <c r="KR360" s="183"/>
      <c r="KS360" s="183"/>
      <c r="KT360" s="183"/>
      <c r="KU360" s="183"/>
      <c r="KV360" s="183"/>
      <c r="KW360" s="183"/>
      <c r="KX360" s="183"/>
      <c r="KY360" s="183"/>
      <c r="KZ360" s="183"/>
      <c r="LA360" s="183"/>
      <c r="LB360" s="183"/>
      <c r="LC360" s="183"/>
      <c r="LD360" s="183"/>
      <c r="LE360" s="183"/>
      <c r="LF360" s="183"/>
      <c r="LG360" s="183"/>
      <c r="LH360" s="183"/>
      <c r="LI360" s="183"/>
      <c r="LJ360" s="183"/>
      <c r="LK360" s="183"/>
      <c r="LL360" s="183"/>
      <c r="LM360" s="183"/>
      <c r="LN360" s="183"/>
      <c r="LO360" s="183"/>
      <c r="LP360" s="183"/>
      <c r="LQ360" s="183"/>
      <c r="LR360" s="183"/>
      <c r="LS360" s="183"/>
      <c r="LT360" s="183"/>
      <c r="LU360" s="183"/>
      <c r="LV360" s="183"/>
      <c r="LW360" s="183"/>
      <c r="LX360" s="183"/>
      <c r="LY360" s="183"/>
      <c r="LZ360" s="183"/>
      <c r="MA360" s="183"/>
      <c r="MB360" s="183"/>
      <c r="MC360" s="183"/>
      <c r="MD360" s="183"/>
      <c r="ME360" s="183"/>
      <c r="MF360" s="183"/>
      <c r="MG360" s="183"/>
      <c r="MH360" s="183"/>
      <c r="MI360" s="183"/>
      <c r="MJ360" s="183"/>
      <c r="MK360" s="183"/>
      <c r="ML360" s="183"/>
      <c r="MM360" s="183"/>
      <c r="MN360" s="183"/>
      <c r="MO360" s="183"/>
      <c r="MP360" s="183"/>
      <c r="MQ360" s="183"/>
      <c r="MR360" s="183"/>
      <c r="MS360" s="183"/>
      <c r="MT360" s="183"/>
      <c r="MU360" s="183"/>
      <c r="MV360" s="183"/>
      <c r="MW360" s="183"/>
      <c r="MX360" s="183"/>
      <c r="MY360" s="183"/>
      <c r="MZ360" s="183"/>
      <c r="NA360" s="183"/>
      <c r="NB360" s="183"/>
      <c r="NC360" s="183"/>
      <c r="ND360" s="183"/>
      <c r="NE360" s="183"/>
      <c r="NF360" s="183"/>
      <c r="NG360" s="183"/>
      <c r="NH360" s="183"/>
      <c r="NI360" s="183"/>
      <c r="NJ360" s="183"/>
      <c r="NK360" s="183"/>
      <c r="NL360" s="183"/>
      <c r="NM360" s="183"/>
      <c r="NN360" s="183"/>
      <c r="NO360" s="183"/>
      <c r="NP360" s="183"/>
      <c r="NQ360" s="183"/>
      <c r="NR360" s="183"/>
      <c r="NS360" s="183"/>
      <c r="NT360" s="183"/>
      <c r="NU360" s="183"/>
      <c r="NV360" s="183"/>
      <c r="NW360" s="183"/>
      <c r="NX360" s="183"/>
      <c r="NY360" s="183"/>
      <c r="NZ360" s="183"/>
      <c r="OA360" s="183"/>
      <c r="OB360" s="183"/>
      <c r="OC360" s="183"/>
      <c r="OD360" s="183"/>
      <c r="OE360" s="183"/>
      <c r="OF360" s="183"/>
      <c r="OG360" s="183"/>
      <c r="OH360" s="183"/>
      <c r="OI360" s="183"/>
      <c r="OJ360" s="183"/>
      <c r="OK360" s="183"/>
      <c r="OL360" s="183"/>
      <c r="OM360" s="183"/>
      <c r="ON360" s="183"/>
      <c r="OO360" s="183"/>
      <c r="OP360" s="183"/>
      <c r="OQ360" s="183"/>
      <c r="OR360" s="183"/>
      <c r="OS360" s="183"/>
      <c r="OT360" s="183"/>
      <c r="OU360" s="183"/>
      <c r="OV360" s="183"/>
      <c r="OW360" s="183"/>
      <c r="OX360" s="183"/>
      <c r="OY360" s="183"/>
      <c r="OZ360" s="183"/>
      <c r="PA360" s="183"/>
      <c r="PB360" s="183"/>
      <c r="PC360" s="183"/>
      <c r="PD360" s="183"/>
      <c r="PE360" s="183"/>
      <c r="PF360" s="183"/>
      <c r="PG360" s="183"/>
      <c r="PH360" s="183"/>
      <c r="PI360" s="183"/>
      <c r="PJ360" s="183"/>
      <c r="PK360" s="183"/>
      <c r="PL360" s="183"/>
      <c r="PM360" s="183"/>
      <c r="PN360" s="183"/>
      <c r="PO360" s="183"/>
      <c r="PP360" s="183"/>
      <c r="PQ360" s="183"/>
      <c r="PR360" s="183"/>
      <c r="PS360" s="183"/>
      <c r="PT360" s="183"/>
      <c r="PU360" s="183"/>
      <c r="PV360" s="183"/>
      <c r="PW360" s="183"/>
      <c r="PX360" s="183"/>
      <c r="PY360" s="183"/>
      <c r="PZ360" s="183"/>
      <c r="QA360" s="183"/>
      <c r="QB360" s="183"/>
      <c r="QC360" s="183"/>
      <c r="QD360" s="183"/>
      <c r="QE360" s="183"/>
      <c r="QF360" s="183"/>
      <c r="QG360" s="183"/>
      <c r="QH360" s="183"/>
      <c r="QI360" s="183"/>
      <c r="QJ360" s="183"/>
      <c r="QK360" s="183"/>
      <c r="QL360" s="183"/>
      <c r="QM360" s="183"/>
      <c r="QN360" s="183"/>
      <c r="QO360" s="183"/>
      <c r="QP360" s="183"/>
      <c r="QQ360" s="183"/>
      <c r="QR360" s="183"/>
      <c r="QS360" s="183"/>
      <c r="QT360" s="183"/>
      <c r="QU360" s="183"/>
      <c r="QV360" s="183"/>
      <c r="QW360" s="183"/>
      <c r="QX360" s="183"/>
      <c r="QY360" s="183"/>
      <c r="QZ360" s="183"/>
      <c r="RA360" s="183"/>
      <c r="RB360" s="183"/>
      <c r="RC360" s="183"/>
      <c r="RD360" s="183"/>
      <c r="RE360" s="183"/>
      <c r="RF360" s="183"/>
      <c r="RG360" s="183"/>
      <c r="RH360" s="183"/>
      <c r="RI360" s="183"/>
      <c r="RJ360" s="183"/>
      <c r="RK360" s="183"/>
      <c r="RL360" s="183"/>
      <c r="RM360" s="183"/>
      <c r="RN360" s="183"/>
      <c r="RO360" s="183"/>
      <c r="RP360" s="183"/>
      <c r="RQ360" s="183"/>
      <c r="RR360" s="183"/>
      <c r="RS360" s="183"/>
      <c r="RT360" s="183"/>
      <c r="RU360" s="183"/>
      <c r="RV360" s="183"/>
      <c r="RW360" s="183"/>
      <c r="RX360" s="183"/>
      <c r="RY360" s="183"/>
      <c r="RZ360" s="183"/>
      <c r="SA360" s="183"/>
      <c r="SB360" s="183"/>
      <c r="SC360" s="183"/>
      <c r="SD360" s="183"/>
      <c r="SE360" s="183"/>
      <c r="SF360" s="183"/>
      <c r="SG360" s="183"/>
      <c r="SH360" s="183"/>
      <c r="SI360" s="183"/>
      <c r="SJ360" s="183"/>
      <c r="SK360" s="183"/>
      <c r="SL360" s="183"/>
      <c r="SM360" s="183"/>
      <c r="SN360" s="183"/>
      <c r="SO360" s="183"/>
      <c r="SP360" s="183"/>
      <c r="SQ360" s="183"/>
      <c r="SR360" s="183"/>
      <c r="SS360" s="183"/>
      <c r="ST360" s="183"/>
      <c r="SU360" s="183"/>
      <c r="SV360" s="183"/>
      <c r="SW360" s="183"/>
      <c r="SX360" s="183"/>
      <c r="SY360" s="183"/>
      <c r="SZ360" s="183"/>
      <c r="TA360" s="183"/>
      <c r="TB360" s="183"/>
      <c r="TC360" s="183"/>
      <c r="TD360" s="183"/>
      <c r="TE360" s="183"/>
      <c r="TF360" s="183"/>
      <c r="TG360" s="183"/>
      <c r="TH360" s="183"/>
      <c r="TI360" s="183"/>
      <c r="TJ360" s="183"/>
      <c r="TK360" s="183"/>
      <c r="TL360" s="183"/>
      <c r="TM360" s="183"/>
      <c r="TN360" s="183"/>
      <c r="TO360" s="183"/>
      <c r="TP360" s="183"/>
      <c r="TQ360" s="183"/>
      <c r="TR360" s="183"/>
      <c r="TS360" s="183"/>
      <c r="TT360" s="183"/>
      <c r="TU360" s="183"/>
      <c r="TV360" s="183"/>
      <c r="TW360" s="183"/>
      <c r="TX360" s="183"/>
      <c r="TY360" s="183"/>
      <c r="TZ360" s="183"/>
      <c r="UA360" s="183"/>
      <c r="UB360" s="183"/>
      <c r="UC360" s="183"/>
      <c r="UD360" s="183"/>
      <c r="UE360" s="183"/>
      <c r="UF360" s="183"/>
      <c r="UG360" s="183"/>
      <c r="UH360" s="183"/>
      <c r="UI360" s="183"/>
      <c r="UJ360" s="183"/>
      <c r="UK360" s="183"/>
      <c r="UL360" s="183"/>
      <c r="UM360" s="183"/>
      <c r="UN360" s="183"/>
      <c r="UO360" s="183"/>
      <c r="UP360" s="183"/>
      <c r="UQ360" s="183"/>
      <c r="UR360" s="183"/>
      <c r="US360" s="183"/>
      <c r="UT360" s="183"/>
      <c r="UU360" s="183"/>
      <c r="UV360" s="183"/>
      <c r="UW360" s="183"/>
      <c r="UX360" s="183"/>
      <c r="UY360" s="183"/>
      <c r="UZ360" s="183"/>
      <c r="VA360" s="183"/>
      <c r="VB360" s="183"/>
      <c r="VC360" s="183"/>
      <c r="VD360" s="183"/>
      <c r="VE360" s="183"/>
      <c r="VF360" s="183"/>
      <c r="VG360" s="183"/>
      <c r="VH360" s="183"/>
      <c r="VI360" s="183"/>
      <c r="VJ360" s="183"/>
      <c r="VK360" s="183"/>
      <c r="VL360" s="183"/>
      <c r="VM360" s="183"/>
      <c r="VN360" s="183"/>
      <c r="VO360" s="183"/>
      <c r="VP360" s="183"/>
      <c r="VQ360" s="183"/>
      <c r="VR360" s="183"/>
      <c r="VS360" s="183"/>
      <c r="VT360" s="183"/>
      <c r="VU360" s="183"/>
      <c r="VV360" s="183"/>
      <c r="VW360" s="183"/>
      <c r="VX360" s="183"/>
      <c r="VY360" s="183"/>
      <c r="VZ360" s="183"/>
      <c r="WA360" s="183"/>
      <c r="WB360" s="183"/>
      <c r="WC360" s="183"/>
      <c r="WD360" s="183"/>
      <c r="WE360" s="183"/>
      <c r="WF360" s="183"/>
      <c r="WG360" s="183"/>
      <c r="WH360" s="183"/>
      <c r="WI360" s="183"/>
      <c r="WJ360" s="183"/>
      <c r="WK360" s="183"/>
      <c r="WL360" s="183"/>
      <c r="WM360" s="183"/>
      <c r="WN360" s="183"/>
      <c r="WO360" s="183"/>
      <c r="WP360" s="183"/>
      <c r="WQ360" s="183"/>
      <c r="WR360" s="183"/>
      <c r="WS360" s="183"/>
      <c r="WT360" s="183"/>
      <c r="WU360" s="183"/>
      <c r="WV360" s="183"/>
      <c r="WW360" s="183"/>
      <c r="WX360" s="183"/>
      <c r="WY360" s="183"/>
      <c r="WZ360" s="183"/>
      <c r="XA360" s="183"/>
      <c r="XB360" s="183"/>
      <c r="XC360" s="183"/>
      <c r="XD360" s="183"/>
      <c r="XE360" s="183"/>
      <c r="XF360" s="183"/>
      <c r="XG360" s="183"/>
      <c r="XH360" s="183"/>
      <c r="XI360" s="183"/>
      <c r="XJ360" s="183"/>
      <c r="XK360" s="183"/>
      <c r="XL360" s="183"/>
      <c r="XM360" s="183"/>
      <c r="XN360" s="183"/>
      <c r="XO360" s="183"/>
      <c r="XP360" s="183"/>
      <c r="XQ360" s="183"/>
      <c r="XR360" s="183"/>
      <c r="XS360" s="183"/>
      <c r="XT360" s="183"/>
      <c r="XU360" s="183"/>
      <c r="XV360" s="183"/>
      <c r="XW360" s="183"/>
      <c r="XX360" s="183"/>
      <c r="XY360" s="183"/>
      <c r="XZ360" s="183"/>
      <c r="YA360" s="183"/>
      <c r="YB360" s="183"/>
      <c r="YC360" s="183"/>
      <c r="YD360" s="183"/>
      <c r="YE360" s="183"/>
      <c r="YF360" s="183"/>
      <c r="YG360" s="183"/>
      <c r="YH360" s="183"/>
      <c r="YI360" s="183"/>
      <c r="YJ360" s="183"/>
      <c r="YK360" s="183"/>
      <c r="YL360" s="183"/>
      <c r="YM360" s="183"/>
      <c r="YN360" s="183"/>
      <c r="YO360" s="183"/>
      <c r="YP360" s="183"/>
      <c r="YQ360" s="183"/>
      <c r="YR360" s="183"/>
      <c r="YS360" s="183"/>
      <c r="YT360" s="183"/>
      <c r="YU360" s="183"/>
      <c r="YV360" s="183"/>
      <c r="YW360" s="183"/>
      <c r="YX360" s="183"/>
      <c r="YY360" s="183"/>
      <c r="YZ360" s="183"/>
      <c r="ZA360" s="183"/>
      <c r="ZB360" s="183"/>
      <c r="ZC360" s="183"/>
      <c r="ZD360" s="183"/>
      <c r="ZE360" s="183"/>
      <c r="ZF360" s="183"/>
      <c r="ZG360" s="183"/>
      <c r="ZH360" s="183"/>
      <c r="ZI360" s="183"/>
      <c r="ZJ360" s="183"/>
      <c r="ZK360" s="183"/>
      <c r="ZL360" s="183"/>
      <c r="ZM360" s="183"/>
      <c r="ZN360" s="183"/>
      <c r="ZO360" s="183"/>
      <c r="ZP360" s="183"/>
      <c r="ZQ360" s="183"/>
      <c r="ZR360" s="183"/>
      <c r="ZS360" s="183"/>
      <c r="ZT360" s="183"/>
      <c r="ZU360" s="183"/>
      <c r="ZV360" s="183"/>
      <c r="ZW360" s="183"/>
      <c r="ZX360" s="183"/>
      <c r="ZY360" s="183"/>
      <c r="ZZ360" s="183"/>
      <c r="AAA360" s="183"/>
      <c r="AAB360" s="183"/>
      <c r="AAC360" s="183"/>
      <c r="AAD360" s="183"/>
      <c r="AAE360" s="183"/>
      <c r="AAF360" s="183"/>
      <c r="AAG360" s="183"/>
      <c r="AAH360" s="183"/>
      <c r="AAI360" s="183"/>
      <c r="AAJ360" s="183"/>
      <c r="AAK360" s="183"/>
      <c r="AAL360" s="183"/>
      <c r="AAM360" s="183"/>
      <c r="AAN360" s="183"/>
      <c r="AAO360" s="183"/>
      <c r="AAP360" s="183"/>
      <c r="AAQ360" s="183"/>
      <c r="AAR360" s="183"/>
      <c r="AAS360" s="183"/>
      <c r="AAT360" s="183"/>
      <c r="AAU360" s="183"/>
      <c r="AAV360" s="183"/>
      <c r="AAW360" s="183"/>
      <c r="AAX360" s="183"/>
      <c r="AAY360" s="183"/>
      <c r="AAZ360" s="183"/>
      <c r="ABA360" s="183"/>
      <c r="ABB360" s="183"/>
      <c r="ABC360" s="183"/>
      <c r="ABD360" s="183"/>
      <c r="ABE360" s="183"/>
      <c r="ABF360" s="183"/>
      <c r="ABG360" s="183"/>
      <c r="ABH360" s="183"/>
      <c r="ABI360" s="183"/>
      <c r="ABJ360" s="183"/>
      <c r="ABK360" s="183"/>
      <c r="ABL360" s="183"/>
      <c r="ABM360" s="183"/>
      <c r="ABN360" s="183"/>
      <c r="ABO360" s="183"/>
      <c r="ABP360" s="183"/>
      <c r="ABQ360" s="183"/>
      <c r="ABR360" s="183"/>
      <c r="ABS360" s="183"/>
      <c r="ABT360" s="183"/>
      <c r="ABU360" s="183"/>
      <c r="ABV360" s="183"/>
      <c r="ABW360" s="183"/>
      <c r="ABX360" s="183"/>
      <c r="ABY360" s="183"/>
      <c r="ABZ360" s="183"/>
      <c r="ACA360" s="183"/>
      <c r="ACB360" s="183"/>
      <c r="ACC360" s="183"/>
      <c r="ACD360" s="183"/>
      <c r="ACE360" s="183"/>
      <c r="ACF360" s="183"/>
      <c r="ACG360" s="183"/>
      <c r="ACH360" s="183"/>
      <c r="ACI360" s="183"/>
      <c r="ACJ360" s="183"/>
      <c r="ACK360" s="183"/>
      <c r="ACL360" s="183"/>
      <c r="ACM360" s="183"/>
      <c r="ACN360" s="183"/>
      <c r="ACO360" s="183"/>
      <c r="ACP360" s="183"/>
      <c r="ACQ360" s="183"/>
      <c r="ACR360" s="183"/>
      <c r="ACS360" s="183"/>
      <c r="ACT360" s="183"/>
      <c r="ACU360" s="183"/>
      <c r="ACV360" s="183"/>
      <c r="ACW360" s="183"/>
      <c r="ACX360" s="183"/>
      <c r="ACY360" s="183"/>
      <c r="ACZ360" s="183"/>
      <c r="ADA360" s="183"/>
    </row>
    <row r="361" spans="1:786" s="124" customFormat="1" ht="36" x14ac:dyDescent="0.3">
      <c r="A361" s="81">
        <v>3</v>
      </c>
      <c r="B361" s="140" t="s">
        <v>982</v>
      </c>
      <c r="C361" s="141" t="s">
        <v>86</v>
      </c>
      <c r="D361" s="142" t="s">
        <v>129</v>
      </c>
      <c r="E361" s="142" t="s">
        <v>146</v>
      </c>
      <c r="F361" s="142"/>
      <c r="G361" s="91"/>
      <c r="H361" s="142">
        <v>1</v>
      </c>
      <c r="I361" s="142" t="s">
        <v>49</v>
      </c>
      <c r="J361" s="142" t="s">
        <v>50</v>
      </c>
      <c r="K361" s="143">
        <v>1956</v>
      </c>
      <c r="L361" s="160">
        <v>1956</v>
      </c>
      <c r="M361" s="144"/>
      <c r="N361" s="145"/>
      <c r="O361" s="145"/>
      <c r="P361" s="95" t="s">
        <v>511</v>
      </c>
      <c r="Q361" s="121" t="s">
        <v>983</v>
      </c>
      <c r="R361" s="73" t="s">
        <v>555</v>
      </c>
      <c r="S361" s="74" t="str">
        <f t="shared" ref="S361:S382" si="86">C361</f>
        <v>Au</v>
      </c>
      <c r="T361" s="75"/>
      <c r="U361" s="75"/>
      <c r="V361" s="75"/>
      <c r="W361" s="75"/>
      <c r="X361" s="75"/>
      <c r="Y361" s="75"/>
      <c r="Z361" s="75"/>
      <c r="AA361" s="22"/>
      <c r="AB361" s="76">
        <f>M361/1896653</f>
        <v>0</v>
      </c>
      <c r="AC361" s="76">
        <f>N361/39</f>
        <v>0</v>
      </c>
      <c r="AD361" s="76">
        <f>O361/14</f>
        <v>0</v>
      </c>
      <c r="AE361" s="76">
        <f>SUM(AB361:AD361)</f>
        <v>0</v>
      </c>
      <c r="AF361" s="77"/>
      <c r="AG361" s="77">
        <f>IF(A361=1,AE361,0)</f>
        <v>0</v>
      </c>
      <c r="AH361" s="77">
        <f>IF(A361=2,AE361,0)</f>
        <v>0</v>
      </c>
      <c r="AI361" s="77">
        <f>IF(A361=3,AE361,0)</f>
        <v>0</v>
      </c>
      <c r="AK361" s="183"/>
      <c r="AL361" s="183"/>
      <c r="AM361" s="183"/>
      <c r="AN361" s="183"/>
      <c r="AO361" s="183"/>
      <c r="AP361" s="183"/>
      <c r="AQ361" s="183"/>
      <c r="AR361" s="183"/>
      <c r="AS361" s="183"/>
      <c r="AT361" s="183"/>
      <c r="AU361" s="183"/>
      <c r="AV361" s="183"/>
      <c r="AW361" s="183"/>
      <c r="AX361" s="183"/>
      <c r="AY361" s="183"/>
      <c r="AZ361" s="183"/>
      <c r="BA361" s="183"/>
      <c r="BB361" s="183"/>
      <c r="BC361" s="183"/>
      <c r="BD361" s="183"/>
      <c r="BE361" s="183"/>
      <c r="BF361" s="183"/>
      <c r="BG361" s="183"/>
      <c r="BH361" s="183"/>
      <c r="BI361" s="183"/>
      <c r="BJ361" s="183"/>
      <c r="BK361" s="183"/>
      <c r="BL361" s="183"/>
      <c r="BM361" s="183"/>
      <c r="BN361" s="183"/>
      <c r="BO361" s="183"/>
      <c r="BP361" s="183"/>
      <c r="BQ361" s="183"/>
      <c r="BR361" s="183"/>
      <c r="BS361" s="183"/>
      <c r="BT361" s="183"/>
      <c r="BU361" s="183"/>
      <c r="BV361" s="183"/>
      <c r="BW361" s="183"/>
      <c r="BX361" s="183"/>
      <c r="BY361" s="183"/>
      <c r="BZ361" s="183"/>
      <c r="CA361" s="183"/>
      <c r="CB361" s="183"/>
      <c r="CC361" s="183"/>
      <c r="CD361" s="183"/>
      <c r="CE361" s="183"/>
      <c r="CF361" s="183"/>
      <c r="CG361" s="183"/>
      <c r="CH361" s="183"/>
      <c r="CI361" s="183"/>
      <c r="CJ361" s="183"/>
      <c r="CK361" s="183"/>
      <c r="CL361" s="183"/>
      <c r="CM361" s="183"/>
      <c r="CN361" s="183"/>
      <c r="CO361" s="183"/>
      <c r="CP361" s="183"/>
      <c r="CQ361" s="183"/>
      <c r="CR361" s="183"/>
      <c r="CS361" s="183"/>
      <c r="CT361" s="183"/>
      <c r="CU361" s="183"/>
      <c r="CV361" s="183"/>
      <c r="CW361" s="183"/>
      <c r="CX361" s="183"/>
      <c r="CY361" s="183"/>
      <c r="CZ361" s="183"/>
      <c r="DA361" s="183"/>
      <c r="DB361" s="183"/>
      <c r="DC361" s="183"/>
      <c r="DD361" s="183"/>
      <c r="DE361" s="183"/>
      <c r="DF361" s="183"/>
      <c r="DG361" s="183"/>
      <c r="DH361" s="183"/>
      <c r="DI361" s="183"/>
      <c r="DJ361" s="183"/>
      <c r="DK361" s="183"/>
      <c r="DL361" s="183"/>
      <c r="DM361" s="183"/>
      <c r="DN361" s="183"/>
      <c r="DO361" s="183"/>
      <c r="DP361" s="183"/>
      <c r="DQ361" s="183"/>
      <c r="DR361" s="183"/>
      <c r="DS361" s="183"/>
      <c r="DT361" s="183"/>
      <c r="DU361" s="183"/>
      <c r="DV361" s="183"/>
      <c r="DW361" s="183"/>
      <c r="DX361" s="183"/>
      <c r="DY361" s="183"/>
      <c r="DZ361" s="183"/>
      <c r="EA361" s="183"/>
      <c r="EB361" s="183"/>
      <c r="EC361" s="183"/>
      <c r="ED361" s="183"/>
      <c r="EE361" s="183"/>
      <c r="EF361" s="183"/>
      <c r="EG361" s="183"/>
      <c r="EH361" s="183"/>
      <c r="EI361" s="183"/>
      <c r="EJ361" s="183"/>
      <c r="EK361" s="183"/>
      <c r="EL361" s="183"/>
      <c r="EM361" s="183"/>
      <c r="EN361" s="183"/>
      <c r="EO361" s="183"/>
      <c r="EP361" s="183"/>
      <c r="EQ361" s="183"/>
      <c r="ER361" s="183"/>
      <c r="ES361" s="183"/>
      <c r="ET361" s="183"/>
      <c r="EU361" s="183"/>
      <c r="EV361" s="183"/>
      <c r="EW361" s="183"/>
      <c r="EX361" s="183"/>
      <c r="EY361" s="183"/>
      <c r="EZ361" s="183"/>
      <c r="FA361" s="183"/>
      <c r="FB361" s="183"/>
      <c r="FC361" s="183"/>
      <c r="FD361" s="183"/>
      <c r="FE361" s="183"/>
      <c r="FF361" s="183"/>
      <c r="FG361" s="183"/>
      <c r="FH361" s="183"/>
      <c r="FI361" s="183"/>
      <c r="FJ361" s="183"/>
      <c r="FK361" s="183"/>
      <c r="FL361" s="183"/>
      <c r="FM361" s="183"/>
      <c r="FN361" s="183"/>
      <c r="FO361" s="183"/>
      <c r="FP361" s="183"/>
      <c r="FQ361" s="183"/>
      <c r="FR361" s="183"/>
      <c r="FS361" s="183"/>
      <c r="FT361" s="183"/>
      <c r="FU361" s="183"/>
      <c r="FV361" s="183"/>
      <c r="FW361" s="183"/>
      <c r="FX361" s="183"/>
      <c r="FY361" s="183"/>
      <c r="FZ361" s="183"/>
      <c r="GA361" s="183"/>
      <c r="GB361" s="183"/>
      <c r="GC361" s="183"/>
      <c r="GD361" s="183"/>
      <c r="GE361" s="183"/>
      <c r="GF361" s="183"/>
      <c r="GG361" s="183"/>
      <c r="GH361" s="183"/>
      <c r="GI361" s="183"/>
      <c r="GJ361" s="183"/>
      <c r="GK361" s="183"/>
      <c r="GL361" s="183"/>
      <c r="GM361" s="183"/>
      <c r="GN361" s="183"/>
      <c r="GO361" s="183"/>
      <c r="GP361" s="183"/>
      <c r="GQ361" s="183"/>
      <c r="GR361" s="183"/>
      <c r="GS361" s="183"/>
      <c r="GT361" s="183"/>
      <c r="GU361" s="183"/>
      <c r="GV361" s="183"/>
      <c r="GW361" s="183"/>
      <c r="GX361" s="183"/>
      <c r="GY361" s="183"/>
      <c r="GZ361" s="183"/>
      <c r="HA361" s="183"/>
      <c r="HB361" s="183"/>
      <c r="HC361" s="183"/>
      <c r="HD361" s="183"/>
      <c r="HE361" s="183"/>
      <c r="HF361" s="183"/>
      <c r="HG361" s="183"/>
      <c r="HH361" s="183"/>
      <c r="HI361" s="183"/>
      <c r="HJ361" s="183"/>
      <c r="HK361" s="183"/>
      <c r="HL361" s="183"/>
      <c r="HM361" s="183"/>
      <c r="HN361" s="183"/>
      <c r="HO361" s="183"/>
      <c r="HP361" s="183"/>
      <c r="HQ361" s="183"/>
      <c r="HR361" s="183"/>
      <c r="HS361" s="183"/>
      <c r="HT361" s="183"/>
      <c r="HU361" s="183"/>
      <c r="HV361" s="183"/>
      <c r="HW361" s="183"/>
      <c r="HX361" s="183"/>
      <c r="HY361" s="183"/>
      <c r="HZ361" s="183"/>
      <c r="IA361" s="183"/>
      <c r="IB361" s="183"/>
      <c r="IC361" s="183"/>
      <c r="ID361" s="183"/>
      <c r="IE361" s="183"/>
      <c r="IF361" s="183"/>
      <c r="IG361" s="183"/>
      <c r="IH361" s="183"/>
      <c r="II361" s="183"/>
      <c r="IJ361" s="183"/>
      <c r="IK361" s="183"/>
      <c r="IL361" s="183"/>
      <c r="IM361" s="183"/>
      <c r="IN361" s="183"/>
      <c r="IO361" s="183"/>
      <c r="IP361" s="183"/>
      <c r="IQ361" s="183"/>
      <c r="IR361" s="183"/>
      <c r="IS361" s="183"/>
      <c r="IT361" s="183"/>
      <c r="IU361" s="183"/>
      <c r="IV361" s="183"/>
      <c r="IW361" s="183"/>
      <c r="IX361" s="183"/>
      <c r="IY361" s="183"/>
      <c r="IZ361" s="183"/>
      <c r="JA361" s="183"/>
      <c r="JB361" s="183"/>
      <c r="JC361" s="183"/>
      <c r="JD361" s="183"/>
      <c r="JE361" s="183"/>
      <c r="JF361" s="183"/>
      <c r="JG361" s="183"/>
      <c r="JH361" s="183"/>
      <c r="JI361" s="183"/>
      <c r="JJ361" s="183"/>
      <c r="JK361" s="183"/>
      <c r="JL361" s="183"/>
      <c r="JM361" s="183"/>
      <c r="JN361" s="183"/>
      <c r="JO361" s="183"/>
      <c r="JP361" s="183"/>
      <c r="JQ361" s="183"/>
      <c r="JR361" s="183"/>
      <c r="JS361" s="183"/>
      <c r="JT361" s="183"/>
      <c r="JU361" s="183"/>
      <c r="JV361" s="183"/>
      <c r="JW361" s="183"/>
      <c r="JX361" s="183"/>
      <c r="JY361" s="183"/>
      <c r="JZ361" s="183"/>
      <c r="KA361" s="183"/>
      <c r="KB361" s="183"/>
      <c r="KC361" s="183"/>
      <c r="KD361" s="183"/>
      <c r="KE361" s="183"/>
      <c r="KF361" s="183"/>
      <c r="KG361" s="183"/>
      <c r="KH361" s="183"/>
      <c r="KI361" s="183"/>
      <c r="KJ361" s="183"/>
      <c r="KK361" s="183"/>
      <c r="KL361" s="183"/>
      <c r="KM361" s="183"/>
      <c r="KN361" s="183"/>
      <c r="KO361" s="183"/>
      <c r="KP361" s="183"/>
      <c r="KQ361" s="183"/>
      <c r="KR361" s="183"/>
      <c r="KS361" s="183"/>
      <c r="KT361" s="183"/>
      <c r="KU361" s="183"/>
      <c r="KV361" s="183"/>
      <c r="KW361" s="183"/>
      <c r="KX361" s="183"/>
      <c r="KY361" s="183"/>
      <c r="KZ361" s="183"/>
      <c r="LA361" s="183"/>
      <c r="LB361" s="183"/>
      <c r="LC361" s="183"/>
      <c r="LD361" s="183"/>
      <c r="LE361" s="183"/>
      <c r="LF361" s="183"/>
      <c r="LG361" s="183"/>
      <c r="LH361" s="183"/>
      <c r="LI361" s="183"/>
      <c r="LJ361" s="183"/>
      <c r="LK361" s="183"/>
      <c r="LL361" s="183"/>
      <c r="LM361" s="183"/>
      <c r="LN361" s="183"/>
      <c r="LO361" s="183"/>
      <c r="LP361" s="183"/>
      <c r="LQ361" s="183"/>
      <c r="LR361" s="183"/>
      <c r="LS361" s="183"/>
      <c r="LT361" s="183"/>
      <c r="LU361" s="183"/>
      <c r="LV361" s="183"/>
      <c r="LW361" s="183"/>
      <c r="LX361" s="183"/>
      <c r="LY361" s="183"/>
      <c r="LZ361" s="183"/>
      <c r="MA361" s="183"/>
      <c r="MB361" s="183"/>
      <c r="MC361" s="183"/>
      <c r="MD361" s="183"/>
      <c r="ME361" s="183"/>
      <c r="MF361" s="183"/>
      <c r="MG361" s="183"/>
      <c r="MH361" s="183"/>
      <c r="MI361" s="183"/>
      <c r="MJ361" s="183"/>
      <c r="MK361" s="183"/>
      <c r="ML361" s="183"/>
      <c r="MM361" s="183"/>
      <c r="MN361" s="183"/>
      <c r="MO361" s="183"/>
      <c r="MP361" s="183"/>
      <c r="MQ361" s="183"/>
      <c r="MR361" s="183"/>
      <c r="MS361" s="183"/>
      <c r="MT361" s="183"/>
      <c r="MU361" s="183"/>
      <c r="MV361" s="183"/>
      <c r="MW361" s="183"/>
      <c r="MX361" s="183"/>
      <c r="MY361" s="183"/>
      <c r="MZ361" s="183"/>
      <c r="NA361" s="183"/>
      <c r="NB361" s="183"/>
      <c r="NC361" s="183"/>
      <c r="ND361" s="183"/>
      <c r="NE361" s="183"/>
      <c r="NF361" s="183"/>
      <c r="NG361" s="183"/>
      <c r="NH361" s="183"/>
      <c r="NI361" s="183"/>
      <c r="NJ361" s="183"/>
      <c r="NK361" s="183"/>
      <c r="NL361" s="183"/>
      <c r="NM361" s="183"/>
      <c r="NN361" s="183"/>
      <c r="NO361" s="183"/>
      <c r="NP361" s="183"/>
      <c r="NQ361" s="183"/>
      <c r="NR361" s="183"/>
      <c r="NS361" s="183"/>
      <c r="NT361" s="183"/>
      <c r="NU361" s="183"/>
      <c r="NV361" s="183"/>
      <c r="NW361" s="183"/>
      <c r="NX361" s="183"/>
      <c r="NY361" s="183"/>
      <c r="NZ361" s="183"/>
      <c r="OA361" s="183"/>
      <c r="OB361" s="183"/>
      <c r="OC361" s="183"/>
      <c r="OD361" s="183"/>
      <c r="OE361" s="183"/>
      <c r="OF361" s="183"/>
      <c r="OG361" s="183"/>
      <c r="OH361" s="183"/>
      <c r="OI361" s="183"/>
      <c r="OJ361" s="183"/>
      <c r="OK361" s="183"/>
      <c r="OL361" s="183"/>
      <c r="OM361" s="183"/>
      <c r="ON361" s="183"/>
      <c r="OO361" s="183"/>
      <c r="OP361" s="183"/>
      <c r="OQ361" s="183"/>
      <c r="OR361" s="183"/>
      <c r="OS361" s="183"/>
      <c r="OT361" s="183"/>
      <c r="OU361" s="183"/>
      <c r="OV361" s="183"/>
      <c r="OW361" s="183"/>
      <c r="OX361" s="183"/>
      <c r="OY361" s="183"/>
      <c r="OZ361" s="183"/>
      <c r="PA361" s="183"/>
      <c r="PB361" s="183"/>
      <c r="PC361" s="183"/>
      <c r="PD361" s="183"/>
      <c r="PE361" s="183"/>
      <c r="PF361" s="183"/>
      <c r="PG361" s="183"/>
      <c r="PH361" s="183"/>
      <c r="PI361" s="183"/>
      <c r="PJ361" s="183"/>
      <c r="PK361" s="183"/>
      <c r="PL361" s="183"/>
      <c r="PM361" s="183"/>
      <c r="PN361" s="183"/>
      <c r="PO361" s="183"/>
      <c r="PP361" s="183"/>
      <c r="PQ361" s="183"/>
      <c r="PR361" s="183"/>
      <c r="PS361" s="183"/>
      <c r="PT361" s="183"/>
      <c r="PU361" s="183"/>
      <c r="PV361" s="183"/>
      <c r="PW361" s="183"/>
      <c r="PX361" s="183"/>
      <c r="PY361" s="183"/>
      <c r="PZ361" s="183"/>
      <c r="QA361" s="183"/>
      <c r="QB361" s="183"/>
      <c r="QC361" s="183"/>
      <c r="QD361" s="183"/>
      <c r="QE361" s="183"/>
      <c r="QF361" s="183"/>
      <c r="QG361" s="183"/>
      <c r="QH361" s="183"/>
      <c r="QI361" s="183"/>
      <c r="QJ361" s="183"/>
      <c r="QK361" s="183"/>
      <c r="QL361" s="183"/>
      <c r="QM361" s="183"/>
      <c r="QN361" s="183"/>
      <c r="QO361" s="183"/>
      <c r="QP361" s="183"/>
      <c r="QQ361" s="183"/>
      <c r="QR361" s="183"/>
      <c r="QS361" s="183"/>
      <c r="QT361" s="183"/>
      <c r="QU361" s="183"/>
      <c r="QV361" s="183"/>
      <c r="QW361" s="183"/>
      <c r="QX361" s="183"/>
      <c r="QY361" s="183"/>
      <c r="QZ361" s="183"/>
      <c r="RA361" s="183"/>
      <c r="RB361" s="183"/>
      <c r="RC361" s="183"/>
      <c r="RD361" s="183"/>
      <c r="RE361" s="183"/>
      <c r="RF361" s="183"/>
      <c r="RG361" s="183"/>
      <c r="RH361" s="183"/>
      <c r="RI361" s="183"/>
      <c r="RJ361" s="183"/>
      <c r="RK361" s="183"/>
      <c r="RL361" s="183"/>
      <c r="RM361" s="183"/>
      <c r="RN361" s="183"/>
      <c r="RO361" s="183"/>
      <c r="RP361" s="183"/>
      <c r="RQ361" s="183"/>
      <c r="RR361" s="183"/>
      <c r="RS361" s="183"/>
      <c r="RT361" s="183"/>
      <c r="RU361" s="183"/>
      <c r="RV361" s="183"/>
      <c r="RW361" s="183"/>
      <c r="RX361" s="183"/>
      <c r="RY361" s="183"/>
      <c r="RZ361" s="183"/>
      <c r="SA361" s="183"/>
      <c r="SB361" s="183"/>
      <c r="SC361" s="183"/>
      <c r="SD361" s="183"/>
      <c r="SE361" s="183"/>
      <c r="SF361" s="183"/>
      <c r="SG361" s="183"/>
      <c r="SH361" s="183"/>
      <c r="SI361" s="183"/>
      <c r="SJ361" s="183"/>
      <c r="SK361" s="183"/>
      <c r="SL361" s="183"/>
      <c r="SM361" s="183"/>
      <c r="SN361" s="183"/>
      <c r="SO361" s="183"/>
      <c r="SP361" s="183"/>
      <c r="SQ361" s="183"/>
      <c r="SR361" s="183"/>
      <c r="SS361" s="183"/>
      <c r="ST361" s="183"/>
      <c r="SU361" s="183"/>
      <c r="SV361" s="183"/>
      <c r="SW361" s="183"/>
      <c r="SX361" s="183"/>
      <c r="SY361" s="183"/>
      <c r="SZ361" s="183"/>
      <c r="TA361" s="183"/>
      <c r="TB361" s="183"/>
      <c r="TC361" s="183"/>
      <c r="TD361" s="183"/>
      <c r="TE361" s="183"/>
      <c r="TF361" s="183"/>
      <c r="TG361" s="183"/>
      <c r="TH361" s="183"/>
      <c r="TI361" s="183"/>
      <c r="TJ361" s="183"/>
      <c r="TK361" s="183"/>
      <c r="TL361" s="183"/>
      <c r="TM361" s="183"/>
      <c r="TN361" s="183"/>
      <c r="TO361" s="183"/>
      <c r="TP361" s="183"/>
      <c r="TQ361" s="183"/>
      <c r="TR361" s="183"/>
      <c r="TS361" s="183"/>
      <c r="TT361" s="183"/>
      <c r="TU361" s="183"/>
      <c r="TV361" s="183"/>
      <c r="TW361" s="183"/>
      <c r="TX361" s="183"/>
      <c r="TY361" s="183"/>
      <c r="TZ361" s="183"/>
      <c r="UA361" s="183"/>
      <c r="UB361" s="183"/>
      <c r="UC361" s="183"/>
      <c r="UD361" s="183"/>
      <c r="UE361" s="183"/>
      <c r="UF361" s="183"/>
      <c r="UG361" s="183"/>
      <c r="UH361" s="183"/>
      <c r="UI361" s="183"/>
      <c r="UJ361" s="183"/>
      <c r="UK361" s="183"/>
      <c r="UL361" s="183"/>
      <c r="UM361" s="183"/>
      <c r="UN361" s="183"/>
      <c r="UO361" s="183"/>
      <c r="UP361" s="183"/>
      <c r="UQ361" s="183"/>
      <c r="UR361" s="183"/>
      <c r="US361" s="183"/>
      <c r="UT361" s="183"/>
      <c r="UU361" s="183"/>
      <c r="UV361" s="183"/>
      <c r="UW361" s="183"/>
      <c r="UX361" s="183"/>
      <c r="UY361" s="183"/>
      <c r="UZ361" s="183"/>
      <c r="VA361" s="183"/>
      <c r="VB361" s="183"/>
      <c r="VC361" s="183"/>
      <c r="VD361" s="183"/>
      <c r="VE361" s="183"/>
      <c r="VF361" s="183"/>
      <c r="VG361" s="183"/>
      <c r="VH361" s="183"/>
      <c r="VI361" s="183"/>
      <c r="VJ361" s="183"/>
      <c r="VK361" s="183"/>
      <c r="VL361" s="183"/>
      <c r="VM361" s="183"/>
      <c r="VN361" s="183"/>
      <c r="VO361" s="183"/>
      <c r="VP361" s="183"/>
      <c r="VQ361" s="183"/>
      <c r="VR361" s="183"/>
      <c r="VS361" s="183"/>
      <c r="VT361" s="183"/>
      <c r="VU361" s="183"/>
      <c r="VV361" s="183"/>
      <c r="VW361" s="183"/>
      <c r="VX361" s="183"/>
      <c r="VY361" s="183"/>
      <c r="VZ361" s="183"/>
      <c r="WA361" s="183"/>
      <c r="WB361" s="183"/>
      <c r="WC361" s="183"/>
      <c r="WD361" s="183"/>
      <c r="WE361" s="183"/>
      <c r="WF361" s="183"/>
      <c r="WG361" s="183"/>
      <c r="WH361" s="183"/>
      <c r="WI361" s="183"/>
      <c r="WJ361" s="183"/>
      <c r="WK361" s="183"/>
      <c r="WL361" s="183"/>
      <c r="WM361" s="183"/>
      <c r="WN361" s="183"/>
      <c r="WO361" s="183"/>
      <c r="WP361" s="183"/>
      <c r="WQ361" s="183"/>
      <c r="WR361" s="183"/>
      <c r="WS361" s="183"/>
      <c r="WT361" s="183"/>
      <c r="WU361" s="183"/>
      <c r="WV361" s="183"/>
      <c r="WW361" s="183"/>
      <c r="WX361" s="183"/>
      <c r="WY361" s="183"/>
      <c r="WZ361" s="183"/>
      <c r="XA361" s="183"/>
      <c r="XB361" s="183"/>
      <c r="XC361" s="183"/>
      <c r="XD361" s="183"/>
      <c r="XE361" s="183"/>
      <c r="XF361" s="183"/>
      <c r="XG361" s="183"/>
      <c r="XH361" s="183"/>
      <c r="XI361" s="183"/>
      <c r="XJ361" s="183"/>
      <c r="XK361" s="183"/>
      <c r="XL361" s="183"/>
      <c r="XM361" s="183"/>
      <c r="XN361" s="183"/>
      <c r="XO361" s="183"/>
      <c r="XP361" s="183"/>
      <c r="XQ361" s="183"/>
      <c r="XR361" s="183"/>
      <c r="XS361" s="183"/>
      <c r="XT361" s="183"/>
      <c r="XU361" s="183"/>
      <c r="XV361" s="183"/>
      <c r="XW361" s="183"/>
      <c r="XX361" s="183"/>
      <c r="XY361" s="183"/>
      <c r="XZ361" s="183"/>
      <c r="YA361" s="183"/>
      <c r="YB361" s="183"/>
      <c r="YC361" s="183"/>
      <c r="YD361" s="183"/>
      <c r="YE361" s="183"/>
      <c r="YF361" s="183"/>
      <c r="YG361" s="183"/>
      <c r="YH361" s="183"/>
      <c r="YI361" s="183"/>
      <c r="YJ361" s="183"/>
      <c r="YK361" s="183"/>
      <c r="YL361" s="183"/>
      <c r="YM361" s="183"/>
      <c r="YN361" s="183"/>
      <c r="YO361" s="183"/>
      <c r="YP361" s="183"/>
      <c r="YQ361" s="183"/>
      <c r="YR361" s="183"/>
      <c r="YS361" s="183"/>
      <c r="YT361" s="183"/>
      <c r="YU361" s="183"/>
      <c r="YV361" s="183"/>
      <c r="YW361" s="183"/>
      <c r="YX361" s="183"/>
      <c r="YY361" s="183"/>
      <c r="YZ361" s="183"/>
      <c r="ZA361" s="183"/>
      <c r="ZB361" s="183"/>
      <c r="ZC361" s="183"/>
      <c r="ZD361" s="183"/>
      <c r="ZE361" s="183"/>
      <c r="ZF361" s="183"/>
      <c r="ZG361" s="183"/>
      <c r="ZH361" s="183"/>
      <c r="ZI361" s="183"/>
      <c r="ZJ361" s="183"/>
      <c r="ZK361" s="183"/>
      <c r="ZL361" s="183"/>
      <c r="ZM361" s="183"/>
      <c r="ZN361" s="183"/>
      <c r="ZO361" s="183"/>
      <c r="ZP361" s="183"/>
      <c r="ZQ361" s="183"/>
      <c r="ZR361" s="183"/>
      <c r="ZS361" s="183"/>
      <c r="ZT361" s="183"/>
      <c r="ZU361" s="183"/>
      <c r="ZV361" s="183"/>
      <c r="ZW361" s="183"/>
      <c r="ZX361" s="183"/>
      <c r="ZY361" s="183"/>
      <c r="ZZ361" s="183"/>
      <c r="AAA361" s="183"/>
      <c r="AAB361" s="183"/>
      <c r="AAC361" s="183"/>
      <c r="AAD361" s="183"/>
      <c r="AAE361" s="183"/>
      <c r="AAF361" s="183"/>
      <c r="AAG361" s="183"/>
      <c r="AAH361" s="183"/>
      <c r="AAI361" s="183"/>
      <c r="AAJ361" s="183"/>
      <c r="AAK361" s="183"/>
      <c r="AAL361" s="183"/>
      <c r="AAM361" s="183"/>
      <c r="AAN361" s="183"/>
      <c r="AAO361" s="183"/>
      <c r="AAP361" s="183"/>
      <c r="AAQ361" s="183"/>
      <c r="AAR361" s="183"/>
      <c r="AAS361" s="183"/>
      <c r="AAT361" s="183"/>
      <c r="AAU361" s="183"/>
      <c r="AAV361" s="183"/>
      <c r="AAW361" s="183"/>
      <c r="AAX361" s="183"/>
      <c r="AAY361" s="183"/>
      <c r="AAZ361" s="183"/>
      <c r="ABA361" s="183"/>
      <c r="ABB361" s="183"/>
      <c r="ABC361" s="183"/>
      <c r="ABD361" s="183"/>
      <c r="ABE361" s="183"/>
      <c r="ABF361" s="183"/>
      <c r="ABG361" s="183"/>
      <c r="ABH361" s="183"/>
      <c r="ABI361" s="183"/>
      <c r="ABJ361" s="183"/>
      <c r="ABK361" s="183"/>
      <c r="ABL361" s="183"/>
      <c r="ABM361" s="183"/>
      <c r="ABN361" s="183"/>
      <c r="ABO361" s="183"/>
      <c r="ABP361" s="183"/>
      <c r="ABQ361" s="183"/>
      <c r="ABR361" s="183"/>
      <c r="ABS361" s="183"/>
      <c r="ABT361" s="183"/>
      <c r="ABU361" s="183"/>
      <c r="ABV361" s="183"/>
      <c r="ABW361" s="183"/>
      <c r="ABX361" s="183"/>
      <c r="ABY361" s="183"/>
      <c r="ABZ361" s="183"/>
      <c r="ACA361" s="183"/>
      <c r="ACB361" s="183"/>
      <c r="ACC361" s="183"/>
      <c r="ACD361" s="183"/>
      <c r="ACE361" s="183"/>
      <c r="ACF361" s="183"/>
      <c r="ACG361" s="183"/>
      <c r="ACH361" s="183"/>
      <c r="ACI361" s="183"/>
      <c r="ACJ361" s="183"/>
      <c r="ACK361" s="183"/>
      <c r="ACL361" s="183"/>
      <c r="ACM361" s="183"/>
      <c r="ACN361" s="183"/>
      <c r="ACO361" s="183"/>
      <c r="ACP361" s="183"/>
      <c r="ACQ361" s="183"/>
      <c r="ACR361" s="183"/>
      <c r="ACS361" s="183"/>
      <c r="ACT361" s="183"/>
      <c r="ACU361" s="183"/>
      <c r="ACV361" s="183"/>
      <c r="ACW361" s="183"/>
      <c r="ACX361" s="183"/>
      <c r="ACY361" s="183"/>
      <c r="ACZ361" s="183"/>
      <c r="ADA361" s="183"/>
    </row>
    <row r="362" spans="1:786" s="124" customFormat="1" ht="15.6" x14ac:dyDescent="0.3">
      <c r="A362" s="81">
        <v>3</v>
      </c>
      <c r="B362" s="140" t="s">
        <v>984</v>
      </c>
      <c r="C362" s="141" t="s">
        <v>191</v>
      </c>
      <c r="D362" s="142" t="s">
        <v>349</v>
      </c>
      <c r="E362" s="142" t="s">
        <v>278</v>
      </c>
      <c r="F362" s="142">
        <v>8</v>
      </c>
      <c r="G362" s="91"/>
      <c r="H362" s="142">
        <v>1</v>
      </c>
      <c r="I362" s="142" t="s">
        <v>49</v>
      </c>
      <c r="J362" s="142" t="s">
        <v>50</v>
      </c>
      <c r="K362" s="143">
        <v>1952</v>
      </c>
      <c r="L362" s="102">
        <v>19054</v>
      </c>
      <c r="M362" s="144"/>
      <c r="N362" s="145"/>
      <c r="O362" s="145"/>
      <c r="P362" s="95" t="s">
        <v>511</v>
      </c>
      <c r="Q362" s="121" t="s">
        <v>985</v>
      </c>
      <c r="R362" s="73" t="s">
        <v>347</v>
      </c>
      <c r="S362" s="74" t="str">
        <f t="shared" si="86"/>
        <v>P</v>
      </c>
      <c r="T362" s="75"/>
      <c r="U362" s="75"/>
      <c r="V362" s="75"/>
      <c r="W362" s="75"/>
      <c r="X362" s="75"/>
      <c r="Y362" s="75"/>
      <c r="Z362" s="75"/>
      <c r="AA362" s="22"/>
      <c r="AB362" s="76">
        <f>M362/1896653</f>
        <v>0</v>
      </c>
      <c r="AC362" s="76">
        <f>N362/39</f>
        <v>0</v>
      </c>
      <c r="AD362" s="76">
        <f>O362/14</f>
        <v>0</v>
      </c>
      <c r="AE362" s="76">
        <f>SUM(AB362:AD362)</f>
        <v>0</v>
      </c>
      <c r="AF362" s="77"/>
      <c r="AG362" s="77">
        <f>IF(A362=1,AE362,0)</f>
        <v>0</v>
      </c>
      <c r="AH362" s="77">
        <f>IF(A362=2,AE362,0)</f>
        <v>0</v>
      </c>
      <c r="AI362" s="77">
        <f>IF(A362=3,AE362,0)</f>
        <v>0</v>
      </c>
      <c r="AK362" s="183"/>
      <c r="AL362" s="183"/>
      <c r="AM362" s="183"/>
      <c r="AN362" s="183"/>
      <c r="AO362" s="183"/>
      <c r="AP362" s="183"/>
      <c r="AQ362" s="183"/>
      <c r="AR362" s="183"/>
      <c r="AS362" s="183"/>
      <c r="AT362" s="183"/>
      <c r="AU362" s="183"/>
      <c r="AV362" s="183"/>
      <c r="AW362" s="183"/>
      <c r="AX362" s="183"/>
      <c r="AY362" s="183"/>
      <c r="AZ362" s="183"/>
      <c r="BA362" s="183"/>
      <c r="BB362" s="183"/>
      <c r="BC362" s="183"/>
      <c r="BD362" s="183"/>
      <c r="BE362" s="183"/>
      <c r="BF362" s="183"/>
      <c r="BG362" s="183"/>
      <c r="BH362" s="183"/>
      <c r="BI362" s="183"/>
      <c r="BJ362" s="183"/>
      <c r="BK362" s="183"/>
      <c r="BL362" s="183"/>
      <c r="BM362" s="183"/>
      <c r="BN362" s="183"/>
      <c r="BO362" s="183"/>
      <c r="BP362" s="183"/>
      <c r="BQ362" s="183"/>
      <c r="BR362" s="183"/>
      <c r="BS362" s="183"/>
      <c r="BT362" s="183"/>
      <c r="BU362" s="183"/>
      <c r="BV362" s="183"/>
      <c r="BW362" s="183"/>
      <c r="BX362" s="183"/>
      <c r="BY362" s="183"/>
      <c r="BZ362" s="183"/>
      <c r="CA362" s="183"/>
      <c r="CB362" s="183"/>
      <c r="CC362" s="183"/>
      <c r="CD362" s="183"/>
      <c r="CE362" s="183"/>
      <c r="CF362" s="183"/>
      <c r="CG362" s="183"/>
      <c r="CH362" s="183"/>
      <c r="CI362" s="183"/>
      <c r="CJ362" s="183"/>
      <c r="CK362" s="183"/>
      <c r="CL362" s="183"/>
      <c r="CM362" s="183"/>
      <c r="CN362" s="183"/>
      <c r="CO362" s="183"/>
      <c r="CP362" s="183"/>
      <c r="CQ362" s="183"/>
      <c r="CR362" s="183"/>
      <c r="CS362" s="183"/>
      <c r="CT362" s="183"/>
      <c r="CU362" s="183"/>
      <c r="CV362" s="183"/>
      <c r="CW362" s="183"/>
      <c r="CX362" s="183"/>
      <c r="CY362" s="183"/>
      <c r="CZ362" s="183"/>
      <c r="DA362" s="183"/>
      <c r="DB362" s="183"/>
      <c r="DC362" s="183"/>
      <c r="DD362" s="183"/>
      <c r="DE362" s="183"/>
      <c r="DF362" s="183"/>
      <c r="DG362" s="183"/>
      <c r="DH362" s="183"/>
      <c r="DI362" s="183"/>
      <c r="DJ362" s="183"/>
      <c r="DK362" s="183"/>
      <c r="DL362" s="183"/>
      <c r="DM362" s="183"/>
      <c r="DN362" s="183"/>
      <c r="DO362" s="183"/>
      <c r="DP362" s="183"/>
      <c r="DQ362" s="183"/>
      <c r="DR362" s="183"/>
      <c r="DS362" s="183"/>
      <c r="DT362" s="183"/>
      <c r="DU362" s="183"/>
      <c r="DV362" s="183"/>
      <c r="DW362" s="183"/>
      <c r="DX362" s="183"/>
      <c r="DY362" s="183"/>
      <c r="DZ362" s="183"/>
      <c r="EA362" s="183"/>
      <c r="EB362" s="183"/>
      <c r="EC362" s="183"/>
      <c r="ED362" s="183"/>
      <c r="EE362" s="183"/>
      <c r="EF362" s="183"/>
      <c r="EG362" s="183"/>
      <c r="EH362" s="183"/>
      <c r="EI362" s="183"/>
      <c r="EJ362" s="183"/>
      <c r="EK362" s="183"/>
      <c r="EL362" s="183"/>
      <c r="EM362" s="183"/>
      <c r="EN362" s="183"/>
      <c r="EO362" s="183"/>
      <c r="EP362" s="183"/>
      <c r="EQ362" s="183"/>
      <c r="ER362" s="183"/>
      <c r="ES362" s="183"/>
      <c r="ET362" s="183"/>
      <c r="EU362" s="183"/>
      <c r="EV362" s="183"/>
      <c r="EW362" s="183"/>
      <c r="EX362" s="183"/>
      <c r="EY362" s="183"/>
      <c r="EZ362" s="183"/>
      <c r="FA362" s="183"/>
      <c r="FB362" s="183"/>
      <c r="FC362" s="183"/>
      <c r="FD362" s="183"/>
      <c r="FE362" s="183"/>
      <c r="FF362" s="183"/>
      <c r="FG362" s="183"/>
      <c r="FH362" s="183"/>
      <c r="FI362" s="183"/>
      <c r="FJ362" s="183"/>
      <c r="FK362" s="183"/>
      <c r="FL362" s="183"/>
      <c r="FM362" s="183"/>
      <c r="FN362" s="183"/>
      <c r="FO362" s="183"/>
      <c r="FP362" s="183"/>
      <c r="FQ362" s="183"/>
      <c r="FR362" s="183"/>
      <c r="FS362" s="183"/>
      <c r="FT362" s="183"/>
      <c r="FU362" s="183"/>
      <c r="FV362" s="183"/>
      <c r="FW362" s="183"/>
      <c r="FX362" s="183"/>
      <c r="FY362" s="183"/>
      <c r="FZ362" s="183"/>
      <c r="GA362" s="183"/>
      <c r="GB362" s="183"/>
      <c r="GC362" s="183"/>
      <c r="GD362" s="183"/>
      <c r="GE362" s="183"/>
      <c r="GF362" s="183"/>
      <c r="GG362" s="183"/>
      <c r="GH362" s="183"/>
      <c r="GI362" s="183"/>
      <c r="GJ362" s="183"/>
      <c r="GK362" s="183"/>
      <c r="GL362" s="183"/>
      <c r="GM362" s="183"/>
      <c r="GN362" s="183"/>
      <c r="GO362" s="183"/>
      <c r="GP362" s="183"/>
      <c r="GQ362" s="183"/>
      <c r="GR362" s="183"/>
      <c r="GS362" s="183"/>
      <c r="GT362" s="183"/>
      <c r="GU362" s="183"/>
      <c r="GV362" s="183"/>
      <c r="GW362" s="183"/>
      <c r="GX362" s="183"/>
      <c r="GY362" s="183"/>
      <c r="GZ362" s="183"/>
      <c r="HA362" s="183"/>
      <c r="HB362" s="183"/>
      <c r="HC362" s="183"/>
      <c r="HD362" s="183"/>
      <c r="HE362" s="183"/>
      <c r="HF362" s="183"/>
      <c r="HG362" s="183"/>
      <c r="HH362" s="183"/>
      <c r="HI362" s="183"/>
      <c r="HJ362" s="183"/>
      <c r="HK362" s="183"/>
      <c r="HL362" s="183"/>
      <c r="HM362" s="183"/>
      <c r="HN362" s="183"/>
      <c r="HO362" s="183"/>
      <c r="HP362" s="183"/>
      <c r="HQ362" s="183"/>
      <c r="HR362" s="183"/>
      <c r="HS362" s="183"/>
      <c r="HT362" s="183"/>
      <c r="HU362" s="183"/>
      <c r="HV362" s="183"/>
      <c r="HW362" s="183"/>
      <c r="HX362" s="183"/>
      <c r="HY362" s="183"/>
      <c r="HZ362" s="183"/>
      <c r="IA362" s="183"/>
      <c r="IB362" s="183"/>
      <c r="IC362" s="183"/>
      <c r="ID362" s="183"/>
      <c r="IE362" s="183"/>
      <c r="IF362" s="183"/>
      <c r="IG362" s="183"/>
      <c r="IH362" s="183"/>
      <c r="II362" s="183"/>
      <c r="IJ362" s="183"/>
      <c r="IK362" s="183"/>
      <c r="IL362" s="183"/>
      <c r="IM362" s="183"/>
      <c r="IN362" s="183"/>
      <c r="IO362" s="183"/>
      <c r="IP362" s="183"/>
      <c r="IQ362" s="183"/>
      <c r="IR362" s="183"/>
      <c r="IS362" s="183"/>
      <c r="IT362" s="183"/>
      <c r="IU362" s="183"/>
      <c r="IV362" s="183"/>
      <c r="IW362" s="183"/>
      <c r="IX362" s="183"/>
      <c r="IY362" s="183"/>
      <c r="IZ362" s="183"/>
      <c r="JA362" s="183"/>
      <c r="JB362" s="183"/>
      <c r="JC362" s="183"/>
      <c r="JD362" s="183"/>
      <c r="JE362" s="183"/>
      <c r="JF362" s="183"/>
      <c r="JG362" s="183"/>
      <c r="JH362" s="183"/>
      <c r="JI362" s="183"/>
      <c r="JJ362" s="183"/>
      <c r="JK362" s="183"/>
      <c r="JL362" s="183"/>
      <c r="JM362" s="183"/>
      <c r="JN362" s="183"/>
      <c r="JO362" s="183"/>
      <c r="JP362" s="183"/>
      <c r="JQ362" s="183"/>
      <c r="JR362" s="183"/>
      <c r="JS362" s="183"/>
      <c r="JT362" s="183"/>
      <c r="JU362" s="183"/>
      <c r="JV362" s="183"/>
      <c r="JW362" s="183"/>
      <c r="JX362" s="183"/>
      <c r="JY362" s="183"/>
      <c r="JZ362" s="183"/>
      <c r="KA362" s="183"/>
      <c r="KB362" s="183"/>
      <c r="KC362" s="183"/>
      <c r="KD362" s="183"/>
      <c r="KE362" s="183"/>
      <c r="KF362" s="183"/>
      <c r="KG362" s="183"/>
      <c r="KH362" s="183"/>
      <c r="KI362" s="183"/>
      <c r="KJ362" s="183"/>
      <c r="KK362" s="183"/>
      <c r="KL362" s="183"/>
      <c r="KM362" s="183"/>
      <c r="KN362" s="183"/>
      <c r="KO362" s="183"/>
      <c r="KP362" s="183"/>
      <c r="KQ362" s="183"/>
      <c r="KR362" s="183"/>
      <c r="KS362" s="183"/>
      <c r="KT362" s="183"/>
      <c r="KU362" s="183"/>
      <c r="KV362" s="183"/>
      <c r="KW362" s="183"/>
      <c r="KX362" s="183"/>
      <c r="KY362" s="183"/>
      <c r="KZ362" s="183"/>
      <c r="LA362" s="183"/>
      <c r="LB362" s="183"/>
      <c r="LC362" s="183"/>
      <c r="LD362" s="183"/>
      <c r="LE362" s="183"/>
      <c r="LF362" s="183"/>
      <c r="LG362" s="183"/>
      <c r="LH362" s="183"/>
      <c r="LI362" s="183"/>
      <c r="LJ362" s="183"/>
      <c r="LK362" s="183"/>
      <c r="LL362" s="183"/>
      <c r="LM362" s="183"/>
      <c r="LN362" s="183"/>
      <c r="LO362" s="183"/>
      <c r="LP362" s="183"/>
      <c r="LQ362" s="183"/>
      <c r="LR362" s="183"/>
      <c r="LS362" s="183"/>
      <c r="LT362" s="183"/>
      <c r="LU362" s="183"/>
      <c r="LV362" s="183"/>
      <c r="LW362" s="183"/>
      <c r="LX362" s="183"/>
      <c r="LY362" s="183"/>
      <c r="LZ362" s="183"/>
      <c r="MA362" s="183"/>
      <c r="MB362" s="183"/>
      <c r="MC362" s="183"/>
      <c r="MD362" s="183"/>
      <c r="ME362" s="183"/>
      <c r="MF362" s="183"/>
      <c r="MG362" s="183"/>
      <c r="MH362" s="183"/>
      <c r="MI362" s="183"/>
      <c r="MJ362" s="183"/>
      <c r="MK362" s="183"/>
      <c r="ML362" s="183"/>
      <c r="MM362" s="183"/>
      <c r="MN362" s="183"/>
      <c r="MO362" s="183"/>
      <c r="MP362" s="183"/>
      <c r="MQ362" s="183"/>
      <c r="MR362" s="183"/>
      <c r="MS362" s="183"/>
      <c r="MT362" s="183"/>
      <c r="MU362" s="183"/>
      <c r="MV362" s="183"/>
      <c r="MW362" s="183"/>
      <c r="MX362" s="183"/>
      <c r="MY362" s="183"/>
      <c r="MZ362" s="183"/>
      <c r="NA362" s="183"/>
      <c r="NB362" s="183"/>
      <c r="NC362" s="183"/>
      <c r="ND362" s="183"/>
      <c r="NE362" s="183"/>
      <c r="NF362" s="183"/>
      <c r="NG362" s="183"/>
      <c r="NH362" s="183"/>
      <c r="NI362" s="183"/>
      <c r="NJ362" s="183"/>
      <c r="NK362" s="183"/>
      <c r="NL362" s="183"/>
      <c r="NM362" s="183"/>
      <c r="NN362" s="183"/>
      <c r="NO362" s="183"/>
      <c r="NP362" s="183"/>
      <c r="NQ362" s="183"/>
      <c r="NR362" s="183"/>
      <c r="NS362" s="183"/>
      <c r="NT362" s="183"/>
      <c r="NU362" s="183"/>
      <c r="NV362" s="183"/>
      <c r="NW362" s="183"/>
      <c r="NX362" s="183"/>
      <c r="NY362" s="183"/>
      <c r="NZ362" s="183"/>
      <c r="OA362" s="183"/>
      <c r="OB362" s="183"/>
      <c r="OC362" s="183"/>
      <c r="OD362" s="183"/>
      <c r="OE362" s="183"/>
      <c r="OF362" s="183"/>
      <c r="OG362" s="183"/>
      <c r="OH362" s="183"/>
      <c r="OI362" s="183"/>
      <c r="OJ362" s="183"/>
      <c r="OK362" s="183"/>
      <c r="OL362" s="183"/>
      <c r="OM362" s="183"/>
      <c r="ON362" s="183"/>
      <c r="OO362" s="183"/>
      <c r="OP362" s="183"/>
      <c r="OQ362" s="183"/>
      <c r="OR362" s="183"/>
      <c r="OS362" s="183"/>
      <c r="OT362" s="183"/>
      <c r="OU362" s="183"/>
      <c r="OV362" s="183"/>
      <c r="OW362" s="183"/>
      <c r="OX362" s="183"/>
      <c r="OY362" s="183"/>
      <c r="OZ362" s="183"/>
      <c r="PA362" s="183"/>
      <c r="PB362" s="183"/>
      <c r="PC362" s="183"/>
      <c r="PD362" s="183"/>
      <c r="PE362" s="183"/>
      <c r="PF362" s="183"/>
      <c r="PG362" s="183"/>
      <c r="PH362" s="183"/>
      <c r="PI362" s="183"/>
      <c r="PJ362" s="183"/>
      <c r="PK362" s="183"/>
      <c r="PL362" s="183"/>
      <c r="PM362" s="183"/>
      <c r="PN362" s="183"/>
      <c r="PO362" s="183"/>
      <c r="PP362" s="183"/>
      <c r="PQ362" s="183"/>
      <c r="PR362" s="183"/>
      <c r="PS362" s="183"/>
      <c r="PT362" s="183"/>
      <c r="PU362" s="183"/>
      <c r="PV362" s="183"/>
      <c r="PW362" s="183"/>
      <c r="PX362" s="183"/>
      <c r="PY362" s="183"/>
      <c r="PZ362" s="183"/>
      <c r="QA362" s="183"/>
      <c r="QB362" s="183"/>
      <c r="QC362" s="183"/>
      <c r="QD362" s="183"/>
      <c r="QE362" s="183"/>
      <c r="QF362" s="183"/>
      <c r="QG362" s="183"/>
      <c r="QH362" s="183"/>
      <c r="QI362" s="183"/>
      <c r="QJ362" s="183"/>
      <c r="QK362" s="183"/>
      <c r="QL362" s="183"/>
      <c r="QM362" s="183"/>
      <c r="QN362" s="183"/>
      <c r="QO362" s="183"/>
      <c r="QP362" s="183"/>
      <c r="QQ362" s="183"/>
      <c r="QR362" s="183"/>
      <c r="QS362" s="183"/>
      <c r="QT362" s="183"/>
      <c r="QU362" s="183"/>
      <c r="QV362" s="183"/>
      <c r="QW362" s="183"/>
      <c r="QX362" s="183"/>
      <c r="QY362" s="183"/>
      <c r="QZ362" s="183"/>
      <c r="RA362" s="183"/>
      <c r="RB362" s="183"/>
      <c r="RC362" s="183"/>
      <c r="RD362" s="183"/>
      <c r="RE362" s="183"/>
      <c r="RF362" s="183"/>
      <c r="RG362" s="183"/>
      <c r="RH362" s="183"/>
      <c r="RI362" s="183"/>
      <c r="RJ362" s="183"/>
      <c r="RK362" s="183"/>
      <c r="RL362" s="183"/>
      <c r="RM362" s="183"/>
      <c r="RN362" s="183"/>
      <c r="RO362" s="183"/>
      <c r="RP362" s="183"/>
      <c r="RQ362" s="183"/>
      <c r="RR362" s="183"/>
      <c r="RS362" s="183"/>
      <c r="RT362" s="183"/>
      <c r="RU362" s="183"/>
      <c r="RV362" s="183"/>
      <c r="RW362" s="183"/>
      <c r="RX362" s="183"/>
      <c r="RY362" s="183"/>
      <c r="RZ362" s="183"/>
      <c r="SA362" s="183"/>
      <c r="SB362" s="183"/>
      <c r="SC362" s="183"/>
      <c r="SD362" s="183"/>
      <c r="SE362" s="183"/>
      <c r="SF362" s="183"/>
      <c r="SG362" s="183"/>
      <c r="SH362" s="183"/>
      <c r="SI362" s="183"/>
      <c r="SJ362" s="183"/>
      <c r="SK362" s="183"/>
      <c r="SL362" s="183"/>
      <c r="SM362" s="183"/>
      <c r="SN362" s="183"/>
      <c r="SO362" s="183"/>
      <c r="SP362" s="183"/>
      <c r="SQ362" s="183"/>
      <c r="SR362" s="183"/>
      <c r="SS362" s="183"/>
      <c r="ST362" s="183"/>
      <c r="SU362" s="183"/>
      <c r="SV362" s="183"/>
      <c r="SW362" s="183"/>
      <c r="SX362" s="183"/>
      <c r="SY362" s="183"/>
      <c r="SZ362" s="183"/>
      <c r="TA362" s="183"/>
      <c r="TB362" s="183"/>
      <c r="TC362" s="183"/>
      <c r="TD362" s="183"/>
      <c r="TE362" s="183"/>
      <c r="TF362" s="183"/>
      <c r="TG362" s="183"/>
      <c r="TH362" s="183"/>
      <c r="TI362" s="183"/>
      <c r="TJ362" s="183"/>
      <c r="TK362" s="183"/>
      <c r="TL362" s="183"/>
      <c r="TM362" s="183"/>
      <c r="TN362" s="183"/>
      <c r="TO362" s="183"/>
      <c r="TP362" s="183"/>
      <c r="TQ362" s="183"/>
      <c r="TR362" s="183"/>
      <c r="TS362" s="183"/>
      <c r="TT362" s="183"/>
      <c r="TU362" s="183"/>
      <c r="TV362" s="183"/>
      <c r="TW362" s="183"/>
      <c r="TX362" s="183"/>
      <c r="TY362" s="183"/>
      <c r="TZ362" s="183"/>
      <c r="UA362" s="183"/>
      <c r="UB362" s="183"/>
      <c r="UC362" s="183"/>
      <c r="UD362" s="183"/>
      <c r="UE362" s="183"/>
      <c r="UF362" s="183"/>
      <c r="UG362" s="183"/>
      <c r="UH362" s="183"/>
      <c r="UI362" s="183"/>
      <c r="UJ362" s="183"/>
      <c r="UK362" s="183"/>
      <c r="UL362" s="183"/>
      <c r="UM362" s="183"/>
      <c r="UN362" s="183"/>
      <c r="UO362" s="183"/>
      <c r="UP362" s="183"/>
      <c r="UQ362" s="183"/>
      <c r="UR362" s="183"/>
      <c r="US362" s="183"/>
      <c r="UT362" s="183"/>
      <c r="UU362" s="183"/>
      <c r="UV362" s="183"/>
      <c r="UW362" s="183"/>
      <c r="UX362" s="183"/>
      <c r="UY362" s="183"/>
      <c r="UZ362" s="183"/>
      <c r="VA362" s="183"/>
      <c r="VB362" s="183"/>
      <c r="VC362" s="183"/>
      <c r="VD362" s="183"/>
      <c r="VE362" s="183"/>
      <c r="VF362" s="183"/>
      <c r="VG362" s="183"/>
      <c r="VH362" s="183"/>
      <c r="VI362" s="183"/>
      <c r="VJ362" s="183"/>
      <c r="VK362" s="183"/>
      <c r="VL362" s="183"/>
      <c r="VM362" s="183"/>
      <c r="VN362" s="183"/>
      <c r="VO362" s="183"/>
      <c r="VP362" s="183"/>
      <c r="VQ362" s="183"/>
      <c r="VR362" s="183"/>
      <c r="VS362" s="183"/>
      <c r="VT362" s="183"/>
      <c r="VU362" s="183"/>
      <c r="VV362" s="183"/>
      <c r="VW362" s="183"/>
      <c r="VX362" s="183"/>
      <c r="VY362" s="183"/>
      <c r="VZ362" s="183"/>
      <c r="WA362" s="183"/>
      <c r="WB362" s="183"/>
      <c r="WC362" s="183"/>
      <c r="WD362" s="183"/>
      <c r="WE362" s="183"/>
      <c r="WF362" s="183"/>
      <c r="WG362" s="183"/>
      <c r="WH362" s="183"/>
      <c r="WI362" s="183"/>
      <c r="WJ362" s="183"/>
      <c r="WK362" s="183"/>
      <c r="WL362" s="183"/>
      <c r="WM362" s="183"/>
      <c r="WN362" s="183"/>
      <c r="WO362" s="183"/>
      <c r="WP362" s="183"/>
      <c r="WQ362" s="183"/>
      <c r="WR362" s="183"/>
      <c r="WS362" s="183"/>
      <c r="WT362" s="183"/>
      <c r="WU362" s="183"/>
      <c r="WV362" s="183"/>
      <c r="WW362" s="183"/>
      <c r="WX362" s="183"/>
      <c r="WY362" s="183"/>
      <c r="WZ362" s="183"/>
      <c r="XA362" s="183"/>
      <c r="XB362" s="183"/>
      <c r="XC362" s="183"/>
      <c r="XD362" s="183"/>
      <c r="XE362" s="183"/>
      <c r="XF362" s="183"/>
      <c r="XG362" s="183"/>
      <c r="XH362" s="183"/>
      <c r="XI362" s="183"/>
      <c r="XJ362" s="183"/>
      <c r="XK362" s="183"/>
      <c r="XL362" s="183"/>
      <c r="XM362" s="183"/>
      <c r="XN362" s="183"/>
      <c r="XO362" s="183"/>
      <c r="XP362" s="183"/>
      <c r="XQ362" s="183"/>
      <c r="XR362" s="183"/>
      <c r="XS362" s="183"/>
      <c r="XT362" s="183"/>
      <c r="XU362" s="183"/>
      <c r="XV362" s="183"/>
      <c r="XW362" s="183"/>
      <c r="XX362" s="183"/>
      <c r="XY362" s="183"/>
      <c r="XZ362" s="183"/>
      <c r="YA362" s="183"/>
      <c r="YB362" s="183"/>
      <c r="YC362" s="183"/>
      <c r="YD362" s="183"/>
      <c r="YE362" s="183"/>
      <c r="YF362" s="183"/>
      <c r="YG362" s="183"/>
      <c r="YH362" s="183"/>
      <c r="YI362" s="183"/>
      <c r="YJ362" s="183"/>
      <c r="YK362" s="183"/>
      <c r="YL362" s="183"/>
      <c r="YM362" s="183"/>
      <c r="YN362" s="183"/>
      <c r="YO362" s="183"/>
      <c r="YP362" s="183"/>
      <c r="YQ362" s="183"/>
      <c r="YR362" s="183"/>
      <c r="YS362" s="183"/>
      <c r="YT362" s="183"/>
      <c r="YU362" s="183"/>
      <c r="YV362" s="183"/>
      <c r="YW362" s="183"/>
      <c r="YX362" s="183"/>
      <c r="YY362" s="183"/>
      <c r="YZ362" s="183"/>
      <c r="ZA362" s="183"/>
      <c r="ZB362" s="183"/>
      <c r="ZC362" s="183"/>
      <c r="ZD362" s="183"/>
      <c r="ZE362" s="183"/>
      <c r="ZF362" s="183"/>
      <c r="ZG362" s="183"/>
      <c r="ZH362" s="183"/>
      <c r="ZI362" s="183"/>
      <c r="ZJ362" s="183"/>
      <c r="ZK362" s="183"/>
      <c r="ZL362" s="183"/>
      <c r="ZM362" s="183"/>
      <c r="ZN362" s="183"/>
      <c r="ZO362" s="183"/>
      <c r="ZP362" s="183"/>
      <c r="ZQ362" s="183"/>
      <c r="ZR362" s="183"/>
      <c r="ZS362" s="183"/>
      <c r="ZT362" s="183"/>
      <c r="ZU362" s="183"/>
      <c r="ZV362" s="183"/>
      <c r="ZW362" s="183"/>
      <c r="ZX362" s="183"/>
      <c r="ZY362" s="183"/>
      <c r="ZZ362" s="183"/>
      <c r="AAA362" s="183"/>
      <c r="AAB362" s="183"/>
      <c r="AAC362" s="183"/>
      <c r="AAD362" s="183"/>
      <c r="AAE362" s="183"/>
      <c r="AAF362" s="183"/>
      <c r="AAG362" s="183"/>
      <c r="AAH362" s="183"/>
      <c r="AAI362" s="183"/>
      <c r="AAJ362" s="183"/>
      <c r="AAK362" s="183"/>
      <c r="AAL362" s="183"/>
      <c r="AAM362" s="183"/>
      <c r="AAN362" s="183"/>
      <c r="AAO362" s="183"/>
      <c r="AAP362" s="183"/>
      <c r="AAQ362" s="183"/>
      <c r="AAR362" s="183"/>
      <c r="AAS362" s="183"/>
      <c r="AAT362" s="183"/>
      <c r="AAU362" s="183"/>
      <c r="AAV362" s="183"/>
      <c r="AAW362" s="183"/>
      <c r="AAX362" s="183"/>
      <c r="AAY362" s="183"/>
      <c r="AAZ362" s="183"/>
      <c r="ABA362" s="183"/>
      <c r="ABB362" s="183"/>
      <c r="ABC362" s="183"/>
      <c r="ABD362" s="183"/>
      <c r="ABE362" s="183"/>
      <c r="ABF362" s="183"/>
      <c r="ABG362" s="183"/>
      <c r="ABH362" s="183"/>
      <c r="ABI362" s="183"/>
      <c r="ABJ362" s="183"/>
      <c r="ABK362" s="183"/>
      <c r="ABL362" s="183"/>
      <c r="ABM362" s="183"/>
      <c r="ABN362" s="183"/>
      <c r="ABO362" s="183"/>
      <c r="ABP362" s="183"/>
      <c r="ABQ362" s="183"/>
      <c r="ABR362" s="183"/>
      <c r="ABS362" s="183"/>
      <c r="ABT362" s="183"/>
      <c r="ABU362" s="183"/>
      <c r="ABV362" s="183"/>
      <c r="ABW362" s="183"/>
      <c r="ABX362" s="183"/>
      <c r="ABY362" s="183"/>
      <c r="ABZ362" s="183"/>
      <c r="ACA362" s="183"/>
      <c r="ACB362" s="183"/>
      <c r="ACC362" s="183"/>
      <c r="ACD362" s="183"/>
      <c r="ACE362" s="183"/>
      <c r="ACF362" s="183"/>
      <c r="ACG362" s="183"/>
      <c r="ACH362" s="183"/>
      <c r="ACI362" s="183"/>
      <c r="ACJ362" s="183"/>
      <c r="ACK362" s="183"/>
      <c r="ACL362" s="183"/>
      <c r="ACM362" s="183"/>
      <c r="ACN362" s="183"/>
      <c r="ACO362" s="183"/>
      <c r="ACP362" s="183"/>
      <c r="ACQ362" s="183"/>
      <c r="ACR362" s="183"/>
      <c r="ACS362" s="183"/>
      <c r="ACT362" s="183"/>
      <c r="ACU362" s="183"/>
      <c r="ACV362" s="183"/>
      <c r="ACW362" s="183"/>
      <c r="ACX362" s="183"/>
      <c r="ACY362" s="183"/>
      <c r="ACZ362" s="183"/>
      <c r="ADA362" s="183"/>
    </row>
    <row r="363" spans="1:786" customFormat="1" ht="78.599999999999994" customHeight="1" x14ac:dyDescent="0.3">
      <c r="A363" s="81">
        <v>3</v>
      </c>
      <c r="B363" s="140" t="s">
        <v>986</v>
      </c>
      <c r="C363" s="141" t="s">
        <v>191</v>
      </c>
      <c r="D363" s="142" t="s">
        <v>349</v>
      </c>
      <c r="E363" s="142" t="s">
        <v>278</v>
      </c>
      <c r="F363" s="142">
        <v>8</v>
      </c>
      <c r="G363" s="91"/>
      <c r="H363" s="142">
        <v>1</v>
      </c>
      <c r="I363" s="142" t="s">
        <v>49</v>
      </c>
      <c r="J363" s="142" t="s">
        <v>50</v>
      </c>
      <c r="K363" s="143">
        <v>1952</v>
      </c>
      <c r="L363" s="102">
        <v>19025</v>
      </c>
      <c r="M363" s="144"/>
      <c r="N363" s="145"/>
      <c r="O363" s="145"/>
      <c r="P363" s="95" t="s">
        <v>511</v>
      </c>
      <c r="Q363" s="121" t="s">
        <v>987</v>
      </c>
      <c r="R363" s="73" t="s">
        <v>347</v>
      </c>
      <c r="S363" s="74" t="str">
        <f t="shared" si="86"/>
        <v>P</v>
      </c>
      <c r="T363" s="75"/>
      <c r="U363" s="75"/>
      <c r="V363" s="75"/>
      <c r="W363" s="75"/>
      <c r="X363" s="75"/>
      <c r="Y363" s="75"/>
      <c r="Z363" s="75"/>
      <c r="AA363" s="22"/>
      <c r="AB363" s="76">
        <f>M363/1896653</f>
        <v>0</v>
      </c>
      <c r="AC363" s="76">
        <f>N363/39</f>
        <v>0</v>
      </c>
      <c r="AD363" s="76">
        <f>O363/14</f>
        <v>0</v>
      </c>
      <c r="AE363" s="76">
        <f>SUM(AB363:AD363)</f>
        <v>0</v>
      </c>
      <c r="AF363" s="77"/>
      <c r="AG363" s="77">
        <f>IF(A363=1,AE363,0)</f>
        <v>0</v>
      </c>
      <c r="AH363" s="77">
        <f>IF(A363=2,AE363,0)</f>
        <v>0</v>
      </c>
      <c r="AI363" s="77">
        <f>IF(A363=3,AE363,0)</f>
        <v>0</v>
      </c>
      <c r="AJ363" s="22"/>
      <c r="AK363" s="183"/>
      <c r="AL363" s="183"/>
      <c r="AM363" s="183"/>
      <c r="AN363" s="183"/>
      <c r="AO363" s="183"/>
      <c r="AP363" s="183"/>
      <c r="AQ363" s="183"/>
      <c r="AR363" s="183"/>
      <c r="AS363" s="183"/>
      <c r="AT363" s="183"/>
      <c r="AU363" s="183"/>
      <c r="AV363" s="183"/>
      <c r="AW363" s="183"/>
      <c r="AX363" s="183"/>
      <c r="AY363" s="183"/>
      <c r="AZ363" s="183"/>
      <c r="BA363" s="183"/>
      <c r="BB363" s="183"/>
      <c r="BC363" s="183"/>
      <c r="BD363" s="183"/>
      <c r="BE363" s="183"/>
      <c r="BF363" s="183"/>
      <c r="BG363" s="183"/>
      <c r="BH363" s="183"/>
      <c r="BI363" s="183"/>
      <c r="BJ363" s="183"/>
      <c r="BK363" s="183"/>
      <c r="BL363" s="183"/>
      <c r="BM363" s="183"/>
      <c r="BN363" s="183"/>
      <c r="BO363" s="183"/>
      <c r="BP363" s="183"/>
      <c r="BQ363" s="183"/>
      <c r="BR363" s="183"/>
      <c r="BS363" s="183"/>
      <c r="BT363" s="183"/>
      <c r="BU363" s="183"/>
      <c r="BV363" s="183"/>
      <c r="BW363" s="183"/>
      <c r="BX363" s="183"/>
      <c r="BY363" s="183"/>
      <c r="BZ363" s="183"/>
      <c r="CA363" s="183"/>
      <c r="CB363" s="183"/>
      <c r="CC363" s="183"/>
      <c r="CD363" s="183"/>
      <c r="CE363" s="183"/>
      <c r="CF363" s="183"/>
      <c r="CG363" s="183"/>
      <c r="CH363" s="183"/>
      <c r="CI363" s="183"/>
      <c r="CJ363" s="183"/>
      <c r="CK363" s="183"/>
      <c r="CL363" s="183"/>
      <c r="CM363" s="183"/>
      <c r="CN363" s="183"/>
      <c r="CO363" s="183"/>
      <c r="CP363" s="183"/>
      <c r="CQ363" s="183"/>
      <c r="CR363" s="183"/>
      <c r="CS363" s="183"/>
      <c r="CT363" s="183"/>
      <c r="CU363" s="183"/>
      <c r="CV363" s="183"/>
      <c r="CW363" s="183"/>
      <c r="CX363" s="183"/>
      <c r="CY363" s="183"/>
      <c r="CZ363" s="183"/>
      <c r="DA363" s="183"/>
      <c r="DB363" s="183"/>
      <c r="DC363" s="183"/>
      <c r="DD363" s="183"/>
      <c r="DE363" s="183"/>
      <c r="DF363" s="183"/>
      <c r="DG363" s="183"/>
      <c r="DH363" s="183"/>
      <c r="DI363" s="183"/>
      <c r="DJ363" s="183"/>
      <c r="DK363" s="183"/>
      <c r="DL363" s="183"/>
      <c r="DM363" s="183"/>
      <c r="DN363" s="183"/>
      <c r="DO363" s="183"/>
      <c r="DP363" s="183"/>
      <c r="DQ363" s="183"/>
      <c r="DR363" s="183"/>
      <c r="DS363" s="183"/>
      <c r="DT363" s="183"/>
      <c r="DU363" s="183"/>
      <c r="DV363" s="183"/>
      <c r="DW363" s="183"/>
      <c r="DX363" s="183"/>
      <c r="DY363" s="183"/>
      <c r="DZ363" s="183"/>
      <c r="EA363" s="183"/>
      <c r="EB363" s="183"/>
      <c r="EC363" s="183"/>
      <c r="ED363" s="185"/>
      <c r="EE363" s="185"/>
      <c r="EF363" s="185"/>
      <c r="EG363" s="185"/>
      <c r="EH363" s="185"/>
      <c r="EI363" s="185"/>
      <c r="EJ363" s="185"/>
      <c r="EK363" s="185"/>
      <c r="EL363" s="185"/>
      <c r="EM363" s="185"/>
      <c r="EN363" s="185"/>
      <c r="EO363" s="185"/>
      <c r="EP363" s="185"/>
      <c r="EQ363" s="185"/>
      <c r="ER363" s="185"/>
      <c r="ES363" s="185"/>
      <c r="ET363" s="185"/>
      <c r="EU363" s="185"/>
      <c r="EV363" s="185"/>
      <c r="EW363" s="185"/>
      <c r="EX363" s="185"/>
      <c r="EY363" s="185"/>
      <c r="EZ363" s="185"/>
      <c r="FA363" s="185"/>
      <c r="FB363" s="185"/>
      <c r="FC363" s="185"/>
      <c r="FD363" s="185"/>
      <c r="FE363" s="185"/>
      <c r="FF363" s="185"/>
      <c r="FG363" s="185"/>
      <c r="FH363" s="185"/>
      <c r="FI363" s="185"/>
      <c r="FJ363" s="185"/>
      <c r="FK363" s="185"/>
      <c r="FL363" s="185"/>
      <c r="FM363" s="185"/>
      <c r="FN363" s="185"/>
      <c r="FO363" s="185"/>
      <c r="FP363" s="185"/>
      <c r="FQ363" s="185"/>
      <c r="FR363" s="185"/>
      <c r="FS363" s="185"/>
      <c r="FT363" s="185"/>
      <c r="FU363" s="185"/>
      <c r="FV363" s="185"/>
      <c r="FW363" s="185"/>
      <c r="FX363" s="185"/>
      <c r="FY363" s="185"/>
      <c r="FZ363" s="185"/>
      <c r="GA363" s="185"/>
      <c r="GB363" s="185"/>
      <c r="GC363" s="185"/>
      <c r="GD363" s="185"/>
      <c r="GE363" s="185"/>
      <c r="GF363" s="185"/>
      <c r="GG363" s="185"/>
      <c r="GH363" s="185"/>
      <c r="GI363" s="185"/>
      <c r="GJ363" s="185"/>
      <c r="GK363" s="185"/>
      <c r="GL363" s="185"/>
      <c r="GM363" s="185"/>
      <c r="GN363" s="185"/>
      <c r="GO363" s="185"/>
      <c r="GP363" s="185"/>
      <c r="GQ363" s="185"/>
      <c r="GR363" s="185"/>
      <c r="GS363" s="185"/>
      <c r="GT363" s="185"/>
      <c r="GU363" s="185"/>
      <c r="GV363" s="185"/>
      <c r="GW363" s="185"/>
      <c r="GX363" s="185"/>
      <c r="GY363" s="185"/>
      <c r="GZ363" s="185"/>
      <c r="HA363" s="185"/>
      <c r="HB363" s="185"/>
      <c r="HC363" s="185"/>
      <c r="HD363" s="185"/>
      <c r="HE363" s="185"/>
      <c r="HF363" s="185"/>
      <c r="HG363" s="185"/>
      <c r="HH363" s="185"/>
      <c r="HI363" s="185"/>
      <c r="HJ363" s="185"/>
      <c r="HK363" s="185"/>
      <c r="HL363" s="185"/>
      <c r="HM363" s="185"/>
      <c r="HN363" s="185"/>
      <c r="HO363" s="185"/>
      <c r="HP363" s="185"/>
      <c r="HQ363" s="185"/>
      <c r="HR363" s="185"/>
      <c r="HS363" s="185"/>
      <c r="HT363" s="185"/>
      <c r="HU363" s="185"/>
      <c r="HV363" s="185"/>
      <c r="HW363" s="185"/>
      <c r="HX363" s="185"/>
      <c r="HY363" s="185"/>
      <c r="HZ363" s="185"/>
      <c r="IA363" s="185"/>
      <c r="IB363" s="185"/>
      <c r="IC363" s="185"/>
      <c r="ID363" s="185"/>
      <c r="IE363" s="185"/>
      <c r="IF363" s="185"/>
      <c r="IG363" s="185"/>
      <c r="IH363" s="185"/>
      <c r="II363" s="185"/>
      <c r="IJ363" s="185"/>
      <c r="IK363" s="185"/>
      <c r="IL363" s="185"/>
      <c r="IM363" s="185"/>
      <c r="IN363" s="185"/>
      <c r="IO363" s="185"/>
      <c r="IP363" s="185"/>
      <c r="IQ363" s="185"/>
      <c r="IR363" s="185"/>
      <c r="IS363" s="185"/>
      <c r="IT363" s="185"/>
      <c r="IU363" s="185"/>
      <c r="IV363" s="185"/>
      <c r="IW363" s="185"/>
      <c r="IX363" s="185"/>
      <c r="IY363" s="185"/>
      <c r="IZ363" s="185"/>
      <c r="JA363" s="185"/>
      <c r="JB363" s="185"/>
      <c r="JC363" s="185"/>
      <c r="JD363" s="185"/>
      <c r="JE363" s="185"/>
      <c r="JF363" s="185"/>
      <c r="JG363" s="185"/>
      <c r="JH363" s="185"/>
      <c r="JI363" s="185"/>
      <c r="JJ363" s="185"/>
      <c r="JK363" s="185"/>
      <c r="JL363" s="185"/>
      <c r="JM363" s="185"/>
      <c r="JN363" s="185"/>
      <c r="JO363" s="185"/>
      <c r="JP363" s="185"/>
      <c r="JQ363" s="185"/>
      <c r="JR363" s="185"/>
      <c r="JS363" s="185"/>
      <c r="JT363" s="185"/>
      <c r="JU363" s="185"/>
      <c r="JV363" s="185"/>
      <c r="JW363" s="185"/>
      <c r="JX363" s="185"/>
      <c r="JY363" s="185"/>
      <c r="JZ363" s="185"/>
      <c r="KA363" s="185"/>
      <c r="KB363" s="185"/>
      <c r="KC363" s="185"/>
      <c r="KD363" s="185"/>
      <c r="KE363" s="185"/>
      <c r="KF363" s="185"/>
      <c r="KG363" s="185"/>
      <c r="KH363" s="185"/>
      <c r="KI363" s="185"/>
      <c r="KJ363" s="185"/>
      <c r="KK363" s="185"/>
      <c r="KL363" s="185"/>
      <c r="KM363" s="185"/>
      <c r="KN363" s="185"/>
      <c r="KO363" s="185"/>
      <c r="KP363" s="185"/>
      <c r="KQ363" s="185"/>
      <c r="KR363" s="185"/>
      <c r="KS363" s="185"/>
      <c r="KT363" s="185"/>
      <c r="KU363" s="185"/>
      <c r="KV363" s="185"/>
      <c r="KW363" s="185"/>
      <c r="KX363" s="185"/>
      <c r="KY363" s="185"/>
      <c r="KZ363" s="185"/>
      <c r="LA363" s="185"/>
      <c r="LB363" s="185"/>
      <c r="LC363" s="185"/>
      <c r="LD363" s="185"/>
      <c r="LE363" s="185"/>
      <c r="LF363" s="185"/>
      <c r="LG363" s="185"/>
      <c r="LH363" s="185"/>
      <c r="LI363" s="185"/>
      <c r="LJ363" s="185"/>
      <c r="LK363" s="185"/>
      <c r="LL363" s="185"/>
      <c r="LM363" s="185"/>
      <c r="LN363" s="185"/>
      <c r="LO363" s="185"/>
      <c r="LP363" s="185"/>
      <c r="LQ363" s="185"/>
      <c r="LR363" s="185"/>
      <c r="LS363" s="185"/>
      <c r="LT363" s="185"/>
      <c r="LU363" s="185"/>
      <c r="LV363" s="185"/>
      <c r="LW363" s="185"/>
      <c r="LX363" s="185"/>
      <c r="LY363" s="185"/>
      <c r="LZ363" s="185"/>
      <c r="MA363" s="185"/>
      <c r="MB363" s="185"/>
      <c r="MC363" s="185"/>
      <c r="MD363" s="185"/>
      <c r="ME363" s="185"/>
      <c r="MF363" s="185"/>
      <c r="MG363" s="185"/>
      <c r="MH363" s="185"/>
      <c r="MI363" s="185"/>
      <c r="MJ363" s="185"/>
      <c r="MK363" s="185"/>
      <c r="ML363" s="185"/>
      <c r="MM363" s="185"/>
      <c r="MN363" s="185"/>
      <c r="MO363" s="185"/>
      <c r="MP363" s="185"/>
      <c r="MQ363" s="185"/>
      <c r="MR363" s="185"/>
      <c r="MS363" s="185"/>
      <c r="MT363" s="185"/>
      <c r="MU363" s="185"/>
      <c r="MV363" s="185"/>
      <c r="MW363" s="185"/>
      <c r="MX363" s="185"/>
      <c r="MY363" s="185"/>
      <c r="MZ363" s="185"/>
      <c r="NA363" s="185"/>
      <c r="NB363" s="185"/>
      <c r="NC363" s="185"/>
      <c r="ND363" s="185"/>
      <c r="NE363" s="185"/>
      <c r="NF363" s="185"/>
      <c r="NG363" s="185"/>
      <c r="NH363" s="185"/>
      <c r="NI363" s="185"/>
      <c r="NJ363" s="185"/>
      <c r="NK363" s="185"/>
      <c r="NL363" s="185"/>
      <c r="NM363" s="185"/>
      <c r="NN363" s="185"/>
      <c r="NO363" s="185"/>
      <c r="NP363" s="185"/>
      <c r="NQ363" s="185"/>
      <c r="NR363" s="185"/>
      <c r="NS363" s="185"/>
      <c r="NT363" s="185"/>
      <c r="NU363" s="185"/>
      <c r="NV363" s="185"/>
      <c r="NW363" s="185"/>
      <c r="NX363" s="185"/>
      <c r="NY363" s="185"/>
      <c r="NZ363" s="185"/>
      <c r="OA363" s="185"/>
      <c r="OB363" s="185"/>
      <c r="OC363" s="185"/>
      <c r="OD363" s="185"/>
      <c r="OE363" s="185"/>
      <c r="OF363" s="185"/>
      <c r="OG363" s="185"/>
      <c r="OH363" s="185"/>
      <c r="OI363" s="185"/>
      <c r="OJ363" s="185"/>
      <c r="OK363" s="185"/>
      <c r="OL363" s="185"/>
      <c r="OM363" s="185"/>
      <c r="ON363" s="185"/>
      <c r="OO363" s="185"/>
      <c r="OP363" s="185"/>
      <c r="OQ363" s="185"/>
      <c r="OR363" s="185"/>
      <c r="OS363" s="185"/>
      <c r="OT363" s="185"/>
      <c r="OU363" s="185"/>
      <c r="OV363" s="185"/>
      <c r="OW363" s="185"/>
      <c r="OX363" s="185"/>
      <c r="OY363" s="185"/>
      <c r="OZ363" s="185"/>
      <c r="PA363" s="185"/>
      <c r="PB363" s="185"/>
      <c r="PC363" s="185"/>
      <c r="PD363" s="185"/>
      <c r="PE363" s="185"/>
      <c r="PF363" s="185"/>
      <c r="PG363" s="185"/>
      <c r="PH363" s="185"/>
      <c r="PI363" s="185"/>
      <c r="PJ363" s="185"/>
      <c r="PK363" s="185"/>
      <c r="PL363" s="185"/>
      <c r="PM363" s="185"/>
      <c r="PN363" s="185"/>
      <c r="PO363" s="185"/>
      <c r="PP363" s="185"/>
      <c r="PQ363" s="185"/>
      <c r="PR363" s="185"/>
      <c r="PS363" s="185"/>
      <c r="PT363" s="185"/>
      <c r="PU363" s="185"/>
      <c r="PV363" s="185"/>
      <c r="PW363" s="185"/>
      <c r="PX363" s="185"/>
      <c r="PY363" s="185"/>
      <c r="PZ363" s="185"/>
      <c r="QA363" s="185"/>
      <c r="QB363" s="185"/>
      <c r="QC363" s="185"/>
      <c r="QD363" s="185"/>
      <c r="QE363" s="185"/>
      <c r="QF363" s="185"/>
      <c r="QG363" s="185"/>
      <c r="QH363" s="185"/>
      <c r="QI363" s="185"/>
      <c r="QJ363" s="185"/>
      <c r="QK363" s="185"/>
      <c r="QL363" s="185"/>
      <c r="QM363" s="185"/>
      <c r="QN363" s="185"/>
      <c r="QO363" s="185"/>
      <c r="QP363" s="185"/>
      <c r="QQ363" s="185"/>
      <c r="QR363" s="185"/>
      <c r="QS363" s="185"/>
      <c r="QT363" s="185"/>
      <c r="QU363" s="185"/>
      <c r="QV363" s="185"/>
      <c r="QW363" s="185"/>
      <c r="QX363" s="185"/>
      <c r="QY363" s="185"/>
      <c r="QZ363" s="185"/>
      <c r="RA363" s="185"/>
      <c r="RB363" s="185"/>
      <c r="RC363" s="185"/>
      <c r="RD363" s="185"/>
      <c r="RE363" s="185"/>
      <c r="RF363" s="185"/>
      <c r="RG363" s="185"/>
      <c r="RH363" s="185"/>
      <c r="RI363" s="185"/>
      <c r="RJ363" s="185"/>
      <c r="RK363" s="185"/>
      <c r="RL363" s="185"/>
      <c r="RM363" s="185"/>
      <c r="RN363" s="185"/>
      <c r="RO363" s="185"/>
      <c r="RP363" s="185"/>
      <c r="RQ363" s="185"/>
      <c r="RR363" s="185"/>
      <c r="RS363" s="185"/>
      <c r="RT363" s="185"/>
      <c r="RU363" s="185"/>
      <c r="RV363" s="185"/>
      <c r="RW363" s="185"/>
      <c r="RX363" s="185"/>
      <c r="RY363" s="185"/>
      <c r="RZ363" s="185"/>
      <c r="SA363" s="185"/>
      <c r="SB363" s="185"/>
      <c r="SC363" s="185"/>
      <c r="SD363" s="185"/>
      <c r="SE363" s="185"/>
      <c r="SF363" s="185"/>
      <c r="SG363" s="185"/>
      <c r="SH363" s="185"/>
      <c r="SI363" s="185"/>
      <c r="SJ363" s="185"/>
      <c r="SK363" s="185"/>
      <c r="SL363" s="185"/>
      <c r="SM363" s="185"/>
      <c r="SN363" s="185"/>
      <c r="SO363" s="185"/>
      <c r="SP363" s="185"/>
      <c r="SQ363" s="185"/>
      <c r="SR363" s="185"/>
      <c r="SS363" s="185"/>
      <c r="ST363" s="185"/>
      <c r="SU363" s="185"/>
      <c r="SV363" s="185"/>
      <c r="SW363" s="185"/>
      <c r="SX363" s="185"/>
      <c r="SY363" s="185"/>
      <c r="SZ363" s="185"/>
      <c r="TA363" s="185"/>
      <c r="TB363" s="185"/>
      <c r="TC363" s="185"/>
      <c r="TD363" s="185"/>
      <c r="TE363" s="185"/>
      <c r="TF363" s="185"/>
      <c r="TG363" s="185"/>
      <c r="TH363" s="185"/>
      <c r="TI363" s="185"/>
      <c r="TJ363" s="185"/>
      <c r="TK363" s="185"/>
      <c r="TL363" s="185"/>
      <c r="TM363" s="185"/>
      <c r="TN363" s="185"/>
      <c r="TO363" s="185"/>
      <c r="TP363" s="185"/>
      <c r="TQ363" s="185"/>
      <c r="TR363" s="185"/>
      <c r="TS363" s="185"/>
      <c r="TT363" s="185"/>
      <c r="TU363" s="185"/>
      <c r="TV363" s="185"/>
      <c r="TW363" s="185"/>
      <c r="TX363" s="185"/>
      <c r="TY363" s="185"/>
      <c r="TZ363" s="185"/>
      <c r="UA363" s="185"/>
      <c r="UB363" s="185"/>
      <c r="UC363" s="185"/>
      <c r="UD363" s="185"/>
      <c r="UE363" s="185"/>
      <c r="UF363" s="185"/>
      <c r="UG363" s="185"/>
      <c r="UH363" s="185"/>
      <c r="UI363" s="185"/>
      <c r="UJ363" s="185"/>
      <c r="UK363" s="185"/>
      <c r="UL363" s="185"/>
      <c r="UM363" s="185"/>
      <c r="UN363" s="185"/>
      <c r="UO363" s="185"/>
      <c r="UP363" s="185"/>
      <c r="UQ363" s="185"/>
      <c r="UR363" s="185"/>
      <c r="US363" s="185"/>
      <c r="UT363" s="185"/>
      <c r="UU363" s="185"/>
      <c r="UV363" s="185"/>
      <c r="UW363" s="185"/>
      <c r="UX363" s="185"/>
      <c r="UY363" s="185"/>
      <c r="UZ363" s="185"/>
      <c r="VA363" s="185"/>
      <c r="VB363" s="185"/>
      <c r="VC363" s="185"/>
      <c r="VD363" s="185"/>
      <c r="VE363" s="185"/>
      <c r="VF363" s="185"/>
      <c r="VG363" s="185"/>
      <c r="VH363" s="185"/>
      <c r="VI363" s="185"/>
      <c r="VJ363" s="185"/>
      <c r="VK363" s="185"/>
      <c r="VL363" s="185"/>
      <c r="VM363" s="185"/>
      <c r="VN363" s="185"/>
      <c r="VO363" s="185"/>
      <c r="VP363" s="185"/>
      <c r="VQ363" s="185"/>
      <c r="VR363" s="185"/>
      <c r="VS363" s="185"/>
      <c r="VT363" s="185"/>
      <c r="VU363" s="185"/>
      <c r="VV363" s="185"/>
      <c r="VW363" s="185"/>
      <c r="VX363" s="185"/>
      <c r="VY363" s="185"/>
      <c r="VZ363" s="185"/>
      <c r="WA363" s="185"/>
      <c r="WB363" s="185"/>
      <c r="WC363" s="185"/>
      <c r="WD363" s="185"/>
      <c r="WE363" s="185"/>
      <c r="WF363" s="185"/>
      <c r="WG363" s="185"/>
      <c r="WH363" s="185"/>
      <c r="WI363" s="185"/>
      <c r="WJ363" s="185"/>
      <c r="WK363" s="185"/>
      <c r="WL363" s="185"/>
      <c r="WM363" s="185"/>
      <c r="WN363" s="185"/>
      <c r="WO363" s="185"/>
      <c r="WP363" s="185"/>
      <c r="WQ363" s="185"/>
      <c r="WR363" s="185"/>
      <c r="WS363" s="185"/>
      <c r="WT363" s="185"/>
      <c r="WU363" s="185"/>
      <c r="WV363" s="185"/>
      <c r="WW363" s="185"/>
      <c r="WX363" s="185"/>
      <c r="WY363" s="185"/>
      <c r="WZ363" s="185"/>
      <c r="XA363" s="185"/>
      <c r="XB363" s="185"/>
      <c r="XC363" s="185"/>
      <c r="XD363" s="185"/>
      <c r="XE363" s="185"/>
      <c r="XF363" s="185"/>
      <c r="XG363" s="185"/>
      <c r="XH363" s="185"/>
      <c r="XI363" s="185"/>
      <c r="XJ363" s="185"/>
      <c r="XK363" s="185"/>
      <c r="XL363" s="185"/>
      <c r="XM363" s="185"/>
      <c r="XN363" s="185"/>
      <c r="XO363" s="185"/>
      <c r="XP363" s="185"/>
      <c r="XQ363" s="185"/>
      <c r="XR363" s="185"/>
      <c r="XS363" s="185"/>
      <c r="XT363" s="185"/>
      <c r="XU363" s="185"/>
      <c r="XV363" s="185"/>
      <c r="XW363" s="185"/>
      <c r="XX363" s="185"/>
      <c r="XY363" s="185"/>
      <c r="XZ363" s="185"/>
      <c r="YA363" s="185"/>
      <c r="YB363" s="185"/>
      <c r="YC363" s="185"/>
      <c r="YD363" s="185"/>
      <c r="YE363" s="185"/>
      <c r="YF363" s="185"/>
      <c r="YG363" s="185"/>
      <c r="YH363" s="185"/>
      <c r="YI363" s="185"/>
      <c r="YJ363" s="185"/>
      <c r="YK363" s="185"/>
      <c r="YL363" s="185"/>
      <c r="YM363" s="185"/>
      <c r="YN363" s="185"/>
      <c r="YO363" s="185"/>
      <c r="YP363" s="185"/>
      <c r="YQ363" s="185"/>
      <c r="YR363" s="185"/>
      <c r="YS363" s="185"/>
      <c r="YT363" s="185"/>
      <c r="YU363" s="185"/>
      <c r="YV363" s="185"/>
      <c r="YW363" s="185"/>
      <c r="YX363" s="185"/>
      <c r="YY363" s="185"/>
      <c r="YZ363" s="185"/>
      <c r="ZA363" s="185"/>
      <c r="ZB363" s="185"/>
      <c r="ZC363" s="185"/>
      <c r="ZD363" s="185"/>
      <c r="ZE363" s="185"/>
      <c r="ZF363" s="185"/>
      <c r="ZG363" s="185"/>
      <c r="ZH363" s="185"/>
      <c r="ZI363" s="185"/>
      <c r="ZJ363" s="185"/>
      <c r="ZK363" s="185"/>
      <c r="ZL363" s="185"/>
      <c r="ZM363" s="185"/>
      <c r="ZN363" s="185"/>
      <c r="ZO363" s="185"/>
      <c r="ZP363" s="185"/>
      <c r="ZQ363" s="185"/>
      <c r="ZR363" s="185"/>
      <c r="ZS363" s="185"/>
      <c r="ZT363" s="185"/>
      <c r="ZU363" s="185"/>
      <c r="ZV363" s="185"/>
      <c r="ZW363" s="185"/>
      <c r="ZX363" s="185"/>
      <c r="ZY363" s="185"/>
      <c r="ZZ363" s="185"/>
      <c r="AAA363" s="185"/>
      <c r="AAB363" s="185"/>
      <c r="AAC363" s="185"/>
      <c r="AAD363" s="185"/>
      <c r="AAE363" s="185"/>
      <c r="AAF363" s="185"/>
      <c r="AAG363" s="185"/>
      <c r="AAH363" s="185"/>
      <c r="AAI363" s="185"/>
      <c r="AAJ363" s="185"/>
      <c r="AAK363" s="185"/>
      <c r="AAL363" s="185"/>
      <c r="AAM363" s="185"/>
      <c r="AAN363" s="185"/>
      <c r="AAO363" s="185"/>
      <c r="AAP363" s="185"/>
      <c r="AAQ363" s="185"/>
      <c r="AAR363" s="185"/>
      <c r="AAS363" s="185"/>
      <c r="AAT363" s="185"/>
      <c r="AAU363" s="185"/>
      <c r="AAV363" s="185"/>
      <c r="AAW363" s="185"/>
      <c r="AAX363" s="185"/>
      <c r="AAY363" s="185"/>
      <c r="AAZ363" s="185"/>
      <c r="ABA363" s="185"/>
      <c r="ABB363" s="185"/>
      <c r="ABC363" s="185"/>
      <c r="ABD363" s="185"/>
      <c r="ABE363" s="185"/>
      <c r="ABF363" s="185"/>
      <c r="ABG363" s="185"/>
      <c r="ABH363" s="185"/>
      <c r="ABI363" s="185"/>
      <c r="ABJ363" s="185"/>
      <c r="ABK363" s="185"/>
      <c r="ABL363" s="185"/>
      <c r="ABM363" s="185"/>
      <c r="ABN363" s="185"/>
      <c r="ABO363" s="185"/>
      <c r="ABP363" s="185"/>
      <c r="ABQ363" s="185"/>
      <c r="ABR363" s="185"/>
      <c r="ABS363" s="185"/>
      <c r="ABT363" s="185"/>
      <c r="ABU363" s="185"/>
      <c r="ABV363" s="185"/>
      <c r="ABW363" s="185"/>
      <c r="ABX363" s="185"/>
      <c r="ABY363" s="185"/>
      <c r="ABZ363" s="185"/>
      <c r="ACA363" s="185"/>
      <c r="ACB363" s="185"/>
      <c r="ACC363" s="185"/>
      <c r="ACD363" s="185"/>
      <c r="ACE363" s="185"/>
      <c r="ACF363" s="185"/>
      <c r="ACG363" s="185"/>
      <c r="ACH363" s="185"/>
      <c r="ACI363" s="185"/>
      <c r="ACJ363" s="185"/>
      <c r="ACK363" s="185"/>
      <c r="ACL363" s="185"/>
      <c r="ACM363" s="185"/>
      <c r="ACN363" s="185"/>
      <c r="ACO363" s="185"/>
      <c r="ACP363" s="185"/>
      <c r="ACQ363" s="185"/>
      <c r="ACR363" s="185"/>
      <c r="ACS363" s="185"/>
      <c r="ACT363" s="185"/>
      <c r="ACU363" s="185"/>
      <c r="ACV363" s="185"/>
      <c r="ACW363" s="185"/>
      <c r="ACX363" s="185"/>
      <c r="ACY363" s="185"/>
      <c r="ACZ363" s="185"/>
      <c r="ADA363" s="185"/>
      <c r="ADB363" s="164"/>
      <c r="ADC363" s="164"/>
      <c r="ADD363" s="164"/>
      <c r="ADE363" s="164"/>
      <c r="ADF363" s="164"/>
    </row>
    <row r="364" spans="1:786" customFormat="1" ht="15.6" x14ac:dyDescent="0.3">
      <c r="A364" s="83">
        <v>2</v>
      </c>
      <c r="B364" s="140" t="s">
        <v>988</v>
      </c>
      <c r="C364" s="141" t="s">
        <v>831</v>
      </c>
      <c r="D364" s="142" t="s">
        <v>129</v>
      </c>
      <c r="E364" s="142"/>
      <c r="F364" s="142">
        <v>60</v>
      </c>
      <c r="G364" s="91"/>
      <c r="H364" s="142">
        <v>1</v>
      </c>
      <c r="I364" s="142" t="s">
        <v>96</v>
      </c>
      <c r="J364" s="142" t="s">
        <v>309</v>
      </c>
      <c r="K364" s="143">
        <v>1952</v>
      </c>
      <c r="L364" s="160">
        <v>1952</v>
      </c>
      <c r="M364" s="144"/>
      <c r="N364" s="145"/>
      <c r="O364" s="145" t="s">
        <v>820</v>
      </c>
      <c r="P364" s="95" t="s">
        <v>989</v>
      </c>
      <c r="Q364" s="96" t="s">
        <v>990</v>
      </c>
      <c r="R364" s="73"/>
      <c r="S364" s="74" t="str">
        <f t="shared" si="86"/>
        <v>Cu, Ag, Pb, Zn</v>
      </c>
      <c r="T364" s="75"/>
      <c r="U364" s="75"/>
      <c r="V364" s="75"/>
      <c r="W364" s="75"/>
      <c r="X364" s="75"/>
      <c r="Y364" s="75"/>
      <c r="Z364" s="75"/>
      <c r="AA364" s="22"/>
      <c r="AB364" s="76"/>
      <c r="AC364" s="76"/>
      <c r="AD364" s="76"/>
      <c r="AE364" s="76"/>
      <c r="AF364" s="77"/>
      <c r="AG364" s="77"/>
      <c r="AH364" s="77"/>
      <c r="AI364" s="77"/>
      <c r="AJ364" s="22"/>
      <c r="AK364" s="183"/>
      <c r="AL364" s="183"/>
      <c r="AM364" s="183"/>
      <c r="AN364" s="183"/>
      <c r="AO364" s="183"/>
      <c r="AP364" s="183"/>
      <c r="AQ364" s="183"/>
      <c r="AR364" s="183"/>
      <c r="AS364" s="183"/>
      <c r="AT364" s="183"/>
      <c r="AU364" s="183"/>
      <c r="AV364" s="183"/>
      <c r="AW364" s="183"/>
      <c r="AX364" s="183"/>
      <c r="AY364" s="183"/>
      <c r="AZ364" s="183"/>
      <c r="BA364" s="183"/>
      <c r="BB364" s="183"/>
      <c r="BC364" s="183"/>
      <c r="BD364" s="183"/>
      <c r="BE364" s="183"/>
      <c r="BF364" s="183"/>
      <c r="BG364" s="183"/>
      <c r="BH364" s="183"/>
      <c r="BI364" s="183"/>
      <c r="BJ364" s="183"/>
      <c r="BK364" s="183"/>
      <c r="BL364" s="183"/>
      <c r="BM364" s="183"/>
      <c r="BN364" s="183"/>
      <c r="BO364" s="183"/>
      <c r="BP364" s="183"/>
      <c r="BQ364" s="183"/>
      <c r="BR364" s="183"/>
      <c r="BS364" s="183"/>
      <c r="BT364" s="183"/>
      <c r="BU364" s="183"/>
      <c r="BV364" s="183"/>
      <c r="BW364" s="183"/>
      <c r="BX364" s="183"/>
      <c r="BY364" s="183"/>
      <c r="BZ364" s="183"/>
      <c r="CA364" s="183"/>
      <c r="CB364" s="183"/>
      <c r="CC364" s="183"/>
      <c r="CD364" s="183"/>
      <c r="CE364" s="183"/>
      <c r="CF364" s="183"/>
      <c r="CG364" s="183"/>
      <c r="CH364" s="183"/>
      <c r="CI364" s="183"/>
      <c r="CJ364" s="183"/>
      <c r="CK364" s="183"/>
      <c r="CL364" s="183"/>
      <c r="CM364" s="183"/>
      <c r="CN364" s="183"/>
      <c r="CO364" s="183"/>
      <c r="CP364" s="183"/>
      <c r="CQ364" s="183"/>
      <c r="CR364" s="183"/>
      <c r="CS364" s="183"/>
      <c r="CT364" s="183"/>
      <c r="CU364" s="183"/>
      <c r="CV364" s="183"/>
      <c r="CW364" s="183"/>
      <c r="CX364" s="183"/>
      <c r="CY364" s="183"/>
      <c r="CZ364" s="183"/>
      <c r="DA364" s="183"/>
      <c r="DB364" s="183"/>
      <c r="DC364" s="183"/>
      <c r="DD364" s="183"/>
      <c r="DE364" s="183"/>
      <c r="DF364" s="183"/>
      <c r="DG364" s="183"/>
      <c r="DH364" s="183"/>
      <c r="DI364" s="183"/>
      <c r="DJ364" s="183"/>
      <c r="DK364" s="183"/>
      <c r="DL364" s="183"/>
      <c r="DM364" s="183"/>
      <c r="DN364" s="183"/>
      <c r="DO364" s="183"/>
      <c r="DP364" s="183"/>
      <c r="DQ364" s="183"/>
      <c r="DR364" s="183"/>
      <c r="DS364" s="183"/>
      <c r="DT364" s="183"/>
      <c r="DU364" s="183"/>
      <c r="DV364" s="183"/>
      <c r="DW364" s="183"/>
      <c r="DX364" s="183"/>
      <c r="DY364" s="183"/>
      <c r="DZ364" s="183"/>
      <c r="EA364" s="183"/>
      <c r="EB364" s="183"/>
      <c r="EC364" s="183"/>
      <c r="ED364" s="185"/>
      <c r="EE364" s="185"/>
      <c r="EF364" s="185"/>
      <c r="EG364" s="185"/>
      <c r="EH364" s="185"/>
      <c r="EI364" s="185"/>
      <c r="EJ364" s="185"/>
      <c r="EK364" s="185"/>
      <c r="EL364" s="185"/>
      <c r="EM364" s="185"/>
      <c r="EN364" s="185"/>
      <c r="EO364" s="185"/>
      <c r="EP364" s="185"/>
      <c r="EQ364" s="185"/>
      <c r="ER364" s="185"/>
      <c r="ES364" s="185"/>
      <c r="ET364" s="185"/>
      <c r="EU364" s="185"/>
      <c r="EV364" s="185"/>
      <c r="EW364" s="185"/>
      <c r="EX364" s="185"/>
      <c r="EY364" s="185"/>
      <c r="EZ364" s="185"/>
      <c r="FA364" s="185"/>
      <c r="FB364" s="185"/>
      <c r="FC364" s="185"/>
      <c r="FD364" s="185"/>
      <c r="FE364" s="185"/>
      <c r="FF364" s="185"/>
      <c r="FG364" s="185"/>
      <c r="FH364" s="185"/>
      <c r="FI364" s="185"/>
      <c r="FJ364" s="185"/>
      <c r="FK364" s="185"/>
      <c r="FL364" s="185"/>
      <c r="FM364" s="185"/>
      <c r="FN364" s="185"/>
      <c r="FO364" s="185"/>
      <c r="FP364" s="185"/>
      <c r="FQ364" s="185"/>
      <c r="FR364" s="185"/>
      <c r="FS364" s="185"/>
      <c r="FT364" s="185"/>
      <c r="FU364" s="185"/>
      <c r="FV364" s="185"/>
      <c r="FW364" s="185"/>
      <c r="FX364" s="185"/>
      <c r="FY364" s="185"/>
      <c r="FZ364" s="185"/>
      <c r="GA364" s="185"/>
      <c r="GB364" s="185"/>
      <c r="GC364" s="185"/>
      <c r="GD364" s="185"/>
      <c r="GE364" s="185"/>
      <c r="GF364" s="185"/>
      <c r="GG364" s="185"/>
      <c r="GH364" s="185"/>
      <c r="GI364" s="185"/>
      <c r="GJ364" s="185"/>
      <c r="GK364" s="185"/>
      <c r="GL364" s="185"/>
      <c r="GM364" s="185"/>
      <c r="GN364" s="185"/>
      <c r="GO364" s="185"/>
      <c r="GP364" s="185"/>
      <c r="GQ364" s="185"/>
      <c r="GR364" s="185"/>
      <c r="GS364" s="185"/>
      <c r="GT364" s="185"/>
      <c r="GU364" s="185"/>
      <c r="GV364" s="185"/>
      <c r="GW364" s="185"/>
      <c r="GX364" s="185"/>
      <c r="GY364" s="185"/>
      <c r="GZ364" s="185"/>
      <c r="HA364" s="185"/>
      <c r="HB364" s="185"/>
      <c r="HC364" s="185"/>
      <c r="HD364" s="185"/>
      <c r="HE364" s="185"/>
      <c r="HF364" s="185"/>
      <c r="HG364" s="185"/>
      <c r="HH364" s="185"/>
      <c r="HI364" s="185"/>
      <c r="HJ364" s="185"/>
      <c r="HK364" s="185"/>
      <c r="HL364" s="185"/>
      <c r="HM364" s="185"/>
      <c r="HN364" s="185"/>
      <c r="HO364" s="185"/>
      <c r="HP364" s="185"/>
      <c r="HQ364" s="185"/>
      <c r="HR364" s="185"/>
      <c r="HS364" s="185"/>
      <c r="HT364" s="185"/>
      <c r="HU364" s="185"/>
      <c r="HV364" s="185"/>
      <c r="HW364" s="185"/>
      <c r="HX364" s="185"/>
      <c r="HY364" s="185"/>
      <c r="HZ364" s="185"/>
      <c r="IA364" s="185"/>
      <c r="IB364" s="185"/>
      <c r="IC364" s="185"/>
      <c r="ID364" s="185"/>
      <c r="IE364" s="185"/>
      <c r="IF364" s="185"/>
      <c r="IG364" s="185"/>
      <c r="IH364" s="185"/>
      <c r="II364" s="185"/>
      <c r="IJ364" s="185"/>
      <c r="IK364" s="185"/>
      <c r="IL364" s="185"/>
      <c r="IM364" s="185"/>
      <c r="IN364" s="185"/>
      <c r="IO364" s="185"/>
      <c r="IP364" s="185"/>
      <c r="IQ364" s="185"/>
      <c r="IR364" s="185"/>
      <c r="IS364" s="185"/>
      <c r="IT364" s="185"/>
      <c r="IU364" s="185"/>
      <c r="IV364" s="185"/>
      <c r="IW364" s="185"/>
      <c r="IX364" s="185"/>
      <c r="IY364" s="185"/>
      <c r="IZ364" s="185"/>
      <c r="JA364" s="185"/>
      <c r="JB364" s="185"/>
      <c r="JC364" s="185"/>
      <c r="JD364" s="185"/>
      <c r="JE364" s="185"/>
      <c r="JF364" s="185"/>
      <c r="JG364" s="185"/>
      <c r="JH364" s="185"/>
      <c r="JI364" s="185"/>
      <c r="JJ364" s="185"/>
      <c r="JK364" s="185"/>
      <c r="JL364" s="185"/>
      <c r="JM364" s="185"/>
      <c r="JN364" s="185"/>
      <c r="JO364" s="185"/>
      <c r="JP364" s="185"/>
      <c r="JQ364" s="185"/>
      <c r="JR364" s="185"/>
      <c r="JS364" s="185"/>
      <c r="JT364" s="185"/>
      <c r="JU364" s="185"/>
      <c r="JV364" s="185"/>
      <c r="JW364" s="185"/>
      <c r="JX364" s="185"/>
      <c r="JY364" s="185"/>
      <c r="JZ364" s="185"/>
      <c r="KA364" s="185"/>
      <c r="KB364" s="185"/>
      <c r="KC364" s="185"/>
      <c r="KD364" s="185"/>
      <c r="KE364" s="185"/>
      <c r="KF364" s="185"/>
      <c r="KG364" s="185"/>
      <c r="KH364" s="185"/>
      <c r="KI364" s="185"/>
      <c r="KJ364" s="185"/>
      <c r="KK364" s="185"/>
      <c r="KL364" s="185"/>
      <c r="KM364" s="185"/>
      <c r="KN364" s="185"/>
      <c r="KO364" s="185"/>
      <c r="KP364" s="185"/>
      <c r="KQ364" s="185"/>
      <c r="KR364" s="185"/>
      <c r="KS364" s="185"/>
      <c r="KT364" s="185"/>
      <c r="KU364" s="185"/>
      <c r="KV364" s="185"/>
      <c r="KW364" s="185"/>
      <c r="KX364" s="185"/>
      <c r="KY364" s="185"/>
      <c r="KZ364" s="185"/>
      <c r="LA364" s="185"/>
      <c r="LB364" s="185"/>
      <c r="LC364" s="185"/>
      <c r="LD364" s="185"/>
      <c r="LE364" s="185"/>
      <c r="LF364" s="185"/>
      <c r="LG364" s="185"/>
      <c r="LH364" s="185"/>
      <c r="LI364" s="185"/>
      <c r="LJ364" s="185"/>
      <c r="LK364" s="185"/>
      <c r="LL364" s="185"/>
      <c r="LM364" s="185"/>
      <c r="LN364" s="185"/>
      <c r="LO364" s="185"/>
      <c r="LP364" s="185"/>
      <c r="LQ364" s="185"/>
      <c r="LR364" s="185"/>
      <c r="LS364" s="185"/>
      <c r="LT364" s="185"/>
      <c r="LU364" s="185"/>
      <c r="LV364" s="185"/>
      <c r="LW364" s="185"/>
      <c r="LX364" s="185"/>
      <c r="LY364" s="185"/>
      <c r="LZ364" s="185"/>
      <c r="MA364" s="185"/>
      <c r="MB364" s="185"/>
      <c r="MC364" s="185"/>
      <c r="MD364" s="185"/>
      <c r="ME364" s="185"/>
      <c r="MF364" s="185"/>
      <c r="MG364" s="185"/>
      <c r="MH364" s="185"/>
      <c r="MI364" s="185"/>
      <c r="MJ364" s="185"/>
      <c r="MK364" s="185"/>
      <c r="ML364" s="185"/>
      <c r="MM364" s="185"/>
      <c r="MN364" s="185"/>
      <c r="MO364" s="185"/>
      <c r="MP364" s="185"/>
      <c r="MQ364" s="185"/>
      <c r="MR364" s="185"/>
      <c r="MS364" s="185"/>
      <c r="MT364" s="185"/>
      <c r="MU364" s="185"/>
      <c r="MV364" s="185"/>
      <c r="MW364" s="185"/>
      <c r="MX364" s="185"/>
      <c r="MY364" s="185"/>
      <c r="MZ364" s="185"/>
      <c r="NA364" s="185"/>
      <c r="NB364" s="185"/>
      <c r="NC364" s="185"/>
      <c r="ND364" s="185"/>
      <c r="NE364" s="185"/>
      <c r="NF364" s="185"/>
      <c r="NG364" s="185"/>
      <c r="NH364" s="185"/>
      <c r="NI364" s="185"/>
      <c r="NJ364" s="185"/>
      <c r="NK364" s="185"/>
      <c r="NL364" s="185"/>
      <c r="NM364" s="185"/>
      <c r="NN364" s="185"/>
      <c r="NO364" s="185"/>
      <c r="NP364" s="185"/>
      <c r="NQ364" s="185"/>
      <c r="NR364" s="185"/>
      <c r="NS364" s="185"/>
      <c r="NT364" s="185"/>
      <c r="NU364" s="185"/>
      <c r="NV364" s="185"/>
      <c r="NW364" s="185"/>
      <c r="NX364" s="185"/>
      <c r="NY364" s="185"/>
      <c r="NZ364" s="185"/>
      <c r="OA364" s="185"/>
      <c r="OB364" s="185"/>
      <c r="OC364" s="185"/>
      <c r="OD364" s="185"/>
      <c r="OE364" s="185"/>
      <c r="OF364" s="185"/>
      <c r="OG364" s="185"/>
      <c r="OH364" s="185"/>
      <c r="OI364" s="185"/>
      <c r="OJ364" s="185"/>
      <c r="OK364" s="185"/>
      <c r="OL364" s="185"/>
      <c r="OM364" s="185"/>
      <c r="ON364" s="185"/>
      <c r="OO364" s="185"/>
      <c r="OP364" s="185"/>
      <c r="OQ364" s="185"/>
      <c r="OR364" s="185"/>
      <c r="OS364" s="185"/>
      <c r="OT364" s="185"/>
      <c r="OU364" s="185"/>
      <c r="OV364" s="185"/>
      <c r="OW364" s="185"/>
      <c r="OX364" s="185"/>
      <c r="OY364" s="185"/>
      <c r="OZ364" s="185"/>
      <c r="PA364" s="185"/>
      <c r="PB364" s="185"/>
      <c r="PC364" s="185"/>
      <c r="PD364" s="185"/>
      <c r="PE364" s="185"/>
      <c r="PF364" s="185"/>
      <c r="PG364" s="185"/>
      <c r="PH364" s="185"/>
      <c r="PI364" s="185"/>
      <c r="PJ364" s="185"/>
      <c r="PK364" s="185"/>
      <c r="PL364" s="185"/>
      <c r="PM364" s="185"/>
      <c r="PN364" s="185"/>
      <c r="PO364" s="185"/>
      <c r="PP364" s="185"/>
      <c r="PQ364" s="185"/>
      <c r="PR364" s="185"/>
      <c r="PS364" s="185"/>
      <c r="PT364" s="185"/>
      <c r="PU364" s="185"/>
      <c r="PV364" s="185"/>
      <c r="PW364" s="185"/>
      <c r="PX364" s="185"/>
      <c r="PY364" s="185"/>
      <c r="PZ364" s="185"/>
      <c r="QA364" s="185"/>
      <c r="QB364" s="185"/>
      <c r="QC364" s="185"/>
      <c r="QD364" s="185"/>
      <c r="QE364" s="185"/>
      <c r="QF364" s="185"/>
      <c r="QG364" s="185"/>
      <c r="QH364" s="185"/>
      <c r="QI364" s="185"/>
      <c r="QJ364" s="185"/>
      <c r="QK364" s="185"/>
      <c r="QL364" s="185"/>
      <c r="QM364" s="185"/>
      <c r="QN364" s="185"/>
      <c r="QO364" s="185"/>
      <c r="QP364" s="185"/>
      <c r="QQ364" s="185"/>
      <c r="QR364" s="185"/>
      <c r="QS364" s="185"/>
      <c r="QT364" s="185"/>
      <c r="QU364" s="185"/>
      <c r="QV364" s="185"/>
      <c r="QW364" s="185"/>
      <c r="QX364" s="185"/>
      <c r="QY364" s="185"/>
      <c r="QZ364" s="185"/>
      <c r="RA364" s="185"/>
      <c r="RB364" s="185"/>
      <c r="RC364" s="185"/>
      <c r="RD364" s="185"/>
      <c r="RE364" s="185"/>
      <c r="RF364" s="185"/>
      <c r="RG364" s="185"/>
      <c r="RH364" s="185"/>
      <c r="RI364" s="185"/>
      <c r="RJ364" s="185"/>
      <c r="RK364" s="185"/>
      <c r="RL364" s="185"/>
      <c r="RM364" s="185"/>
      <c r="RN364" s="185"/>
      <c r="RO364" s="185"/>
      <c r="RP364" s="185"/>
      <c r="RQ364" s="185"/>
      <c r="RR364" s="185"/>
      <c r="RS364" s="185"/>
      <c r="RT364" s="185"/>
      <c r="RU364" s="185"/>
      <c r="RV364" s="185"/>
      <c r="RW364" s="185"/>
      <c r="RX364" s="185"/>
      <c r="RY364" s="185"/>
      <c r="RZ364" s="185"/>
      <c r="SA364" s="185"/>
      <c r="SB364" s="185"/>
      <c r="SC364" s="185"/>
      <c r="SD364" s="185"/>
      <c r="SE364" s="185"/>
      <c r="SF364" s="185"/>
      <c r="SG364" s="185"/>
      <c r="SH364" s="185"/>
      <c r="SI364" s="185"/>
      <c r="SJ364" s="185"/>
      <c r="SK364" s="185"/>
      <c r="SL364" s="185"/>
      <c r="SM364" s="185"/>
      <c r="SN364" s="185"/>
      <c r="SO364" s="185"/>
      <c r="SP364" s="185"/>
      <c r="SQ364" s="185"/>
      <c r="SR364" s="185"/>
      <c r="SS364" s="185"/>
      <c r="ST364" s="185"/>
      <c r="SU364" s="185"/>
      <c r="SV364" s="185"/>
      <c r="SW364" s="185"/>
      <c r="SX364" s="185"/>
      <c r="SY364" s="185"/>
      <c r="SZ364" s="185"/>
      <c r="TA364" s="185"/>
      <c r="TB364" s="185"/>
      <c r="TC364" s="185"/>
      <c r="TD364" s="185"/>
      <c r="TE364" s="185"/>
      <c r="TF364" s="185"/>
      <c r="TG364" s="185"/>
      <c r="TH364" s="185"/>
      <c r="TI364" s="185"/>
      <c r="TJ364" s="185"/>
      <c r="TK364" s="185"/>
      <c r="TL364" s="185"/>
      <c r="TM364" s="185"/>
      <c r="TN364" s="185"/>
      <c r="TO364" s="185"/>
      <c r="TP364" s="185"/>
      <c r="TQ364" s="185"/>
      <c r="TR364" s="185"/>
      <c r="TS364" s="185"/>
      <c r="TT364" s="185"/>
      <c r="TU364" s="185"/>
      <c r="TV364" s="185"/>
      <c r="TW364" s="185"/>
      <c r="TX364" s="185"/>
      <c r="TY364" s="185"/>
      <c r="TZ364" s="185"/>
      <c r="UA364" s="185"/>
      <c r="UB364" s="185"/>
      <c r="UC364" s="185"/>
      <c r="UD364" s="185"/>
      <c r="UE364" s="185"/>
      <c r="UF364" s="185"/>
      <c r="UG364" s="185"/>
      <c r="UH364" s="185"/>
      <c r="UI364" s="185"/>
      <c r="UJ364" s="185"/>
      <c r="UK364" s="185"/>
      <c r="UL364" s="185"/>
      <c r="UM364" s="185"/>
      <c r="UN364" s="185"/>
      <c r="UO364" s="185"/>
      <c r="UP364" s="185"/>
      <c r="UQ364" s="185"/>
      <c r="UR364" s="185"/>
      <c r="US364" s="185"/>
      <c r="UT364" s="185"/>
      <c r="UU364" s="185"/>
      <c r="UV364" s="185"/>
      <c r="UW364" s="185"/>
      <c r="UX364" s="185"/>
      <c r="UY364" s="185"/>
      <c r="UZ364" s="185"/>
      <c r="VA364" s="185"/>
      <c r="VB364" s="185"/>
      <c r="VC364" s="185"/>
      <c r="VD364" s="185"/>
      <c r="VE364" s="185"/>
      <c r="VF364" s="185"/>
      <c r="VG364" s="185"/>
      <c r="VH364" s="185"/>
      <c r="VI364" s="185"/>
      <c r="VJ364" s="185"/>
      <c r="VK364" s="185"/>
      <c r="VL364" s="185"/>
      <c r="VM364" s="185"/>
      <c r="VN364" s="185"/>
      <c r="VO364" s="185"/>
      <c r="VP364" s="185"/>
      <c r="VQ364" s="185"/>
      <c r="VR364" s="185"/>
      <c r="VS364" s="185"/>
      <c r="VT364" s="185"/>
      <c r="VU364" s="185"/>
      <c r="VV364" s="185"/>
      <c r="VW364" s="185"/>
      <c r="VX364" s="185"/>
      <c r="VY364" s="185"/>
      <c r="VZ364" s="185"/>
      <c r="WA364" s="185"/>
      <c r="WB364" s="185"/>
      <c r="WC364" s="185"/>
      <c r="WD364" s="185"/>
      <c r="WE364" s="185"/>
      <c r="WF364" s="185"/>
      <c r="WG364" s="185"/>
      <c r="WH364" s="185"/>
      <c r="WI364" s="185"/>
      <c r="WJ364" s="185"/>
      <c r="WK364" s="185"/>
      <c r="WL364" s="185"/>
      <c r="WM364" s="185"/>
      <c r="WN364" s="185"/>
      <c r="WO364" s="185"/>
      <c r="WP364" s="185"/>
      <c r="WQ364" s="185"/>
      <c r="WR364" s="185"/>
      <c r="WS364" s="185"/>
      <c r="WT364" s="185"/>
      <c r="WU364" s="185"/>
      <c r="WV364" s="185"/>
      <c r="WW364" s="185"/>
      <c r="WX364" s="185"/>
      <c r="WY364" s="185"/>
      <c r="WZ364" s="185"/>
      <c r="XA364" s="185"/>
      <c r="XB364" s="185"/>
      <c r="XC364" s="185"/>
      <c r="XD364" s="185"/>
      <c r="XE364" s="185"/>
      <c r="XF364" s="185"/>
      <c r="XG364" s="185"/>
      <c r="XH364" s="185"/>
      <c r="XI364" s="185"/>
      <c r="XJ364" s="185"/>
      <c r="XK364" s="185"/>
      <c r="XL364" s="185"/>
      <c r="XM364" s="185"/>
      <c r="XN364" s="185"/>
      <c r="XO364" s="185"/>
      <c r="XP364" s="185"/>
      <c r="XQ364" s="185"/>
      <c r="XR364" s="185"/>
      <c r="XS364" s="185"/>
      <c r="XT364" s="185"/>
      <c r="XU364" s="185"/>
      <c r="XV364" s="185"/>
      <c r="XW364" s="185"/>
      <c r="XX364" s="185"/>
      <c r="XY364" s="185"/>
      <c r="XZ364" s="185"/>
      <c r="YA364" s="185"/>
      <c r="YB364" s="185"/>
      <c r="YC364" s="185"/>
      <c r="YD364" s="185"/>
      <c r="YE364" s="185"/>
      <c r="YF364" s="185"/>
      <c r="YG364" s="185"/>
      <c r="YH364" s="185"/>
      <c r="YI364" s="185"/>
      <c r="YJ364" s="185"/>
      <c r="YK364" s="185"/>
      <c r="YL364" s="185"/>
      <c r="YM364" s="185"/>
      <c r="YN364" s="185"/>
      <c r="YO364" s="185"/>
      <c r="YP364" s="185"/>
      <c r="YQ364" s="185"/>
      <c r="YR364" s="185"/>
      <c r="YS364" s="185"/>
      <c r="YT364" s="185"/>
      <c r="YU364" s="185"/>
      <c r="YV364" s="185"/>
      <c r="YW364" s="185"/>
      <c r="YX364" s="185"/>
      <c r="YY364" s="185"/>
      <c r="YZ364" s="185"/>
      <c r="ZA364" s="185"/>
      <c r="ZB364" s="185"/>
      <c r="ZC364" s="185"/>
      <c r="ZD364" s="185"/>
      <c r="ZE364" s="185"/>
      <c r="ZF364" s="185"/>
      <c r="ZG364" s="185"/>
      <c r="ZH364" s="185"/>
      <c r="ZI364" s="185"/>
      <c r="ZJ364" s="185"/>
      <c r="ZK364" s="185"/>
      <c r="ZL364" s="185"/>
      <c r="ZM364" s="185"/>
      <c r="ZN364" s="185"/>
      <c r="ZO364" s="185"/>
      <c r="ZP364" s="185"/>
      <c r="ZQ364" s="185"/>
      <c r="ZR364" s="185"/>
      <c r="ZS364" s="185"/>
      <c r="ZT364" s="185"/>
      <c r="ZU364" s="185"/>
      <c r="ZV364" s="185"/>
      <c r="ZW364" s="185"/>
      <c r="ZX364" s="185"/>
      <c r="ZY364" s="185"/>
      <c r="ZZ364" s="185"/>
      <c r="AAA364" s="185"/>
      <c r="AAB364" s="185"/>
      <c r="AAC364" s="185"/>
      <c r="AAD364" s="185"/>
      <c r="AAE364" s="185"/>
      <c r="AAF364" s="185"/>
      <c r="AAG364" s="185"/>
      <c r="AAH364" s="185"/>
      <c r="AAI364" s="185"/>
      <c r="AAJ364" s="185"/>
      <c r="AAK364" s="185"/>
      <c r="AAL364" s="185"/>
      <c r="AAM364" s="185"/>
      <c r="AAN364" s="185"/>
      <c r="AAO364" s="185"/>
      <c r="AAP364" s="185"/>
      <c r="AAQ364" s="185"/>
      <c r="AAR364" s="185"/>
      <c r="AAS364" s="185"/>
      <c r="AAT364" s="185"/>
      <c r="AAU364" s="185"/>
      <c r="AAV364" s="185"/>
      <c r="AAW364" s="185"/>
      <c r="AAX364" s="185"/>
      <c r="AAY364" s="185"/>
      <c r="AAZ364" s="185"/>
      <c r="ABA364" s="185"/>
      <c r="ABB364" s="185"/>
      <c r="ABC364" s="185"/>
      <c r="ABD364" s="185"/>
      <c r="ABE364" s="185"/>
      <c r="ABF364" s="185"/>
      <c r="ABG364" s="185"/>
      <c r="ABH364" s="185"/>
      <c r="ABI364" s="185"/>
      <c r="ABJ364" s="185"/>
      <c r="ABK364" s="185"/>
      <c r="ABL364" s="185"/>
      <c r="ABM364" s="185"/>
      <c r="ABN364" s="185"/>
      <c r="ABO364" s="185"/>
      <c r="ABP364" s="185"/>
      <c r="ABQ364" s="185"/>
      <c r="ABR364" s="185"/>
      <c r="ABS364" s="185"/>
      <c r="ABT364" s="185"/>
      <c r="ABU364" s="185"/>
      <c r="ABV364" s="185"/>
      <c r="ABW364" s="185"/>
      <c r="ABX364" s="185"/>
      <c r="ABY364" s="185"/>
      <c r="ABZ364" s="185"/>
      <c r="ACA364" s="185"/>
      <c r="ACB364" s="185"/>
      <c r="ACC364" s="185"/>
      <c r="ACD364" s="185"/>
      <c r="ACE364" s="185"/>
      <c r="ACF364" s="185"/>
      <c r="ACG364" s="185"/>
      <c r="ACH364" s="185"/>
      <c r="ACI364" s="185"/>
      <c r="ACJ364" s="185"/>
      <c r="ACK364" s="185"/>
      <c r="ACL364" s="185"/>
      <c r="ACM364" s="185"/>
      <c r="ACN364" s="185"/>
      <c r="ACO364" s="185"/>
      <c r="ACP364" s="185"/>
      <c r="ACQ364" s="185"/>
      <c r="ACR364" s="185"/>
      <c r="ACS364" s="185"/>
      <c r="ACT364" s="185"/>
      <c r="ACU364" s="185"/>
      <c r="ACV364" s="185"/>
      <c r="ACW364" s="185"/>
      <c r="ACX364" s="185"/>
      <c r="ACY364" s="185"/>
      <c r="ACZ364" s="185"/>
      <c r="ADA364" s="185"/>
      <c r="ADB364" s="164"/>
      <c r="ADC364" s="164"/>
      <c r="ADD364" s="164"/>
      <c r="ADE364" s="164"/>
      <c r="ADF364" s="164"/>
    </row>
    <row r="365" spans="1:786" customFormat="1" ht="60" x14ac:dyDescent="0.3">
      <c r="A365" s="81">
        <v>3</v>
      </c>
      <c r="B365" s="140" t="s">
        <v>991</v>
      </c>
      <c r="C365" s="141" t="s">
        <v>191</v>
      </c>
      <c r="D365" s="142" t="s">
        <v>349</v>
      </c>
      <c r="E365" s="142" t="s">
        <v>169</v>
      </c>
      <c r="F365" s="142">
        <v>6</v>
      </c>
      <c r="G365" s="91"/>
      <c r="H365" s="142">
        <v>1</v>
      </c>
      <c r="I365" s="142" t="s">
        <v>49</v>
      </c>
      <c r="J365" s="142" t="s">
        <v>282</v>
      </c>
      <c r="K365" s="143">
        <v>1951</v>
      </c>
      <c r="L365" s="102">
        <v>18872</v>
      </c>
      <c r="M365" s="144"/>
      <c r="N365" s="145"/>
      <c r="O365" s="145"/>
      <c r="P365" s="95" t="s">
        <v>511</v>
      </c>
      <c r="Q365" s="121" t="s">
        <v>992</v>
      </c>
      <c r="R365" s="73" t="s">
        <v>347</v>
      </c>
      <c r="S365" s="74" t="str">
        <f t="shared" si="86"/>
        <v>P</v>
      </c>
      <c r="T365" s="75"/>
      <c r="U365" s="75"/>
      <c r="V365" s="75"/>
      <c r="W365" s="75"/>
      <c r="X365" s="75"/>
      <c r="Y365" s="75"/>
      <c r="Z365" s="75"/>
      <c r="AA365" s="22"/>
      <c r="AB365" s="76">
        <f t="shared" ref="AB365:AB382" si="87">M365/1896653</f>
        <v>0</v>
      </c>
      <c r="AC365" s="76">
        <f t="shared" ref="AC365:AC382" si="88">N365/39</f>
        <v>0</v>
      </c>
      <c r="AD365" s="76">
        <f t="shared" ref="AD365:AD382" si="89">O365/14</f>
        <v>0</v>
      </c>
      <c r="AE365" s="76">
        <f t="shared" ref="AE365:AE382" si="90">SUM(AB365:AD365)</f>
        <v>0</v>
      </c>
      <c r="AF365" s="77"/>
      <c r="AG365" s="77">
        <f t="shared" ref="AG365:AG370" si="91">IF(A365=1,AE365,0)</f>
        <v>0</v>
      </c>
      <c r="AH365" s="77">
        <f t="shared" ref="AH365:AH370" si="92">IF(A365=2,AE365,0)</f>
        <v>0</v>
      </c>
      <c r="AI365" s="77">
        <f t="shared" ref="AI365:AI370" si="93">IF(A365=3,AE365,0)</f>
        <v>0</v>
      </c>
      <c r="AJ365" s="22"/>
      <c r="AK365" s="183"/>
      <c r="AL365" s="183"/>
      <c r="AM365" s="183"/>
      <c r="AN365" s="183"/>
      <c r="AO365" s="183"/>
      <c r="AP365" s="183"/>
      <c r="AQ365" s="183"/>
      <c r="AR365" s="183"/>
      <c r="AS365" s="183"/>
      <c r="AT365" s="183"/>
      <c r="AU365" s="183"/>
      <c r="AV365" s="183"/>
      <c r="AW365" s="183"/>
      <c r="AX365" s="183"/>
      <c r="AY365" s="183"/>
      <c r="AZ365" s="183"/>
      <c r="BA365" s="183"/>
      <c r="BB365" s="183"/>
      <c r="BC365" s="183"/>
      <c r="BD365" s="183"/>
      <c r="BE365" s="183"/>
      <c r="BF365" s="183"/>
      <c r="BG365" s="183"/>
      <c r="BH365" s="183"/>
      <c r="BI365" s="183"/>
      <c r="BJ365" s="183"/>
      <c r="BK365" s="183"/>
      <c r="BL365" s="183"/>
      <c r="BM365" s="183"/>
      <c r="BN365" s="183"/>
      <c r="BO365" s="183"/>
      <c r="BP365" s="183"/>
      <c r="BQ365" s="183"/>
      <c r="BR365" s="183"/>
      <c r="BS365" s="183"/>
      <c r="BT365" s="183"/>
      <c r="BU365" s="183"/>
      <c r="BV365" s="183"/>
      <c r="BW365" s="183"/>
      <c r="BX365" s="183"/>
      <c r="BY365" s="183"/>
      <c r="BZ365" s="183"/>
      <c r="CA365" s="183"/>
      <c r="CB365" s="183"/>
      <c r="CC365" s="183"/>
      <c r="CD365" s="183"/>
      <c r="CE365" s="183"/>
      <c r="CF365" s="183"/>
      <c r="CG365" s="183"/>
      <c r="CH365" s="183"/>
      <c r="CI365" s="183"/>
      <c r="CJ365" s="183"/>
      <c r="CK365" s="183"/>
      <c r="CL365" s="183"/>
      <c r="CM365" s="183"/>
      <c r="CN365" s="183"/>
      <c r="CO365" s="183"/>
      <c r="CP365" s="183"/>
      <c r="CQ365" s="183"/>
      <c r="CR365" s="183"/>
      <c r="CS365" s="183"/>
      <c r="CT365" s="183"/>
      <c r="CU365" s="183"/>
      <c r="CV365" s="183"/>
      <c r="CW365" s="183"/>
      <c r="CX365" s="183"/>
      <c r="CY365" s="183"/>
      <c r="CZ365" s="183"/>
      <c r="DA365" s="183"/>
      <c r="DB365" s="183"/>
      <c r="DC365" s="183"/>
      <c r="DD365" s="183"/>
      <c r="DE365" s="183"/>
      <c r="DF365" s="183"/>
      <c r="DG365" s="183"/>
      <c r="DH365" s="183"/>
      <c r="DI365" s="183"/>
      <c r="DJ365" s="183"/>
      <c r="DK365" s="183"/>
      <c r="DL365" s="183"/>
      <c r="DM365" s="183"/>
      <c r="DN365" s="183"/>
      <c r="DO365" s="183"/>
      <c r="DP365" s="183"/>
      <c r="DQ365" s="183"/>
      <c r="DR365" s="183"/>
      <c r="DS365" s="183"/>
      <c r="DT365" s="183"/>
      <c r="DU365" s="183"/>
      <c r="DV365" s="183"/>
      <c r="DW365" s="183"/>
      <c r="DX365" s="183"/>
      <c r="DY365" s="183"/>
      <c r="DZ365" s="183"/>
      <c r="EA365" s="183"/>
      <c r="EB365" s="183"/>
      <c r="EC365" s="183"/>
      <c r="ED365" s="185"/>
      <c r="EE365" s="185"/>
      <c r="EF365" s="185"/>
      <c r="EG365" s="185"/>
      <c r="EH365" s="185"/>
      <c r="EI365" s="185"/>
      <c r="EJ365" s="185"/>
      <c r="EK365" s="185"/>
      <c r="EL365" s="185"/>
      <c r="EM365" s="185"/>
      <c r="EN365" s="185"/>
      <c r="EO365" s="185"/>
      <c r="EP365" s="185"/>
      <c r="EQ365" s="185"/>
      <c r="ER365" s="185"/>
      <c r="ES365" s="185"/>
      <c r="ET365" s="185"/>
      <c r="EU365" s="185"/>
      <c r="EV365" s="185"/>
      <c r="EW365" s="185"/>
      <c r="EX365" s="185"/>
      <c r="EY365" s="185"/>
      <c r="EZ365" s="185"/>
      <c r="FA365" s="185"/>
      <c r="FB365" s="185"/>
      <c r="FC365" s="185"/>
      <c r="FD365" s="185"/>
      <c r="FE365" s="185"/>
      <c r="FF365" s="185"/>
      <c r="FG365" s="185"/>
      <c r="FH365" s="185"/>
      <c r="FI365" s="185"/>
      <c r="FJ365" s="185"/>
      <c r="FK365" s="185"/>
      <c r="FL365" s="185"/>
      <c r="FM365" s="185"/>
      <c r="FN365" s="185"/>
      <c r="FO365" s="185"/>
      <c r="FP365" s="185"/>
      <c r="FQ365" s="185"/>
      <c r="FR365" s="185"/>
      <c r="FS365" s="185"/>
      <c r="FT365" s="185"/>
      <c r="FU365" s="185"/>
      <c r="FV365" s="185"/>
      <c r="FW365" s="185"/>
      <c r="FX365" s="185"/>
      <c r="FY365" s="185"/>
      <c r="FZ365" s="185"/>
      <c r="GA365" s="185"/>
      <c r="GB365" s="185"/>
      <c r="GC365" s="185"/>
      <c r="GD365" s="185"/>
      <c r="GE365" s="185"/>
      <c r="GF365" s="185"/>
      <c r="GG365" s="185"/>
      <c r="GH365" s="185"/>
      <c r="GI365" s="185"/>
      <c r="GJ365" s="185"/>
      <c r="GK365" s="185"/>
      <c r="GL365" s="185"/>
      <c r="GM365" s="185"/>
      <c r="GN365" s="185"/>
      <c r="GO365" s="185"/>
      <c r="GP365" s="185"/>
      <c r="GQ365" s="185"/>
      <c r="GR365" s="185"/>
      <c r="GS365" s="185"/>
      <c r="GT365" s="185"/>
      <c r="GU365" s="185"/>
      <c r="GV365" s="185"/>
      <c r="GW365" s="185"/>
      <c r="GX365" s="185"/>
      <c r="GY365" s="185"/>
      <c r="GZ365" s="185"/>
      <c r="HA365" s="185"/>
      <c r="HB365" s="185"/>
      <c r="HC365" s="185"/>
      <c r="HD365" s="185"/>
      <c r="HE365" s="185"/>
      <c r="HF365" s="185"/>
      <c r="HG365" s="185"/>
      <c r="HH365" s="185"/>
      <c r="HI365" s="185"/>
      <c r="HJ365" s="185"/>
      <c r="HK365" s="185"/>
      <c r="HL365" s="185"/>
      <c r="HM365" s="185"/>
      <c r="HN365" s="185"/>
      <c r="HO365" s="185"/>
      <c r="HP365" s="185"/>
      <c r="HQ365" s="185"/>
      <c r="HR365" s="185"/>
      <c r="HS365" s="185"/>
      <c r="HT365" s="185"/>
      <c r="HU365" s="185"/>
      <c r="HV365" s="185"/>
      <c r="HW365" s="185"/>
      <c r="HX365" s="185"/>
      <c r="HY365" s="185"/>
      <c r="HZ365" s="185"/>
      <c r="IA365" s="185"/>
      <c r="IB365" s="185"/>
      <c r="IC365" s="185"/>
      <c r="ID365" s="185"/>
      <c r="IE365" s="185"/>
      <c r="IF365" s="185"/>
      <c r="IG365" s="185"/>
      <c r="IH365" s="185"/>
      <c r="II365" s="185"/>
      <c r="IJ365" s="185"/>
      <c r="IK365" s="185"/>
      <c r="IL365" s="185"/>
      <c r="IM365" s="185"/>
      <c r="IN365" s="185"/>
      <c r="IO365" s="185"/>
      <c r="IP365" s="185"/>
      <c r="IQ365" s="185"/>
      <c r="IR365" s="185"/>
      <c r="IS365" s="185"/>
      <c r="IT365" s="185"/>
      <c r="IU365" s="185"/>
      <c r="IV365" s="185"/>
      <c r="IW365" s="185"/>
      <c r="IX365" s="185"/>
      <c r="IY365" s="185"/>
      <c r="IZ365" s="185"/>
      <c r="JA365" s="185"/>
      <c r="JB365" s="185"/>
      <c r="JC365" s="185"/>
      <c r="JD365" s="185"/>
      <c r="JE365" s="185"/>
      <c r="JF365" s="185"/>
      <c r="JG365" s="185"/>
      <c r="JH365" s="185"/>
      <c r="JI365" s="185"/>
      <c r="JJ365" s="185"/>
      <c r="JK365" s="185"/>
      <c r="JL365" s="185"/>
      <c r="JM365" s="185"/>
      <c r="JN365" s="185"/>
      <c r="JO365" s="185"/>
      <c r="JP365" s="185"/>
      <c r="JQ365" s="185"/>
      <c r="JR365" s="185"/>
      <c r="JS365" s="185"/>
      <c r="JT365" s="185"/>
      <c r="JU365" s="185"/>
      <c r="JV365" s="185"/>
      <c r="JW365" s="185"/>
      <c r="JX365" s="185"/>
      <c r="JY365" s="185"/>
      <c r="JZ365" s="185"/>
      <c r="KA365" s="185"/>
      <c r="KB365" s="185"/>
      <c r="KC365" s="185"/>
      <c r="KD365" s="185"/>
      <c r="KE365" s="185"/>
      <c r="KF365" s="185"/>
      <c r="KG365" s="185"/>
      <c r="KH365" s="185"/>
      <c r="KI365" s="185"/>
      <c r="KJ365" s="185"/>
      <c r="KK365" s="185"/>
      <c r="KL365" s="185"/>
      <c r="KM365" s="185"/>
      <c r="KN365" s="185"/>
      <c r="KO365" s="185"/>
      <c r="KP365" s="185"/>
      <c r="KQ365" s="185"/>
      <c r="KR365" s="185"/>
      <c r="KS365" s="185"/>
      <c r="KT365" s="185"/>
      <c r="KU365" s="185"/>
      <c r="KV365" s="185"/>
      <c r="KW365" s="185"/>
      <c r="KX365" s="185"/>
      <c r="KY365" s="185"/>
      <c r="KZ365" s="185"/>
      <c r="LA365" s="185"/>
      <c r="LB365" s="185"/>
      <c r="LC365" s="185"/>
      <c r="LD365" s="185"/>
      <c r="LE365" s="185"/>
      <c r="LF365" s="185"/>
      <c r="LG365" s="185"/>
      <c r="LH365" s="185"/>
      <c r="LI365" s="185"/>
      <c r="LJ365" s="185"/>
      <c r="LK365" s="185"/>
      <c r="LL365" s="185"/>
      <c r="LM365" s="185"/>
      <c r="LN365" s="185"/>
      <c r="LO365" s="185"/>
      <c r="LP365" s="185"/>
      <c r="LQ365" s="185"/>
      <c r="LR365" s="185"/>
      <c r="LS365" s="185"/>
      <c r="LT365" s="185"/>
      <c r="LU365" s="185"/>
      <c r="LV365" s="185"/>
      <c r="LW365" s="185"/>
      <c r="LX365" s="185"/>
      <c r="LY365" s="185"/>
      <c r="LZ365" s="185"/>
      <c r="MA365" s="185"/>
      <c r="MB365" s="185"/>
      <c r="MC365" s="185"/>
      <c r="MD365" s="185"/>
      <c r="ME365" s="185"/>
      <c r="MF365" s="185"/>
      <c r="MG365" s="185"/>
      <c r="MH365" s="185"/>
      <c r="MI365" s="185"/>
      <c r="MJ365" s="185"/>
      <c r="MK365" s="185"/>
      <c r="ML365" s="185"/>
      <c r="MM365" s="185"/>
      <c r="MN365" s="185"/>
      <c r="MO365" s="185"/>
      <c r="MP365" s="185"/>
      <c r="MQ365" s="185"/>
      <c r="MR365" s="185"/>
      <c r="MS365" s="185"/>
      <c r="MT365" s="185"/>
      <c r="MU365" s="185"/>
      <c r="MV365" s="185"/>
      <c r="MW365" s="185"/>
      <c r="MX365" s="185"/>
      <c r="MY365" s="185"/>
      <c r="MZ365" s="185"/>
      <c r="NA365" s="185"/>
      <c r="NB365" s="185"/>
      <c r="NC365" s="185"/>
      <c r="ND365" s="185"/>
      <c r="NE365" s="185"/>
      <c r="NF365" s="185"/>
      <c r="NG365" s="185"/>
      <c r="NH365" s="185"/>
      <c r="NI365" s="185"/>
      <c r="NJ365" s="185"/>
      <c r="NK365" s="185"/>
      <c r="NL365" s="185"/>
      <c r="NM365" s="185"/>
      <c r="NN365" s="185"/>
      <c r="NO365" s="185"/>
      <c r="NP365" s="185"/>
      <c r="NQ365" s="185"/>
      <c r="NR365" s="185"/>
      <c r="NS365" s="185"/>
      <c r="NT365" s="185"/>
      <c r="NU365" s="185"/>
      <c r="NV365" s="185"/>
      <c r="NW365" s="185"/>
      <c r="NX365" s="185"/>
      <c r="NY365" s="185"/>
      <c r="NZ365" s="185"/>
      <c r="OA365" s="185"/>
      <c r="OB365" s="185"/>
      <c r="OC365" s="185"/>
      <c r="OD365" s="185"/>
      <c r="OE365" s="185"/>
      <c r="OF365" s="185"/>
      <c r="OG365" s="185"/>
      <c r="OH365" s="185"/>
      <c r="OI365" s="185"/>
      <c r="OJ365" s="185"/>
      <c r="OK365" s="185"/>
      <c r="OL365" s="185"/>
      <c r="OM365" s="185"/>
      <c r="ON365" s="185"/>
      <c r="OO365" s="185"/>
      <c r="OP365" s="185"/>
      <c r="OQ365" s="185"/>
      <c r="OR365" s="185"/>
      <c r="OS365" s="185"/>
      <c r="OT365" s="185"/>
      <c r="OU365" s="185"/>
      <c r="OV365" s="185"/>
      <c r="OW365" s="185"/>
      <c r="OX365" s="185"/>
      <c r="OY365" s="185"/>
      <c r="OZ365" s="185"/>
      <c r="PA365" s="185"/>
      <c r="PB365" s="185"/>
      <c r="PC365" s="185"/>
      <c r="PD365" s="185"/>
      <c r="PE365" s="185"/>
      <c r="PF365" s="185"/>
      <c r="PG365" s="185"/>
      <c r="PH365" s="185"/>
      <c r="PI365" s="185"/>
      <c r="PJ365" s="185"/>
      <c r="PK365" s="185"/>
      <c r="PL365" s="185"/>
      <c r="PM365" s="185"/>
      <c r="PN365" s="185"/>
      <c r="PO365" s="185"/>
      <c r="PP365" s="185"/>
      <c r="PQ365" s="185"/>
      <c r="PR365" s="185"/>
      <c r="PS365" s="185"/>
      <c r="PT365" s="185"/>
      <c r="PU365" s="185"/>
      <c r="PV365" s="185"/>
      <c r="PW365" s="185"/>
      <c r="PX365" s="185"/>
      <c r="PY365" s="185"/>
      <c r="PZ365" s="185"/>
      <c r="QA365" s="185"/>
      <c r="QB365" s="185"/>
      <c r="QC365" s="185"/>
      <c r="QD365" s="185"/>
      <c r="QE365" s="185"/>
      <c r="QF365" s="185"/>
      <c r="QG365" s="185"/>
      <c r="QH365" s="185"/>
      <c r="QI365" s="185"/>
      <c r="QJ365" s="185"/>
      <c r="QK365" s="185"/>
      <c r="QL365" s="185"/>
      <c r="QM365" s="185"/>
      <c r="QN365" s="185"/>
      <c r="QO365" s="185"/>
      <c r="QP365" s="185"/>
      <c r="QQ365" s="185"/>
      <c r="QR365" s="185"/>
      <c r="QS365" s="185"/>
      <c r="QT365" s="185"/>
      <c r="QU365" s="185"/>
      <c r="QV365" s="185"/>
      <c r="QW365" s="185"/>
      <c r="QX365" s="185"/>
      <c r="QY365" s="185"/>
      <c r="QZ365" s="185"/>
      <c r="RA365" s="185"/>
      <c r="RB365" s="185"/>
      <c r="RC365" s="185"/>
      <c r="RD365" s="185"/>
      <c r="RE365" s="185"/>
      <c r="RF365" s="185"/>
      <c r="RG365" s="185"/>
      <c r="RH365" s="185"/>
      <c r="RI365" s="185"/>
      <c r="RJ365" s="185"/>
      <c r="RK365" s="185"/>
      <c r="RL365" s="185"/>
      <c r="RM365" s="185"/>
      <c r="RN365" s="185"/>
      <c r="RO365" s="185"/>
      <c r="RP365" s="185"/>
      <c r="RQ365" s="185"/>
      <c r="RR365" s="185"/>
      <c r="RS365" s="185"/>
      <c r="RT365" s="185"/>
      <c r="RU365" s="185"/>
      <c r="RV365" s="185"/>
      <c r="RW365" s="185"/>
      <c r="RX365" s="185"/>
      <c r="RY365" s="185"/>
      <c r="RZ365" s="185"/>
      <c r="SA365" s="185"/>
      <c r="SB365" s="185"/>
      <c r="SC365" s="185"/>
      <c r="SD365" s="185"/>
      <c r="SE365" s="185"/>
      <c r="SF365" s="185"/>
      <c r="SG365" s="185"/>
      <c r="SH365" s="185"/>
      <c r="SI365" s="185"/>
      <c r="SJ365" s="185"/>
      <c r="SK365" s="185"/>
      <c r="SL365" s="185"/>
      <c r="SM365" s="185"/>
      <c r="SN365" s="185"/>
      <c r="SO365" s="185"/>
      <c r="SP365" s="185"/>
      <c r="SQ365" s="185"/>
      <c r="SR365" s="185"/>
      <c r="SS365" s="185"/>
      <c r="ST365" s="185"/>
      <c r="SU365" s="185"/>
      <c r="SV365" s="185"/>
      <c r="SW365" s="185"/>
      <c r="SX365" s="185"/>
      <c r="SY365" s="185"/>
      <c r="SZ365" s="185"/>
      <c r="TA365" s="185"/>
      <c r="TB365" s="185"/>
      <c r="TC365" s="185"/>
      <c r="TD365" s="185"/>
      <c r="TE365" s="185"/>
      <c r="TF365" s="185"/>
      <c r="TG365" s="185"/>
      <c r="TH365" s="185"/>
      <c r="TI365" s="185"/>
      <c r="TJ365" s="185"/>
      <c r="TK365" s="185"/>
      <c r="TL365" s="185"/>
      <c r="TM365" s="185"/>
      <c r="TN365" s="185"/>
      <c r="TO365" s="185"/>
      <c r="TP365" s="185"/>
      <c r="TQ365" s="185"/>
      <c r="TR365" s="185"/>
      <c r="TS365" s="185"/>
      <c r="TT365" s="185"/>
      <c r="TU365" s="185"/>
      <c r="TV365" s="185"/>
      <c r="TW365" s="185"/>
      <c r="TX365" s="185"/>
      <c r="TY365" s="185"/>
      <c r="TZ365" s="185"/>
      <c r="UA365" s="185"/>
      <c r="UB365" s="185"/>
      <c r="UC365" s="185"/>
      <c r="UD365" s="185"/>
      <c r="UE365" s="185"/>
      <c r="UF365" s="185"/>
      <c r="UG365" s="185"/>
      <c r="UH365" s="185"/>
      <c r="UI365" s="185"/>
      <c r="UJ365" s="185"/>
      <c r="UK365" s="185"/>
      <c r="UL365" s="185"/>
      <c r="UM365" s="185"/>
      <c r="UN365" s="185"/>
      <c r="UO365" s="185"/>
      <c r="UP365" s="185"/>
      <c r="UQ365" s="185"/>
      <c r="UR365" s="185"/>
      <c r="US365" s="185"/>
      <c r="UT365" s="185"/>
      <c r="UU365" s="185"/>
      <c r="UV365" s="185"/>
      <c r="UW365" s="185"/>
      <c r="UX365" s="185"/>
      <c r="UY365" s="185"/>
      <c r="UZ365" s="185"/>
      <c r="VA365" s="185"/>
      <c r="VB365" s="185"/>
      <c r="VC365" s="185"/>
      <c r="VD365" s="185"/>
      <c r="VE365" s="185"/>
      <c r="VF365" s="185"/>
      <c r="VG365" s="185"/>
      <c r="VH365" s="185"/>
      <c r="VI365" s="185"/>
      <c r="VJ365" s="185"/>
      <c r="VK365" s="185"/>
      <c r="VL365" s="185"/>
      <c r="VM365" s="185"/>
      <c r="VN365" s="185"/>
      <c r="VO365" s="185"/>
      <c r="VP365" s="185"/>
      <c r="VQ365" s="185"/>
      <c r="VR365" s="185"/>
      <c r="VS365" s="185"/>
      <c r="VT365" s="185"/>
      <c r="VU365" s="185"/>
      <c r="VV365" s="185"/>
      <c r="VW365" s="185"/>
      <c r="VX365" s="185"/>
      <c r="VY365" s="185"/>
      <c r="VZ365" s="185"/>
      <c r="WA365" s="185"/>
      <c r="WB365" s="185"/>
      <c r="WC365" s="185"/>
      <c r="WD365" s="185"/>
      <c r="WE365" s="185"/>
      <c r="WF365" s="185"/>
      <c r="WG365" s="185"/>
      <c r="WH365" s="185"/>
      <c r="WI365" s="185"/>
      <c r="WJ365" s="185"/>
      <c r="WK365" s="185"/>
      <c r="WL365" s="185"/>
      <c r="WM365" s="185"/>
      <c r="WN365" s="185"/>
      <c r="WO365" s="185"/>
      <c r="WP365" s="185"/>
      <c r="WQ365" s="185"/>
      <c r="WR365" s="185"/>
      <c r="WS365" s="185"/>
      <c r="WT365" s="185"/>
      <c r="WU365" s="185"/>
      <c r="WV365" s="185"/>
      <c r="WW365" s="185"/>
      <c r="WX365" s="185"/>
      <c r="WY365" s="185"/>
      <c r="WZ365" s="185"/>
      <c r="XA365" s="185"/>
      <c r="XB365" s="185"/>
      <c r="XC365" s="185"/>
      <c r="XD365" s="185"/>
      <c r="XE365" s="185"/>
      <c r="XF365" s="185"/>
      <c r="XG365" s="185"/>
      <c r="XH365" s="185"/>
      <c r="XI365" s="185"/>
      <c r="XJ365" s="185"/>
      <c r="XK365" s="185"/>
      <c r="XL365" s="185"/>
      <c r="XM365" s="185"/>
      <c r="XN365" s="185"/>
      <c r="XO365" s="185"/>
      <c r="XP365" s="185"/>
      <c r="XQ365" s="185"/>
      <c r="XR365" s="185"/>
      <c r="XS365" s="185"/>
      <c r="XT365" s="185"/>
      <c r="XU365" s="185"/>
      <c r="XV365" s="185"/>
      <c r="XW365" s="185"/>
      <c r="XX365" s="185"/>
      <c r="XY365" s="185"/>
      <c r="XZ365" s="185"/>
      <c r="YA365" s="185"/>
      <c r="YB365" s="185"/>
      <c r="YC365" s="185"/>
      <c r="YD365" s="185"/>
      <c r="YE365" s="185"/>
      <c r="YF365" s="185"/>
      <c r="YG365" s="185"/>
      <c r="YH365" s="185"/>
      <c r="YI365" s="185"/>
      <c r="YJ365" s="185"/>
      <c r="YK365" s="185"/>
      <c r="YL365" s="185"/>
      <c r="YM365" s="185"/>
      <c r="YN365" s="185"/>
      <c r="YO365" s="185"/>
      <c r="YP365" s="185"/>
      <c r="YQ365" s="185"/>
      <c r="YR365" s="185"/>
      <c r="YS365" s="185"/>
      <c r="YT365" s="185"/>
      <c r="YU365" s="185"/>
      <c r="YV365" s="185"/>
      <c r="YW365" s="185"/>
      <c r="YX365" s="185"/>
      <c r="YY365" s="185"/>
      <c r="YZ365" s="185"/>
      <c r="ZA365" s="185"/>
      <c r="ZB365" s="185"/>
      <c r="ZC365" s="185"/>
      <c r="ZD365" s="185"/>
      <c r="ZE365" s="185"/>
      <c r="ZF365" s="185"/>
      <c r="ZG365" s="185"/>
      <c r="ZH365" s="185"/>
      <c r="ZI365" s="185"/>
      <c r="ZJ365" s="185"/>
      <c r="ZK365" s="185"/>
      <c r="ZL365" s="185"/>
      <c r="ZM365" s="185"/>
      <c r="ZN365" s="185"/>
      <c r="ZO365" s="185"/>
      <c r="ZP365" s="185"/>
      <c r="ZQ365" s="185"/>
      <c r="ZR365" s="185"/>
      <c r="ZS365" s="185"/>
      <c r="ZT365" s="185"/>
      <c r="ZU365" s="185"/>
      <c r="ZV365" s="185"/>
      <c r="ZW365" s="185"/>
      <c r="ZX365" s="185"/>
      <c r="ZY365" s="185"/>
      <c r="ZZ365" s="185"/>
      <c r="AAA365" s="185"/>
      <c r="AAB365" s="185"/>
      <c r="AAC365" s="185"/>
      <c r="AAD365" s="185"/>
      <c r="AAE365" s="185"/>
      <c r="AAF365" s="185"/>
      <c r="AAG365" s="185"/>
      <c r="AAH365" s="185"/>
      <c r="AAI365" s="185"/>
      <c r="AAJ365" s="185"/>
      <c r="AAK365" s="185"/>
      <c r="AAL365" s="185"/>
      <c r="AAM365" s="185"/>
      <c r="AAN365" s="185"/>
      <c r="AAO365" s="185"/>
      <c r="AAP365" s="185"/>
      <c r="AAQ365" s="185"/>
      <c r="AAR365" s="185"/>
      <c r="AAS365" s="185"/>
      <c r="AAT365" s="185"/>
      <c r="AAU365" s="185"/>
      <c r="AAV365" s="185"/>
      <c r="AAW365" s="185"/>
      <c r="AAX365" s="185"/>
      <c r="AAY365" s="185"/>
      <c r="AAZ365" s="185"/>
      <c r="ABA365" s="185"/>
      <c r="ABB365" s="185"/>
      <c r="ABC365" s="185"/>
      <c r="ABD365" s="185"/>
      <c r="ABE365" s="185"/>
      <c r="ABF365" s="185"/>
      <c r="ABG365" s="185"/>
      <c r="ABH365" s="185"/>
      <c r="ABI365" s="185"/>
      <c r="ABJ365" s="185"/>
      <c r="ABK365" s="185"/>
      <c r="ABL365" s="185"/>
      <c r="ABM365" s="185"/>
      <c r="ABN365" s="185"/>
      <c r="ABO365" s="185"/>
      <c r="ABP365" s="185"/>
      <c r="ABQ365" s="185"/>
      <c r="ABR365" s="185"/>
      <c r="ABS365" s="185"/>
      <c r="ABT365" s="185"/>
      <c r="ABU365" s="185"/>
      <c r="ABV365" s="185"/>
      <c r="ABW365" s="185"/>
      <c r="ABX365" s="185"/>
      <c r="ABY365" s="185"/>
      <c r="ABZ365" s="185"/>
      <c r="ACA365" s="185"/>
      <c r="ACB365" s="185"/>
      <c r="ACC365" s="185"/>
      <c r="ACD365" s="185"/>
      <c r="ACE365" s="185"/>
      <c r="ACF365" s="185"/>
      <c r="ACG365" s="185"/>
      <c r="ACH365" s="185"/>
      <c r="ACI365" s="185"/>
      <c r="ACJ365" s="185"/>
      <c r="ACK365" s="185"/>
      <c r="ACL365" s="185"/>
      <c r="ACM365" s="185"/>
      <c r="ACN365" s="185"/>
      <c r="ACO365" s="185"/>
      <c r="ACP365" s="185"/>
      <c r="ACQ365" s="185"/>
      <c r="ACR365" s="185"/>
      <c r="ACS365" s="185"/>
      <c r="ACT365" s="185"/>
      <c r="ACU365" s="185"/>
      <c r="ACV365" s="185"/>
      <c r="ACW365" s="185"/>
      <c r="ACX365" s="185"/>
      <c r="ACY365" s="185"/>
      <c r="ACZ365" s="185"/>
      <c r="ADA365" s="185"/>
      <c r="ADB365" s="164"/>
      <c r="ADC365" s="164"/>
      <c r="ADD365" s="164"/>
      <c r="ADE365" s="164"/>
      <c r="ADF365" s="164"/>
    </row>
    <row r="366" spans="1:786" s="124" customFormat="1" ht="66.599999999999994" customHeight="1" x14ac:dyDescent="0.3">
      <c r="A366" s="81">
        <v>3</v>
      </c>
      <c r="B366" s="140" t="s">
        <v>993</v>
      </c>
      <c r="C366" s="141" t="s">
        <v>191</v>
      </c>
      <c r="D366" s="142" t="s">
        <v>349</v>
      </c>
      <c r="E366" s="142" t="s">
        <v>169</v>
      </c>
      <c r="F366" s="142">
        <v>30</v>
      </c>
      <c r="G366" s="91"/>
      <c r="H366" s="142">
        <v>1</v>
      </c>
      <c r="I366" s="142" t="s">
        <v>49</v>
      </c>
      <c r="J366" s="142" t="s">
        <v>282</v>
      </c>
      <c r="K366" s="143">
        <v>1951</v>
      </c>
      <c r="L366" s="102">
        <v>18810</v>
      </c>
      <c r="M366" s="144"/>
      <c r="N366" s="145"/>
      <c r="O366" s="145"/>
      <c r="P366" s="95" t="s">
        <v>511</v>
      </c>
      <c r="Q366" s="121" t="s">
        <v>994</v>
      </c>
      <c r="R366" s="73" t="s">
        <v>347</v>
      </c>
      <c r="S366" s="74" t="str">
        <f t="shared" si="86"/>
        <v>P</v>
      </c>
      <c r="T366" s="75"/>
      <c r="U366" s="75"/>
      <c r="V366" s="75"/>
      <c r="W366" s="75"/>
      <c r="X366" s="75"/>
      <c r="Y366" s="75"/>
      <c r="Z366" s="75"/>
      <c r="AA366" s="22"/>
      <c r="AB366" s="76">
        <f t="shared" si="87"/>
        <v>0</v>
      </c>
      <c r="AC366" s="76">
        <f t="shared" si="88"/>
        <v>0</v>
      </c>
      <c r="AD366" s="76">
        <f t="shared" si="89"/>
        <v>0</v>
      </c>
      <c r="AE366" s="76">
        <f t="shared" si="90"/>
        <v>0</v>
      </c>
      <c r="AF366" s="77"/>
      <c r="AG366" s="77">
        <f t="shared" si="91"/>
        <v>0</v>
      </c>
      <c r="AH366" s="77">
        <f t="shared" si="92"/>
        <v>0</v>
      </c>
      <c r="AI366" s="77">
        <f t="shared" si="93"/>
        <v>0</v>
      </c>
      <c r="AK366" s="183"/>
      <c r="AL366" s="183"/>
      <c r="AM366" s="183"/>
      <c r="AN366" s="183"/>
      <c r="AO366" s="183"/>
      <c r="AP366" s="183"/>
      <c r="AQ366" s="183"/>
      <c r="AR366" s="183"/>
      <c r="AS366" s="183"/>
      <c r="AT366" s="183"/>
      <c r="AU366" s="183"/>
      <c r="AV366" s="183"/>
      <c r="AW366" s="183"/>
      <c r="AX366" s="183"/>
      <c r="AY366" s="183"/>
      <c r="AZ366" s="183"/>
      <c r="BA366" s="183"/>
      <c r="BB366" s="183"/>
      <c r="BC366" s="183"/>
      <c r="BD366" s="183"/>
      <c r="BE366" s="183"/>
      <c r="BF366" s="183"/>
      <c r="BG366" s="183"/>
      <c r="BH366" s="183"/>
      <c r="BI366" s="183"/>
      <c r="BJ366" s="183"/>
      <c r="BK366" s="183"/>
      <c r="BL366" s="183"/>
      <c r="BM366" s="183"/>
      <c r="BN366" s="183"/>
      <c r="BO366" s="183"/>
      <c r="BP366" s="183"/>
      <c r="BQ366" s="183"/>
      <c r="BR366" s="183"/>
      <c r="BS366" s="183"/>
      <c r="BT366" s="183"/>
      <c r="BU366" s="183"/>
      <c r="BV366" s="183"/>
      <c r="BW366" s="183"/>
      <c r="BX366" s="183"/>
      <c r="BY366" s="183"/>
      <c r="BZ366" s="183"/>
      <c r="CA366" s="183"/>
      <c r="CB366" s="183"/>
      <c r="CC366" s="183"/>
      <c r="CD366" s="183"/>
      <c r="CE366" s="183"/>
      <c r="CF366" s="183"/>
      <c r="CG366" s="183"/>
      <c r="CH366" s="183"/>
      <c r="CI366" s="183"/>
      <c r="CJ366" s="183"/>
      <c r="CK366" s="183"/>
      <c r="CL366" s="183"/>
      <c r="CM366" s="183"/>
      <c r="CN366" s="183"/>
      <c r="CO366" s="183"/>
      <c r="CP366" s="183"/>
      <c r="CQ366" s="183"/>
      <c r="CR366" s="183"/>
      <c r="CS366" s="183"/>
      <c r="CT366" s="183"/>
      <c r="CU366" s="183"/>
      <c r="CV366" s="183"/>
      <c r="CW366" s="183"/>
      <c r="CX366" s="183"/>
      <c r="CY366" s="183"/>
      <c r="CZ366" s="183"/>
      <c r="DA366" s="183"/>
      <c r="DB366" s="183"/>
      <c r="DC366" s="183"/>
      <c r="DD366" s="183"/>
      <c r="DE366" s="183"/>
      <c r="DF366" s="183"/>
      <c r="DG366" s="183"/>
      <c r="DH366" s="183"/>
      <c r="DI366" s="183"/>
      <c r="DJ366" s="183"/>
      <c r="DK366" s="183"/>
      <c r="DL366" s="183"/>
      <c r="DM366" s="183"/>
      <c r="DN366" s="183"/>
      <c r="DO366" s="183"/>
      <c r="DP366" s="183"/>
      <c r="DQ366" s="183"/>
      <c r="DR366" s="183"/>
      <c r="DS366" s="183"/>
      <c r="DT366" s="183"/>
      <c r="DU366" s="183"/>
      <c r="DV366" s="183"/>
      <c r="DW366" s="183"/>
      <c r="DX366" s="183"/>
      <c r="DY366" s="183"/>
      <c r="DZ366" s="183"/>
      <c r="EA366" s="183"/>
      <c r="EB366" s="183"/>
      <c r="EC366" s="183"/>
      <c r="ED366" s="186"/>
      <c r="EE366" s="186"/>
      <c r="EF366" s="186"/>
      <c r="EG366" s="186"/>
      <c r="EH366" s="186"/>
      <c r="EI366" s="186"/>
      <c r="EJ366" s="186"/>
      <c r="EK366" s="186"/>
      <c r="EL366" s="186"/>
      <c r="EM366" s="186"/>
      <c r="EN366" s="186"/>
      <c r="EO366" s="186"/>
      <c r="EP366" s="186"/>
      <c r="EQ366" s="186"/>
      <c r="ER366" s="186"/>
      <c r="ES366" s="186"/>
      <c r="ET366" s="186"/>
      <c r="EU366" s="186"/>
      <c r="EV366" s="186"/>
      <c r="EW366" s="186"/>
      <c r="EX366" s="186"/>
      <c r="EY366" s="186"/>
      <c r="EZ366" s="186"/>
      <c r="FA366" s="186"/>
      <c r="FB366" s="186"/>
      <c r="FC366" s="186"/>
      <c r="FD366" s="186"/>
      <c r="FE366" s="186"/>
      <c r="FF366" s="186"/>
      <c r="FG366" s="186"/>
      <c r="FH366" s="186"/>
      <c r="FI366" s="186"/>
      <c r="FJ366" s="186"/>
      <c r="FK366" s="186"/>
      <c r="FL366" s="186"/>
      <c r="FM366" s="186"/>
      <c r="FN366" s="186"/>
      <c r="FO366" s="186"/>
      <c r="FP366" s="186"/>
      <c r="FQ366" s="186"/>
      <c r="FR366" s="186"/>
      <c r="FS366" s="186"/>
      <c r="FT366" s="186"/>
      <c r="FU366" s="186"/>
      <c r="FV366" s="186"/>
      <c r="FW366" s="186"/>
      <c r="FX366" s="186"/>
      <c r="FY366" s="186"/>
      <c r="FZ366" s="186"/>
      <c r="GA366" s="186"/>
      <c r="GB366" s="186"/>
      <c r="GC366" s="186"/>
      <c r="GD366" s="186"/>
      <c r="GE366" s="186"/>
      <c r="GF366" s="186"/>
      <c r="GG366" s="186"/>
      <c r="GH366" s="186"/>
      <c r="GI366" s="186"/>
      <c r="GJ366" s="186"/>
      <c r="GK366" s="186"/>
      <c r="GL366" s="186"/>
      <c r="GM366" s="186"/>
      <c r="GN366" s="186"/>
      <c r="GO366" s="186"/>
      <c r="GP366" s="186"/>
      <c r="GQ366" s="186"/>
      <c r="GR366" s="186"/>
      <c r="GS366" s="186"/>
      <c r="GT366" s="186"/>
      <c r="GU366" s="186"/>
      <c r="GV366" s="186"/>
      <c r="GW366" s="186"/>
      <c r="GX366" s="186"/>
      <c r="GY366" s="186"/>
      <c r="GZ366" s="186"/>
      <c r="HA366" s="186"/>
      <c r="HB366" s="186"/>
      <c r="HC366" s="186"/>
      <c r="HD366" s="186"/>
      <c r="HE366" s="186"/>
      <c r="HF366" s="186"/>
      <c r="HG366" s="186"/>
      <c r="HH366" s="186"/>
      <c r="HI366" s="186"/>
      <c r="HJ366" s="186"/>
      <c r="HK366" s="186"/>
      <c r="HL366" s="186"/>
      <c r="HM366" s="186"/>
      <c r="HN366" s="186"/>
      <c r="HO366" s="186"/>
      <c r="HP366" s="186"/>
      <c r="HQ366" s="186"/>
      <c r="HR366" s="186"/>
      <c r="HS366" s="186"/>
      <c r="HT366" s="186"/>
      <c r="HU366" s="186"/>
      <c r="HV366" s="186"/>
      <c r="HW366" s="186"/>
      <c r="HX366" s="186"/>
      <c r="HY366" s="186"/>
      <c r="HZ366" s="186"/>
      <c r="IA366" s="186"/>
      <c r="IB366" s="186"/>
      <c r="IC366" s="186"/>
      <c r="ID366" s="186"/>
      <c r="IE366" s="186"/>
      <c r="IF366" s="186"/>
      <c r="IG366" s="186"/>
      <c r="IH366" s="186"/>
      <c r="II366" s="186"/>
      <c r="IJ366" s="186"/>
      <c r="IK366" s="186"/>
      <c r="IL366" s="186"/>
      <c r="IM366" s="186"/>
      <c r="IN366" s="186"/>
      <c r="IO366" s="186"/>
      <c r="IP366" s="186"/>
      <c r="IQ366" s="186"/>
      <c r="IR366" s="186"/>
      <c r="IS366" s="186"/>
      <c r="IT366" s="186"/>
      <c r="IU366" s="186"/>
      <c r="IV366" s="186"/>
      <c r="IW366" s="186"/>
      <c r="IX366" s="186"/>
      <c r="IY366" s="186"/>
      <c r="IZ366" s="186"/>
      <c r="JA366" s="186"/>
      <c r="JB366" s="186"/>
      <c r="JC366" s="186"/>
      <c r="JD366" s="186"/>
      <c r="JE366" s="186"/>
      <c r="JF366" s="186"/>
      <c r="JG366" s="186"/>
      <c r="JH366" s="186"/>
      <c r="JI366" s="186"/>
      <c r="JJ366" s="186"/>
      <c r="JK366" s="186"/>
      <c r="JL366" s="186"/>
      <c r="JM366" s="186"/>
      <c r="JN366" s="186"/>
      <c r="JO366" s="186"/>
      <c r="JP366" s="186"/>
      <c r="JQ366" s="186"/>
      <c r="JR366" s="186"/>
      <c r="JS366" s="186"/>
      <c r="JT366" s="186"/>
      <c r="JU366" s="186"/>
      <c r="JV366" s="186"/>
      <c r="JW366" s="186"/>
      <c r="JX366" s="186"/>
      <c r="JY366" s="186"/>
      <c r="JZ366" s="186"/>
      <c r="KA366" s="186"/>
      <c r="KB366" s="186"/>
      <c r="KC366" s="186"/>
      <c r="KD366" s="186"/>
      <c r="KE366" s="186"/>
      <c r="KF366" s="186"/>
      <c r="KG366" s="186"/>
      <c r="KH366" s="186"/>
      <c r="KI366" s="186"/>
      <c r="KJ366" s="186"/>
      <c r="KK366" s="186"/>
      <c r="KL366" s="186"/>
      <c r="KM366" s="186"/>
      <c r="KN366" s="186"/>
      <c r="KO366" s="186"/>
      <c r="KP366" s="186"/>
      <c r="KQ366" s="186"/>
      <c r="KR366" s="186"/>
      <c r="KS366" s="186"/>
      <c r="KT366" s="186"/>
      <c r="KU366" s="186"/>
      <c r="KV366" s="186"/>
      <c r="KW366" s="186"/>
      <c r="KX366" s="186"/>
      <c r="KY366" s="186"/>
      <c r="KZ366" s="186"/>
      <c r="LA366" s="186"/>
      <c r="LB366" s="186"/>
      <c r="LC366" s="186"/>
      <c r="LD366" s="186"/>
      <c r="LE366" s="186"/>
      <c r="LF366" s="186"/>
      <c r="LG366" s="186"/>
      <c r="LH366" s="186"/>
      <c r="LI366" s="186"/>
      <c r="LJ366" s="186"/>
      <c r="LK366" s="186"/>
      <c r="LL366" s="186"/>
      <c r="LM366" s="186"/>
      <c r="LN366" s="186"/>
      <c r="LO366" s="186"/>
      <c r="LP366" s="186"/>
      <c r="LQ366" s="186"/>
      <c r="LR366" s="186"/>
      <c r="LS366" s="186"/>
      <c r="LT366" s="186"/>
      <c r="LU366" s="186"/>
      <c r="LV366" s="186"/>
      <c r="LW366" s="186"/>
      <c r="LX366" s="186"/>
      <c r="LY366" s="186"/>
      <c r="LZ366" s="186"/>
      <c r="MA366" s="186"/>
      <c r="MB366" s="186"/>
      <c r="MC366" s="186"/>
      <c r="MD366" s="186"/>
      <c r="ME366" s="186"/>
      <c r="MF366" s="186"/>
      <c r="MG366" s="186"/>
      <c r="MH366" s="186"/>
      <c r="MI366" s="186"/>
      <c r="MJ366" s="186"/>
      <c r="MK366" s="186"/>
      <c r="ML366" s="186"/>
      <c r="MM366" s="186"/>
      <c r="MN366" s="186"/>
      <c r="MO366" s="186"/>
      <c r="MP366" s="186"/>
      <c r="MQ366" s="186"/>
      <c r="MR366" s="186"/>
      <c r="MS366" s="186"/>
      <c r="MT366" s="186"/>
      <c r="MU366" s="186"/>
      <c r="MV366" s="186"/>
      <c r="MW366" s="186"/>
      <c r="MX366" s="186"/>
      <c r="MY366" s="186"/>
      <c r="MZ366" s="186"/>
      <c r="NA366" s="186"/>
      <c r="NB366" s="186"/>
      <c r="NC366" s="186"/>
      <c r="ND366" s="186"/>
      <c r="NE366" s="186"/>
      <c r="NF366" s="186"/>
      <c r="NG366" s="186"/>
      <c r="NH366" s="186"/>
      <c r="NI366" s="186"/>
      <c r="NJ366" s="186"/>
      <c r="NK366" s="186"/>
      <c r="NL366" s="186"/>
      <c r="NM366" s="186"/>
      <c r="NN366" s="186"/>
      <c r="NO366" s="186"/>
      <c r="NP366" s="186"/>
      <c r="NQ366" s="186"/>
      <c r="NR366" s="186"/>
      <c r="NS366" s="186"/>
      <c r="NT366" s="186"/>
      <c r="NU366" s="186"/>
      <c r="NV366" s="186"/>
      <c r="NW366" s="186"/>
      <c r="NX366" s="186"/>
      <c r="NY366" s="186"/>
      <c r="NZ366" s="186"/>
      <c r="OA366" s="186"/>
      <c r="OB366" s="186"/>
      <c r="OC366" s="186"/>
      <c r="OD366" s="186"/>
      <c r="OE366" s="186"/>
      <c r="OF366" s="186"/>
      <c r="OG366" s="186"/>
      <c r="OH366" s="186"/>
      <c r="OI366" s="186"/>
      <c r="OJ366" s="186"/>
      <c r="OK366" s="186"/>
      <c r="OL366" s="186"/>
      <c r="OM366" s="186"/>
      <c r="ON366" s="186"/>
      <c r="OO366" s="186"/>
      <c r="OP366" s="186"/>
      <c r="OQ366" s="186"/>
      <c r="OR366" s="186"/>
      <c r="OS366" s="186"/>
      <c r="OT366" s="186"/>
      <c r="OU366" s="186"/>
      <c r="OV366" s="186"/>
      <c r="OW366" s="186"/>
      <c r="OX366" s="186"/>
      <c r="OY366" s="186"/>
      <c r="OZ366" s="186"/>
      <c r="PA366" s="186"/>
      <c r="PB366" s="186"/>
      <c r="PC366" s="186"/>
      <c r="PD366" s="186"/>
      <c r="PE366" s="186"/>
      <c r="PF366" s="186"/>
      <c r="PG366" s="186"/>
      <c r="PH366" s="186"/>
      <c r="PI366" s="186"/>
      <c r="PJ366" s="186"/>
      <c r="PK366" s="186"/>
      <c r="PL366" s="186"/>
      <c r="PM366" s="186"/>
      <c r="PN366" s="186"/>
      <c r="PO366" s="186"/>
      <c r="PP366" s="186"/>
      <c r="PQ366" s="186"/>
      <c r="PR366" s="186"/>
      <c r="PS366" s="186"/>
      <c r="PT366" s="186"/>
      <c r="PU366" s="186"/>
      <c r="PV366" s="186"/>
      <c r="PW366" s="186"/>
      <c r="PX366" s="186"/>
      <c r="PY366" s="186"/>
      <c r="PZ366" s="186"/>
      <c r="QA366" s="186"/>
      <c r="QB366" s="186"/>
      <c r="QC366" s="186"/>
      <c r="QD366" s="186"/>
      <c r="QE366" s="186"/>
      <c r="QF366" s="186"/>
      <c r="QG366" s="186"/>
      <c r="QH366" s="186"/>
      <c r="QI366" s="186"/>
      <c r="QJ366" s="186"/>
      <c r="QK366" s="186"/>
      <c r="QL366" s="186"/>
      <c r="QM366" s="186"/>
      <c r="QN366" s="186"/>
      <c r="QO366" s="186"/>
      <c r="QP366" s="186"/>
      <c r="QQ366" s="186"/>
      <c r="QR366" s="186"/>
      <c r="QS366" s="186"/>
      <c r="QT366" s="186"/>
      <c r="QU366" s="186"/>
      <c r="QV366" s="186"/>
      <c r="QW366" s="186"/>
      <c r="QX366" s="186"/>
      <c r="QY366" s="186"/>
      <c r="QZ366" s="186"/>
      <c r="RA366" s="186"/>
      <c r="RB366" s="186"/>
      <c r="RC366" s="186"/>
      <c r="RD366" s="186"/>
      <c r="RE366" s="186"/>
      <c r="RF366" s="186"/>
      <c r="RG366" s="186"/>
      <c r="RH366" s="186"/>
      <c r="RI366" s="186"/>
      <c r="RJ366" s="186"/>
      <c r="RK366" s="186"/>
      <c r="RL366" s="186"/>
      <c r="RM366" s="186"/>
      <c r="RN366" s="186"/>
      <c r="RO366" s="186"/>
      <c r="RP366" s="186"/>
      <c r="RQ366" s="186"/>
      <c r="RR366" s="186"/>
      <c r="RS366" s="186"/>
      <c r="RT366" s="186"/>
      <c r="RU366" s="186"/>
      <c r="RV366" s="186"/>
      <c r="RW366" s="186"/>
      <c r="RX366" s="186"/>
      <c r="RY366" s="186"/>
      <c r="RZ366" s="186"/>
      <c r="SA366" s="186"/>
      <c r="SB366" s="186"/>
      <c r="SC366" s="186"/>
      <c r="SD366" s="186"/>
      <c r="SE366" s="186"/>
      <c r="SF366" s="186"/>
      <c r="SG366" s="186"/>
      <c r="SH366" s="186"/>
      <c r="SI366" s="186"/>
      <c r="SJ366" s="186"/>
      <c r="SK366" s="186"/>
      <c r="SL366" s="186"/>
      <c r="SM366" s="186"/>
      <c r="SN366" s="186"/>
      <c r="SO366" s="186"/>
      <c r="SP366" s="186"/>
      <c r="SQ366" s="186"/>
      <c r="SR366" s="186"/>
      <c r="SS366" s="186"/>
      <c r="ST366" s="186"/>
      <c r="SU366" s="186"/>
      <c r="SV366" s="186"/>
      <c r="SW366" s="186"/>
      <c r="SX366" s="186"/>
      <c r="SY366" s="186"/>
      <c r="SZ366" s="186"/>
      <c r="TA366" s="186"/>
      <c r="TB366" s="186"/>
      <c r="TC366" s="186"/>
      <c r="TD366" s="186"/>
      <c r="TE366" s="186"/>
      <c r="TF366" s="186"/>
      <c r="TG366" s="186"/>
      <c r="TH366" s="186"/>
      <c r="TI366" s="186"/>
      <c r="TJ366" s="186"/>
      <c r="TK366" s="186"/>
      <c r="TL366" s="186"/>
      <c r="TM366" s="186"/>
      <c r="TN366" s="186"/>
      <c r="TO366" s="186"/>
      <c r="TP366" s="186"/>
      <c r="TQ366" s="186"/>
      <c r="TR366" s="186"/>
      <c r="TS366" s="186"/>
      <c r="TT366" s="186"/>
      <c r="TU366" s="186"/>
      <c r="TV366" s="186"/>
      <c r="TW366" s="186"/>
      <c r="TX366" s="186"/>
      <c r="TY366" s="186"/>
      <c r="TZ366" s="186"/>
      <c r="UA366" s="186"/>
      <c r="UB366" s="186"/>
      <c r="UC366" s="186"/>
      <c r="UD366" s="186"/>
      <c r="UE366" s="186"/>
      <c r="UF366" s="186"/>
      <c r="UG366" s="186"/>
      <c r="UH366" s="186"/>
      <c r="UI366" s="186"/>
      <c r="UJ366" s="186"/>
      <c r="UK366" s="186"/>
      <c r="UL366" s="186"/>
      <c r="UM366" s="186"/>
      <c r="UN366" s="186"/>
      <c r="UO366" s="186"/>
      <c r="UP366" s="186"/>
      <c r="UQ366" s="186"/>
      <c r="UR366" s="186"/>
      <c r="US366" s="186"/>
      <c r="UT366" s="186"/>
      <c r="UU366" s="186"/>
      <c r="UV366" s="186"/>
      <c r="UW366" s="186"/>
      <c r="UX366" s="186"/>
      <c r="UY366" s="186"/>
      <c r="UZ366" s="186"/>
      <c r="VA366" s="186"/>
      <c r="VB366" s="186"/>
      <c r="VC366" s="186"/>
      <c r="VD366" s="186"/>
      <c r="VE366" s="186"/>
      <c r="VF366" s="186"/>
      <c r="VG366" s="186"/>
      <c r="VH366" s="186"/>
      <c r="VI366" s="186"/>
      <c r="VJ366" s="186"/>
      <c r="VK366" s="186"/>
      <c r="VL366" s="186"/>
      <c r="VM366" s="186"/>
      <c r="VN366" s="186"/>
      <c r="VO366" s="186"/>
      <c r="VP366" s="186"/>
      <c r="VQ366" s="186"/>
      <c r="VR366" s="186"/>
      <c r="VS366" s="186"/>
      <c r="VT366" s="186"/>
      <c r="VU366" s="186"/>
      <c r="VV366" s="186"/>
      <c r="VW366" s="186"/>
      <c r="VX366" s="186"/>
      <c r="VY366" s="186"/>
      <c r="VZ366" s="186"/>
      <c r="WA366" s="186"/>
      <c r="WB366" s="186"/>
      <c r="WC366" s="186"/>
      <c r="WD366" s="186"/>
      <c r="WE366" s="186"/>
      <c r="WF366" s="186"/>
      <c r="WG366" s="186"/>
      <c r="WH366" s="186"/>
      <c r="WI366" s="186"/>
      <c r="WJ366" s="186"/>
      <c r="WK366" s="186"/>
      <c r="WL366" s="186"/>
      <c r="WM366" s="186"/>
      <c r="WN366" s="186"/>
      <c r="WO366" s="186"/>
      <c r="WP366" s="186"/>
      <c r="WQ366" s="186"/>
      <c r="WR366" s="186"/>
      <c r="WS366" s="186"/>
      <c r="WT366" s="186"/>
      <c r="WU366" s="186"/>
      <c r="WV366" s="186"/>
      <c r="WW366" s="186"/>
      <c r="WX366" s="186"/>
      <c r="WY366" s="186"/>
      <c r="WZ366" s="186"/>
      <c r="XA366" s="186"/>
      <c r="XB366" s="186"/>
      <c r="XC366" s="186"/>
      <c r="XD366" s="186"/>
      <c r="XE366" s="186"/>
      <c r="XF366" s="186"/>
      <c r="XG366" s="186"/>
      <c r="XH366" s="186"/>
      <c r="XI366" s="186"/>
      <c r="XJ366" s="186"/>
      <c r="XK366" s="186"/>
      <c r="XL366" s="186"/>
      <c r="XM366" s="186"/>
      <c r="XN366" s="186"/>
      <c r="XO366" s="186"/>
      <c r="XP366" s="186"/>
      <c r="XQ366" s="186"/>
      <c r="XR366" s="186"/>
      <c r="XS366" s="186"/>
      <c r="XT366" s="186"/>
      <c r="XU366" s="186"/>
      <c r="XV366" s="186"/>
      <c r="XW366" s="186"/>
      <c r="XX366" s="186"/>
      <c r="XY366" s="186"/>
      <c r="XZ366" s="186"/>
      <c r="YA366" s="186"/>
      <c r="YB366" s="186"/>
      <c r="YC366" s="186"/>
      <c r="YD366" s="186"/>
      <c r="YE366" s="186"/>
      <c r="YF366" s="186"/>
      <c r="YG366" s="186"/>
      <c r="YH366" s="186"/>
      <c r="YI366" s="186"/>
      <c r="YJ366" s="186"/>
      <c r="YK366" s="186"/>
      <c r="YL366" s="186"/>
      <c r="YM366" s="186"/>
      <c r="YN366" s="186"/>
      <c r="YO366" s="186"/>
      <c r="YP366" s="186"/>
      <c r="YQ366" s="186"/>
      <c r="YR366" s="186"/>
      <c r="YS366" s="186"/>
      <c r="YT366" s="186"/>
      <c r="YU366" s="186"/>
      <c r="YV366" s="186"/>
      <c r="YW366" s="186"/>
      <c r="YX366" s="186"/>
      <c r="YY366" s="186"/>
      <c r="YZ366" s="186"/>
      <c r="ZA366" s="186"/>
      <c r="ZB366" s="186"/>
      <c r="ZC366" s="186"/>
      <c r="ZD366" s="186"/>
      <c r="ZE366" s="186"/>
      <c r="ZF366" s="186"/>
      <c r="ZG366" s="186"/>
      <c r="ZH366" s="186"/>
      <c r="ZI366" s="186"/>
      <c r="ZJ366" s="186"/>
      <c r="ZK366" s="186"/>
      <c r="ZL366" s="186"/>
      <c r="ZM366" s="186"/>
      <c r="ZN366" s="186"/>
      <c r="ZO366" s="186"/>
      <c r="ZP366" s="186"/>
      <c r="ZQ366" s="186"/>
      <c r="ZR366" s="186"/>
      <c r="ZS366" s="186"/>
      <c r="ZT366" s="186"/>
      <c r="ZU366" s="186"/>
      <c r="ZV366" s="186"/>
      <c r="ZW366" s="186"/>
      <c r="ZX366" s="186"/>
      <c r="ZY366" s="186"/>
      <c r="ZZ366" s="186"/>
      <c r="AAA366" s="186"/>
      <c r="AAB366" s="186"/>
      <c r="AAC366" s="186"/>
      <c r="AAD366" s="186"/>
      <c r="AAE366" s="186"/>
      <c r="AAF366" s="186"/>
      <c r="AAG366" s="186"/>
      <c r="AAH366" s="186"/>
      <c r="AAI366" s="186"/>
      <c r="AAJ366" s="186"/>
      <c r="AAK366" s="186"/>
      <c r="AAL366" s="186"/>
      <c r="AAM366" s="186"/>
      <c r="AAN366" s="186"/>
      <c r="AAO366" s="186"/>
      <c r="AAP366" s="186"/>
      <c r="AAQ366" s="186"/>
      <c r="AAR366" s="186"/>
      <c r="AAS366" s="186"/>
      <c r="AAT366" s="186"/>
      <c r="AAU366" s="186"/>
      <c r="AAV366" s="186"/>
      <c r="AAW366" s="186"/>
      <c r="AAX366" s="186"/>
      <c r="AAY366" s="186"/>
      <c r="AAZ366" s="186"/>
      <c r="ABA366" s="186"/>
      <c r="ABB366" s="186"/>
      <c r="ABC366" s="186"/>
      <c r="ABD366" s="186"/>
      <c r="ABE366" s="186"/>
      <c r="ABF366" s="186"/>
      <c r="ABG366" s="186"/>
      <c r="ABH366" s="186"/>
      <c r="ABI366" s="186"/>
      <c r="ABJ366" s="186"/>
      <c r="ABK366" s="186"/>
      <c r="ABL366" s="186"/>
      <c r="ABM366" s="186"/>
      <c r="ABN366" s="186"/>
      <c r="ABO366" s="186"/>
      <c r="ABP366" s="186"/>
      <c r="ABQ366" s="186"/>
      <c r="ABR366" s="186"/>
      <c r="ABS366" s="186"/>
      <c r="ABT366" s="186"/>
      <c r="ABU366" s="186"/>
      <c r="ABV366" s="186"/>
      <c r="ABW366" s="186"/>
      <c r="ABX366" s="186"/>
      <c r="ABY366" s="186"/>
      <c r="ABZ366" s="186"/>
      <c r="ACA366" s="186"/>
      <c r="ACB366" s="186"/>
      <c r="ACC366" s="186"/>
      <c r="ACD366" s="186"/>
      <c r="ACE366" s="186"/>
      <c r="ACF366" s="186"/>
      <c r="ACG366" s="186"/>
      <c r="ACH366" s="186"/>
      <c r="ACI366" s="186"/>
      <c r="ACJ366" s="186"/>
      <c r="ACK366" s="186"/>
      <c r="ACL366" s="186"/>
      <c r="ACM366" s="186"/>
      <c r="ACN366" s="186"/>
      <c r="ACO366" s="186"/>
      <c r="ACP366" s="186"/>
      <c r="ACQ366" s="186"/>
      <c r="ACR366" s="186"/>
      <c r="ACS366" s="186"/>
      <c r="ACT366" s="186"/>
      <c r="ACU366" s="186"/>
      <c r="ACV366" s="186"/>
      <c r="ACW366" s="186"/>
      <c r="ACX366" s="186"/>
      <c r="ACY366" s="186"/>
      <c r="ACZ366" s="186"/>
      <c r="ADA366" s="186"/>
    </row>
    <row r="367" spans="1:786" s="138" customFormat="1" ht="78" customHeight="1" x14ac:dyDescent="0.3">
      <c r="A367" s="81">
        <v>3</v>
      </c>
      <c r="B367" s="140" t="s">
        <v>995</v>
      </c>
      <c r="C367" s="141" t="s">
        <v>191</v>
      </c>
      <c r="D367" s="142" t="s">
        <v>277</v>
      </c>
      <c r="E367" s="142" t="s">
        <v>278</v>
      </c>
      <c r="F367" s="142"/>
      <c r="G367" s="91"/>
      <c r="H367" s="142">
        <v>1</v>
      </c>
      <c r="I367" s="142" t="s">
        <v>49</v>
      </c>
      <c r="J367" s="142" t="s">
        <v>282</v>
      </c>
      <c r="K367" s="143">
        <v>1951</v>
      </c>
      <c r="L367" s="102">
        <v>18660</v>
      </c>
      <c r="M367" s="144"/>
      <c r="N367" s="145"/>
      <c r="O367" s="145"/>
      <c r="P367" s="95" t="s">
        <v>511</v>
      </c>
      <c r="Q367" s="121" t="s">
        <v>996</v>
      </c>
      <c r="R367" s="73" t="s">
        <v>347</v>
      </c>
      <c r="S367" s="74" t="str">
        <f t="shared" si="86"/>
        <v>P</v>
      </c>
      <c r="T367" s="75"/>
      <c r="U367" s="75"/>
      <c r="V367" s="75"/>
      <c r="W367" s="75"/>
      <c r="X367" s="75"/>
      <c r="Y367" s="75"/>
      <c r="Z367" s="75"/>
      <c r="AA367" s="22"/>
      <c r="AB367" s="76">
        <f t="shared" si="87"/>
        <v>0</v>
      </c>
      <c r="AC367" s="76">
        <f t="shared" si="88"/>
        <v>0</v>
      </c>
      <c r="AD367" s="76">
        <f t="shared" si="89"/>
        <v>0</v>
      </c>
      <c r="AE367" s="76">
        <f t="shared" si="90"/>
        <v>0</v>
      </c>
      <c r="AF367" s="77"/>
      <c r="AG367" s="77">
        <f t="shared" si="91"/>
        <v>0</v>
      </c>
      <c r="AH367" s="77">
        <f t="shared" si="92"/>
        <v>0</v>
      </c>
      <c r="AI367" s="77">
        <f t="shared" si="93"/>
        <v>0</v>
      </c>
      <c r="AK367" s="183"/>
      <c r="AL367" s="183"/>
      <c r="AM367" s="183"/>
      <c r="AN367" s="183"/>
      <c r="AO367" s="183"/>
      <c r="AP367" s="183"/>
      <c r="AQ367" s="183"/>
      <c r="AR367" s="183"/>
      <c r="AS367" s="183"/>
      <c r="AT367" s="183"/>
      <c r="AU367" s="183"/>
      <c r="AV367" s="183"/>
      <c r="AW367" s="183"/>
      <c r="AX367" s="183"/>
      <c r="AY367" s="183"/>
      <c r="AZ367" s="183"/>
      <c r="BA367" s="183"/>
      <c r="BB367" s="183"/>
      <c r="BC367" s="183"/>
      <c r="BD367" s="183"/>
      <c r="BE367" s="183"/>
      <c r="BF367" s="183"/>
      <c r="BG367" s="183"/>
      <c r="BH367" s="183"/>
      <c r="BI367" s="183"/>
      <c r="BJ367" s="183"/>
      <c r="BK367" s="183"/>
      <c r="BL367" s="183"/>
      <c r="BM367" s="183"/>
      <c r="BN367" s="183"/>
      <c r="BO367" s="183"/>
      <c r="BP367" s="183"/>
      <c r="BQ367" s="183"/>
      <c r="BR367" s="183"/>
      <c r="BS367" s="183"/>
      <c r="BT367" s="183"/>
      <c r="BU367" s="183"/>
      <c r="BV367" s="183"/>
      <c r="BW367" s="183"/>
      <c r="BX367" s="183"/>
      <c r="BY367" s="183"/>
      <c r="BZ367" s="183"/>
      <c r="CA367" s="183"/>
      <c r="CB367" s="183"/>
      <c r="CC367" s="183"/>
      <c r="CD367" s="183"/>
      <c r="CE367" s="183"/>
      <c r="CF367" s="183"/>
      <c r="CG367" s="183"/>
      <c r="CH367" s="183"/>
      <c r="CI367" s="183"/>
      <c r="CJ367" s="183"/>
      <c r="CK367" s="183"/>
      <c r="CL367" s="183"/>
      <c r="CM367" s="183"/>
      <c r="CN367" s="183"/>
      <c r="CO367" s="183"/>
      <c r="CP367" s="183"/>
      <c r="CQ367" s="183"/>
      <c r="CR367" s="183"/>
      <c r="CS367" s="183"/>
      <c r="CT367" s="183"/>
      <c r="CU367" s="183"/>
      <c r="CV367" s="183"/>
      <c r="CW367" s="183"/>
      <c r="CX367" s="183"/>
      <c r="CY367" s="183"/>
      <c r="CZ367" s="183"/>
      <c r="DA367" s="183"/>
      <c r="DB367" s="183"/>
      <c r="DC367" s="183"/>
      <c r="DD367" s="183"/>
      <c r="DE367" s="183"/>
      <c r="DF367" s="183"/>
      <c r="DG367" s="183"/>
      <c r="DH367" s="183"/>
      <c r="DI367" s="183"/>
      <c r="DJ367" s="183"/>
      <c r="DK367" s="183"/>
      <c r="DL367" s="183"/>
      <c r="DM367" s="183"/>
      <c r="DN367" s="183"/>
      <c r="DO367" s="183"/>
      <c r="DP367" s="183"/>
      <c r="DQ367" s="183"/>
      <c r="DR367" s="183"/>
      <c r="DS367" s="183"/>
      <c r="DT367" s="183"/>
      <c r="DU367" s="183"/>
      <c r="DV367" s="183"/>
      <c r="DW367" s="183"/>
      <c r="DX367" s="183"/>
      <c r="DY367" s="183"/>
      <c r="DZ367" s="183"/>
      <c r="EA367" s="183"/>
      <c r="EB367" s="183"/>
      <c r="EC367" s="183"/>
      <c r="ED367" s="186"/>
      <c r="EE367" s="186"/>
      <c r="EF367" s="186"/>
      <c r="EG367" s="186"/>
      <c r="EH367" s="186"/>
      <c r="EI367" s="186"/>
      <c r="EJ367" s="186"/>
      <c r="EK367" s="186"/>
      <c r="EL367" s="186"/>
      <c r="EM367" s="186"/>
      <c r="EN367" s="186"/>
      <c r="EO367" s="186"/>
      <c r="EP367" s="186"/>
      <c r="EQ367" s="186"/>
      <c r="ER367" s="186"/>
      <c r="ES367" s="186"/>
      <c r="ET367" s="186"/>
      <c r="EU367" s="186"/>
      <c r="EV367" s="186"/>
      <c r="EW367" s="186"/>
      <c r="EX367" s="186"/>
      <c r="EY367" s="186"/>
      <c r="EZ367" s="186"/>
      <c r="FA367" s="186"/>
      <c r="FB367" s="186"/>
      <c r="FC367" s="186"/>
      <c r="FD367" s="186"/>
      <c r="FE367" s="186"/>
      <c r="FF367" s="186"/>
      <c r="FG367" s="186"/>
      <c r="FH367" s="186"/>
      <c r="FI367" s="186"/>
      <c r="FJ367" s="186"/>
      <c r="FK367" s="186"/>
      <c r="FL367" s="186"/>
      <c r="FM367" s="186"/>
      <c r="FN367" s="186"/>
      <c r="FO367" s="186"/>
      <c r="FP367" s="186"/>
      <c r="FQ367" s="186"/>
      <c r="FR367" s="186"/>
      <c r="FS367" s="186"/>
      <c r="FT367" s="186"/>
      <c r="FU367" s="186"/>
      <c r="FV367" s="186"/>
      <c r="FW367" s="186"/>
      <c r="FX367" s="186"/>
      <c r="FY367" s="186"/>
      <c r="FZ367" s="186"/>
      <c r="GA367" s="186"/>
      <c r="GB367" s="186"/>
      <c r="GC367" s="186"/>
      <c r="GD367" s="186"/>
      <c r="GE367" s="186"/>
      <c r="GF367" s="186"/>
      <c r="GG367" s="186"/>
      <c r="GH367" s="186"/>
      <c r="GI367" s="186"/>
      <c r="GJ367" s="186"/>
      <c r="GK367" s="186"/>
      <c r="GL367" s="186"/>
      <c r="GM367" s="186"/>
      <c r="GN367" s="186"/>
      <c r="GO367" s="186"/>
      <c r="GP367" s="186"/>
      <c r="GQ367" s="186"/>
      <c r="GR367" s="186"/>
      <c r="GS367" s="186"/>
      <c r="GT367" s="186"/>
      <c r="GU367" s="186"/>
      <c r="GV367" s="186"/>
      <c r="GW367" s="186"/>
      <c r="GX367" s="186"/>
      <c r="GY367" s="186"/>
      <c r="GZ367" s="186"/>
      <c r="HA367" s="186"/>
      <c r="HB367" s="186"/>
      <c r="HC367" s="186"/>
      <c r="HD367" s="186"/>
      <c r="HE367" s="186"/>
      <c r="HF367" s="186"/>
      <c r="HG367" s="186"/>
      <c r="HH367" s="186"/>
      <c r="HI367" s="186"/>
      <c r="HJ367" s="186"/>
      <c r="HK367" s="186"/>
      <c r="HL367" s="186"/>
      <c r="HM367" s="186"/>
      <c r="HN367" s="186"/>
      <c r="HO367" s="186"/>
      <c r="HP367" s="186"/>
      <c r="HQ367" s="186"/>
      <c r="HR367" s="186"/>
      <c r="HS367" s="186"/>
      <c r="HT367" s="186"/>
      <c r="HU367" s="186"/>
      <c r="HV367" s="186"/>
      <c r="HW367" s="186"/>
      <c r="HX367" s="186"/>
      <c r="HY367" s="186"/>
      <c r="HZ367" s="186"/>
      <c r="IA367" s="186"/>
      <c r="IB367" s="186"/>
      <c r="IC367" s="186"/>
      <c r="ID367" s="186"/>
      <c r="IE367" s="186"/>
      <c r="IF367" s="186"/>
      <c r="IG367" s="186"/>
      <c r="IH367" s="186"/>
      <c r="II367" s="186"/>
      <c r="IJ367" s="186"/>
      <c r="IK367" s="186"/>
      <c r="IL367" s="186"/>
      <c r="IM367" s="186"/>
      <c r="IN367" s="186"/>
      <c r="IO367" s="186"/>
      <c r="IP367" s="186"/>
      <c r="IQ367" s="186"/>
      <c r="IR367" s="186"/>
      <c r="IS367" s="186"/>
      <c r="IT367" s="186"/>
      <c r="IU367" s="186"/>
      <c r="IV367" s="186"/>
      <c r="IW367" s="186"/>
      <c r="IX367" s="186"/>
      <c r="IY367" s="186"/>
      <c r="IZ367" s="186"/>
      <c r="JA367" s="186"/>
      <c r="JB367" s="186"/>
      <c r="JC367" s="186"/>
      <c r="JD367" s="186"/>
      <c r="JE367" s="186"/>
      <c r="JF367" s="186"/>
      <c r="JG367" s="186"/>
      <c r="JH367" s="186"/>
      <c r="JI367" s="186"/>
      <c r="JJ367" s="186"/>
      <c r="JK367" s="186"/>
      <c r="JL367" s="186"/>
      <c r="JM367" s="186"/>
      <c r="JN367" s="186"/>
      <c r="JO367" s="186"/>
      <c r="JP367" s="186"/>
      <c r="JQ367" s="186"/>
      <c r="JR367" s="186"/>
      <c r="JS367" s="186"/>
      <c r="JT367" s="186"/>
      <c r="JU367" s="186"/>
      <c r="JV367" s="186"/>
      <c r="JW367" s="186"/>
      <c r="JX367" s="186"/>
      <c r="JY367" s="186"/>
      <c r="JZ367" s="186"/>
      <c r="KA367" s="186"/>
      <c r="KB367" s="186"/>
      <c r="KC367" s="186"/>
      <c r="KD367" s="186"/>
      <c r="KE367" s="186"/>
      <c r="KF367" s="186"/>
      <c r="KG367" s="186"/>
      <c r="KH367" s="186"/>
      <c r="KI367" s="186"/>
      <c r="KJ367" s="186"/>
      <c r="KK367" s="186"/>
      <c r="KL367" s="186"/>
      <c r="KM367" s="186"/>
      <c r="KN367" s="186"/>
      <c r="KO367" s="186"/>
      <c r="KP367" s="186"/>
      <c r="KQ367" s="186"/>
      <c r="KR367" s="186"/>
      <c r="KS367" s="186"/>
      <c r="KT367" s="186"/>
      <c r="KU367" s="186"/>
      <c r="KV367" s="186"/>
      <c r="KW367" s="186"/>
      <c r="KX367" s="186"/>
      <c r="KY367" s="186"/>
      <c r="KZ367" s="186"/>
      <c r="LA367" s="186"/>
      <c r="LB367" s="186"/>
      <c r="LC367" s="186"/>
      <c r="LD367" s="186"/>
      <c r="LE367" s="186"/>
      <c r="LF367" s="186"/>
      <c r="LG367" s="186"/>
      <c r="LH367" s="186"/>
      <c r="LI367" s="186"/>
      <c r="LJ367" s="186"/>
      <c r="LK367" s="186"/>
      <c r="LL367" s="186"/>
      <c r="LM367" s="186"/>
      <c r="LN367" s="186"/>
      <c r="LO367" s="186"/>
      <c r="LP367" s="186"/>
      <c r="LQ367" s="186"/>
      <c r="LR367" s="186"/>
      <c r="LS367" s="186"/>
      <c r="LT367" s="186"/>
      <c r="LU367" s="186"/>
      <c r="LV367" s="186"/>
      <c r="LW367" s="186"/>
      <c r="LX367" s="186"/>
      <c r="LY367" s="186"/>
      <c r="LZ367" s="186"/>
      <c r="MA367" s="186"/>
      <c r="MB367" s="186"/>
      <c r="MC367" s="186"/>
      <c r="MD367" s="186"/>
      <c r="ME367" s="186"/>
      <c r="MF367" s="186"/>
      <c r="MG367" s="186"/>
      <c r="MH367" s="186"/>
      <c r="MI367" s="186"/>
      <c r="MJ367" s="186"/>
      <c r="MK367" s="186"/>
      <c r="ML367" s="186"/>
      <c r="MM367" s="186"/>
      <c r="MN367" s="186"/>
      <c r="MO367" s="186"/>
      <c r="MP367" s="186"/>
      <c r="MQ367" s="186"/>
      <c r="MR367" s="186"/>
      <c r="MS367" s="186"/>
      <c r="MT367" s="186"/>
      <c r="MU367" s="186"/>
      <c r="MV367" s="186"/>
      <c r="MW367" s="186"/>
      <c r="MX367" s="186"/>
      <c r="MY367" s="186"/>
      <c r="MZ367" s="186"/>
      <c r="NA367" s="186"/>
      <c r="NB367" s="186"/>
      <c r="NC367" s="186"/>
      <c r="ND367" s="186"/>
      <c r="NE367" s="186"/>
      <c r="NF367" s="186"/>
      <c r="NG367" s="186"/>
      <c r="NH367" s="186"/>
      <c r="NI367" s="186"/>
      <c r="NJ367" s="186"/>
      <c r="NK367" s="186"/>
      <c r="NL367" s="186"/>
      <c r="NM367" s="186"/>
      <c r="NN367" s="186"/>
      <c r="NO367" s="186"/>
      <c r="NP367" s="186"/>
      <c r="NQ367" s="186"/>
      <c r="NR367" s="186"/>
      <c r="NS367" s="186"/>
      <c r="NT367" s="186"/>
      <c r="NU367" s="186"/>
      <c r="NV367" s="186"/>
      <c r="NW367" s="186"/>
      <c r="NX367" s="186"/>
      <c r="NY367" s="186"/>
      <c r="NZ367" s="186"/>
      <c r="OA367" s="186"/>
      <c r="OB367" s="186"/>
      <c r="OC367" s="186"/>
      <c r="OD367" s="186"/>
      <c r="OE367" s="186"/>
      <c r="OF367" s="186"/>
      <c r="OG367" s="186"/>
      <c r="OH367" s="186"/>
      <c r="OI367" s="186"/>
      <c r="OJ367" s="186"/>
      <c r="OK367" s="186"/>
      <c r="OL367" s="186"/>
      <c r="OM367" s="186"/>
      <c r="ON367" s="186"/>
      <c r="OO367" s="186"/>
      <c r="OP367" s="186"/>
      <c r="OQ367" s="186"/>
      <c r="OR367" s="186"/>
      <c r="OS367" s="186"/>
      <c r="OT367" s="186"/>
      <c r="OU367" s="186"/>
      <c r="OV367" s="186"/>
      <c r="OW367" s="186"/>
      <c r="OX367" s="186"/>
      <c r="OY367" s="186"/>
      <c r="OZ367" s="186"/>
      <c r="PA367" s="186"/>
      <c r="PB367" s="186"/>
      <c r="PC367" s="186"/>
      <c r="PD367" s="186"/>
      <c r="PE367" s="186"/>
      <c r="PF367" s="186"/>
      <c r="PG367" s="186"/>
      <c r="PH367" s="186"/>
      <c r="PI367" s="186"/>
      <c r="PJ367" s="186"/>
      <c r="PK367" s="186"/>
      <c r="PL367" s="186"/>
      <c r="PM367" s="186"/>
      <c r="PN367" s="186"/>
      <c r="PO367" s="186"/>
      <c r="PP367" s="186"/>
      <c r="PQ367" s="186"/>
      <c r="PR367" s="186"/>
      <c r="PS367" s="186"/>
      <c r="PT367" s="186"/>
      <c r="PU367" s="186"/>
      <c r="PV367" s="186"/>
      <c r="PW367" s="186"/>
      <c r="PX367" s="186"/>
      <c r="PY367" s="186"/>
      <c r="PZ367" s="186"/>
      <c r="QA367" s="186"/>
      <c r="QB367" s="186"/>
      <c r="QC367" s="186"/>
      <c r="QD367" s="186"/>
      <c r="QE367" s="186"/>
      <c r="QF367" s="186"/>
      <c r="QG367" s="186"/>
      <c r="QH367" s="186"/>
      <c r="QI367" s="186"/>
      <c r="QJ367" s="186"/>
      <c r="QK367" s="186"/>
      <c r="QL367" s="186"/>
      <c r="QM367" s="186"/>
      <c r="QN367" s="186"/>
      <c r="QO367" s="186"/>
      <c r="QP367" s="186"/>
      <c r="QQ367" s="186"/>
      <c r="QR367" s="186"/>
      <c r="QS367" s="186"/>
      <c r="QT367" s="186"/>
      <c r="QU367" s="186"/>
      <c r="QV367" s="186"/>
      <c r="QW367" s="186"/>
      <c r="QX367" s="186"/>
      <c r="QY367" s="186"/>
      <c r="QZ367" s="186"/>
      <c r="RA367" s="186"/>
      <c r="RB367" s="186"/>
      <c r="RC367" s="186"/>
      <c r="RD367" s="186"/>
      <c r="RE367" s="186"/>
      <c r="RF367" s="186"/>
      <c r="RG367" s="186"/>
      <c r="RH367" s="186"/>
      <c r="RI367" s="186"/>
      <c r="RJ367" s="186"/>
      <c r="RK367" s="186"/>
      <c r="RL367" s="186"/>
      <c r="RM367" s="186"/>
      <c r="RN367" s="186"/>
      <c r="RO367" s="186"/>
      <c r="RP367" s="186"/>
      <c r="RQ367" s="186"/>
      <c r="RR367" s="186"/>
      <c r="RS367" s="186"/>
      <c r="RT367" s="186"/>
      <c r="RU367" s="186"/>
      <c r="RV367" s="186"/>
      <c r="RW367" s="186"/>
      <c r="RX367" s="186"/>
      <c r="RY367" s="186"/>
      <c r="RZ367" s="186"/>
      <c r="SA367" s="186"/>
      <c r="SB367" s="186"/>
      <c r="SC367" s="186"/>
      <c r="SD367" s="186"/>
      <c r="SE367" s="186"/>
      <c r="SF367" s="186"/>
      <c r="SG367" s="186"/>
      <c r="SH367" s="186"/>
      <c r="SI367" s="186"/>
      <c r="SJ367" s="186"/>
      <c r="SK367" s="186"/>
      <c r="SL367" s="186"/>
      <c r="SM367" s="186"/>
      <c r="SN367" s="186"/>
      <c r="SO367" s="186"/>
      <c r="SP367" s="186"/>
      <c r="SQ367" s="186"/>
      <c r="SR367" s="186"/>
      <c r="SS367" s="186"/>
      <c r="ST367" s="186"/>
      <c r="SU367" s="186"/>
      <c r="SV367" s="186"/>
      <c r="SW367" s="186"/>
      <c r="SX367" s="186"/>
      <c r="SY367" s="186"/>
      <c r="SZ367" s="186"/>
      <c r="TA367" s="186"/>
      <c r="TB367" s="186"/>
      <c r="TC367" s="186"/>
      <c r="TD367" s="186"/>
      <c r="TE367" s="186"/>
      <c r="TF367" s="186"/>
      <c r="TG367" s="186"/>
      <c r="TH367" s="186"/>
      <c r="TI367" s="186"/>
      <c r="TJ367" s="186"/>
      <c r="TK367" s="186"/>
      <c r="TL367" s="186"/>
      <c r="TM367" s="186"/>
      <c r="TN367" s="186"/>
      <c r="TO367" s="186"/>
      <c r="TP367" s="186"/>
      <c r="TQ367" s="186"/>
      <c r="TR367" s="186"/>
      <c r="TS367" s="186"/>
      <c r="TT367" s="186"/>
      <c r="TU367" s="186"/>
      <c r="TV367" s="186"/>
      <c r="TW367" s="186"/>
      <c r="TX367" s="186"/>
      <c r="TY367" s="186"/>
      <c r="TZ367" s="186"/>
      <c r="UA367" s="186"/>
      <c r="UB367" s="186"/>
      <c r="UC367" s="186"/>
      <c r="UD367" s="186"/>
      <c r="UE367" s="186"/>
      <c r="UF367" s="186"/>
      <c r="UG367" s="186"/>
      <c r="UH367" s="186"/>
      <c r="UI367" s="186"/>
      <c r="UJ367" s="186"/>
      <c r="UK367" s="186"/>
      <c r="UL367" s="186"/>
      <c r="UM367" s="186"/>
      <c r="UN367" s="186"/>
      <c r="UO367" s="186"/>
      <c r="UP367" s="186"/>
      <c r="UQ367" s="186"/>
      <c r="UR367" s="186"/>
      <c r="US367" s="186"/>
      <c r="UT367" s="186"/>
      <c r="UU367" s="186"/>
      <c r="UV367" s="186"/>
      <c r="UW367" s="186"/>
      <c r="UX367" s="186"/>
      <c r="UY367" s="186"/>
      <c r="UZ367" s="186"/>
      <c r="VA367" s="186"/>
      <c r="VB367" s="186"/>
      <c r="VC367" s="186"/>
      <c r="VD367" s="186"/>
      <c r="VE367" s="186"/>
      <c r="VF367" s="186"/>
      <c r="VG367" s="186"/>
      <c r="VH367" s="186"/>
      <c r="VI367" s="186"/>
      <c r="VJ367" s="186"/>
      <c r="VK367" s="186"/>
      <c r="VL367" s="186"/>
      <c r="VM367" s="186"/>
      <c r="VN367" s="186"/>
      <c r="VO367" s="186"/>
      <c r="VP367" s="186"/>
      <c r="VQ367" s="186"/>
      <c r="VR367" s="186"/>
      <c r="VS367" s="186"/>
      <c r="VT367" s="186"/>
      <c r="VU367" s="186"/>
      <c r="VV367" s="186"/>
      <c r="VW367" s="186"/>
      <c r="VX367" s="186"/>
      <c r="VY367" s="186"/>
      <c r="VZ367" s="186"/>
      <c r="WA367" s="186"/>
      <c r="WB367" s="186"/>
      <c r="WC367" s="186"/>
      <c r="WD367" s="186"/>
      <c r="WE367" s="186"/>
      <c r="WF367" s="186"/>
      <c r="WG367" s="186"/>
      <c r="WH367" s="186"/>
      <c r="WI367" s="186"/>
      <c r="WJ367" s="186"/>
      <c r="WK367" s="186"/>
      <c r="WL367" s="186"/>
      <c r="WM367" s="186"/>
      <c r="WN367" s="186"/>
      <c r="WO367" s="186"/>
      <c r="WP367" s="186"/>
      <c r="WQ367" s="186"/>
      <c r="WR367" s="186"/>
      <c r="WS367" s="186"/>
      <c r="WT367" s="186"/>
      <c r="WU367" s="186"/>
      <c r="WV367" s="186"/>
      <c r="WW367" s="186"/>
      <c r="WX367" s="186"/>
      <c r="WY367" s="186"/>
      <c r="WZ367" s="186"/>
      <c r="XA367" s="186"/>
      <c r="XB367" s="186"/>
      <c r="XC367" s="186"/>
      <c r="XD367" s="186"/>
      <c r="XE367" s="186"/>
      <c r="XF367" s="186"/>
      <c r="XG367" s="186"/>
      <c r="XH367" s="186"/>
      <c r="XI367" s="186"/>
      <c r="XJ367" s="186"/>
      <c r="XK367" s="186"/>
      <c r="XL367" s="186"/>
      <c r="XM367" s="186"/>
      <c r="XN367" s="186"/>
      <c r="XO367" s="186"/>
      <c r="XP367" s="186"/>
      <c r="XQ367" s="186"/>
      <c r="XR367" s="186"/>
      <c r="XS367" s="186"/>
      <c r="XT367" s="186"/>
      <c r="XU367" s="186"/>
      <c r="XV367" s="186"/>
      <c r="XW367" s="186"/>
      <c r="XX367" s="186"/>
      <c r="XY367" s="186"/>
      <c r="XZ367" s="186"/>
      <c r="YA367" s="186"/>
      <c r="YB367" s="186"/>
      <c r="YC367" s="186"/>
      <c r="YD367" s="186"/>
      <c r="YE367" s="186"/>
      <c r="YF367" s="186"/>
      <c r="YG367" s="186"/>
      <c r="YH367" s="186"/>
      <c r="YI367" s="186"/>
      <c r="YJ367" s="186"/>
      <c r="YK367" s="186"/>
      <c r="YL367" s="186"/>
      <c r="YM367" s="186"/>
      <c r="YN367" s="186"/>
      <c r="YO367" s="186"/>
      <c r="YP367" s="186"/>
      <c r="YQ367" s="186"/>
      <c r="YR367" s="186"/>
      <c r="YS367" s="186"/>
      <c r="YT367" s="186"/>
      <c r="YU367" s="186"/>
      <c r="YV367" s="186"/>
      <c r="YW367" s="186"/>
      <c r="YX367" s="186"/>
      <c r="YY367" s="186"/>
      <c r="YZ367" s="186"/>
      <c r="ZA367" s="186"/>
      <c r="ZB367" s="186"/>
      <c r="ZC367" s="186"/>
      <c r="ZD367" s="186"/>
      <c r="ZE367" s="186"/>
      <c r="ZF367" s="186"/>
      <c r="ZG367" s="186"/>
      <c r="ZH367" s="186"/>
      <c r="ZI367" s="186"/>
      <c r="ZJ367" s="186"/>
      <c r="ZK367" s="186"/>
      <c r="ZL367" s="186"/>
      <c r="ZM367" s="186"/>
      <c r="ZN367" s="186"/>
      <c r="ZO367" s="186"/>
      <c r="ZP367" s="186"/>
      <c r="ZQ367" s="186"/>
      <c r="ZR367" s="186"/>
      <c r="ZS367" s="186"/>
      <c r="ZT367" s="186"/>
      <c r="ZU367" s="186"/>
      <c r="ZV367" s="186"/>
      <c r="ZW367" s="186"/>
      <c r="ZX367" s="186"/>
      <c r="ZY367" s="186"/>
      <c r="ZZ367" s="186"/>
      <c r="AAA367" s="186"/>
      <c r="AAB367" s="186"/>
      <c r="AAC367" s="186"/>
      <c r="AAD367" s="186"/>
      <c r="AAE367" s="186"/>
      <c r="AAF367" s="186"/>
      <c r="AAG367" s="186"/>
      <c r="AAH367" s="186"/>
      <c r="AAI367" s="186"/>
      <c r="AAJ367" s="186"/>
      <c r="AAK367" s="186"/>
      <c r="AAL367" s="186"/>
      <c r="AAM367" s="186"/>
      <c r="AAN367" s="186"/>
      <c r="AAO367" s="186"/>
      <c r="AAP367" s="186"/>
      <c r="AAQ367" s="186"/>
      <c r="AAR367" s="186"/>
      <c r="AAS367" s="186"/>
      <c r="AAT367" s="186"/>
      <c r="AAU367" s="186"/>
      <c r="AAV367" s="186"/>
      <c r="AAW367" s="186"/>
      <c r="AAX367" s="186"/>
      <c r="AAY367" s="186"/>
      <c r="AAZ367" s="186"/>
      <c r="ABA367" s="186"/>
      <c r="ABB367" s="186"/>
      <c r="ABC367" s="186"/>
      <c r="ABD367" s="186"/>
      <c r="ABE367" s="186"/>
      <c r="ABF367" s="186"/>
      <c r="ABG367" s="186"/>
      <c r="ABH367" s="186"/>
      <c r="ABI367" s="186"/>
      <c r="ABJ367" s="186"/>
      <c r="ABK367" s="186"/>
      <c r="ABL367" s="186"/>
      <c r="ABM367" s="186"/>
      <c r="ABN367" s="186"/>
      <c r="ABO367" s="186"/>
      <c r="ABP367" s="186"/>
      <c r="ABQ367" s="186"/>
      <c r="ABR367" s="186"/>
      <c r="ABS367" s="186"/>
      <c r="ABT367" s="186"/>
      <c r="ABU367" s="186"/>
      <c r="ABV367" s="186"/>
      <c r="ABW367" s="186"/>
      <c r="ABX367" s="186"/>
      <c r="ABY367" s="186"/>
      <c r="ABZ367" s="186"/>
      <c r="ACA367" s="186"/>
      <c r="ACB367" s="186"/>
      <c r="ACC367" s="186"/>
      <c r="ACD367" s="186"/>
      <c r="ACE367" s="186"/>
      <c r="ACF367" s="186"/>
      <c r="ACG367" s="186"/>
      <c r="ACH367" s="186"/>
      <c r="ACI367" s="186"/>
      <c r="ACJ367" s="186"/>
      <c r="ACK367" s="186"/>
      <c r="ACL367" s="186"/>
      <c r="ACM367" s="186"/>
      <c r="ACN367" s="186"/>
      <c r="ACO367" s="186"/>
      <c r="ACP367" s="186"/>
      <c r="ACQ367" s="186"/>
      <c r="ACR367" s="186"/>
      <c r="ACS367" s="186"/>
      <c r="ACT367" s="186"/>
      <c r="ACU367" s="186"/>
      <c r="ACV367" s="186"/>
      <c r="ACW367" s="186"/>
      <c r="ACX367" s="186"/>
      <c r="ACY367" s="186"/>
      <c r="ACZ367" s="186"/>
      <c r="ADA367" s="186"/>
    </row>
    <row r="368" spans="1:786" customFormat="1" ht="71.400000000000006" customHeight="1" x14ac:dyDescent="0.3">
      <c r="A368" s="99">
        <v>1</v>
      </c>
      <c r="B368" s="87" t="s">
        <v>997</v>
      </c>
      <c r="C368" s="64" t="s">
        <v>216</v>
      </c>
      <c r="D368" s="65" t="s">
        <v>129</v>
      </c>
      <c r="E368" s="65" t="s">
        <v>146</v>
      </c>
      <c r="F368" s="65"/>
      <c r="G368" s="122"/>
      <c r="H368" s="65">
        <v>1</v>
      </c>
      <c r="I368" s="65" t="s">
        <v>49</v>
      </c>
      <c r="J368" s="65" t="s">
        <v>50</v>
      </c>
      <c r="K368" s="67">
        <v>1948</v>
      </c>
      <c r="L368" s="135">
        <v>1948</v>
      </c>
      <c r="M368" s="69">
        <v>1100000</v>
      </c>
      <c r="N368" s="70"/>
      <c r="O368" s="70"/>
      <c r="P368" s="71" t="s">
        <v>511</v>
      </c>
      <c r="Q368" s="72" t="s">
        <v>998</v>
      </c>
      <c r="R368" s="73" t="s">
        <v>424</v>
      </c>
      <c r="S368" s="74" t="str">
        <f t="shared" si="86"/>
        <v>Pb Zn</v>
      </c>
      <c r="T368" s="75">
        <v>170</v>
      </c>
      <c r="U368" s="75"/>
      <c r="V368" s="75"/>
      <c r="W368" s="75">
        <v>5.6930213810062691</v>
      </c>
      <c r="X368" s="75">
        <v>1909</v>
      </c>
      <c r="Y368" s="75">
        <v>60</v>
      </c>
      <c r="Z368" s="75" t="s">
        <v>469</v>
      </c>
      <c r="AA368" s="22"/>
      <c r="AB368" s="76">
        <f t="shared" si="87"/>
        <v>0.57996902965381647</v>
      </c>
      <c r="AC368" s="76">
        <f t="shared" si="88"/>
        <v>0</v>
      </c>
      <c r="AD368" s="76">
        <f t="shared" si="89"/>
        <v>0</v>
      </c>
      <c r="AE368" s="76">
        <f t="shared" si="90"/>
        <v>0.57996902965381647</v>
      </c>
      <c r="AF368" s="77"/>
      <c r="AG368" s="77">
        <f t="shared" si="91"/>
        <v>0.57996902965381647</v>
      </c>
      <c r="AH368" s="77">
        <f t="shared" si="92"/>
        <v>0</v>
      </c>
      <c r="AI368" s="77">
        <f t="shared" si="93"/>
        <v>0</v>
      </c>
      <c r="AJ368" s="22"/>
      <c r="AK368" s="183"/>
      <c r="AL368" s="183"/>
      <c r="AM368" s="183"/>
      <c r="AN368" s="183"/>
      <c r="AO368" s="183"/>
      <c r="AP368" s="183"/>
      <c r="AQ368" s="183"/>
      <c r="AR368" s="183"/>
      <c r="AS368" s="183"/>
      <c r="AT368" s="183"/>
      <c r="AU368" s="183"/>
      <c r="AV368" s="183"/>
      <c r="AW368" s="183"/>
      <c r="AX368" s="183"/>
      <c r="AY368" s="183"/>
      <c r="AZ368" s="183"/>
      <c r="BA368" s="183"/>
      <c r="BB368" s="183"/>
      <c r="BC368" s="183"/>
      <c r="BD368" s="183"/>
      <c r="BE368" s="183"/>
      <c r="BF368" s="183"/>
      <c r="BG368" s="183"/>
      <c r="BH368" s="183"/>
      <c r="BI368" s="183"/>
      <c r="BJ368" s="183"/>
      <c r="BK368" s="183"/>
      <c r="BL368" s="183"/>
      <c r="BM368" s="183"/>
      <c r="BN368" s="183"/>
      <c r="BO368" s="183"/>
      <c r="BP368" s="183"/>
      <c r="BQ368" s="183"/>
      <c r="BR368" s="183"/>
      <c r="BS368" s="183"/>
      <c r="BT368" s="183"/>
      <c r="BU368" s="183"/>
      <c r="BV368" s="183"/>
      <c r="BW368" s="183"/>
      <c r="BX368" s="183"/>
      <c r="BY368" s="183"/>
      <c r="BZ368" s="183"/>
      <c r="CA368" s="183"/>
      <c r="CB368" s="183"/>
      <c r="CC368" s="183"/>
      <c r="CD368" s="183"/>
      <c r="CE368" s="183"/>
      <c r="CF368" s="183"/>
      <c r="CG368" s="183"/>
      <c r="CH368" s="183"/>
      <c r="CI368" s="183"/>
      <c r="CJ368" s="183"/>
      <c r="CK368" s="183"/>
      <c r="CL368" s="183"/>
      <c r="CM368" s="183"/>
      <c r="CN368" s="183"/>
      <c r="CO368" s="183"/>
      <c r="CP368" s="183"/>
      <c r="CQ368" s="183"/>
      <c r="CR368" s="183"/>
      <c r="CS368" s="183"/>
      <c r="CT368" s="183"/>
      <c r="CU368" s="183"/>
      <c r="CV368" s="183"/>
      <c r="CW368" s="183"/>
      <c r="CX368" s="183"/>
      <c r="CY368" s="183"/>
      <c r="CZ368" s="183"/>
      <c r="DA368" s="183"/>
      <c r="DB368" s="183"/>
      <c r="DC368" s="183"/>
      <c r="DD368" s="183"/>
      <c r="DE368" s="183"/>
      <c r="DF368" s="183"/>
      <c r="DG368" s="183"/>
      <c r="DH368" s="183"/>
      <c r="DI368" s="183"/>
      <c r="DJ368" s="183"/>
      <c r="DK368" s="183"/>
      <c r="DL368" s="183"/>
      <c r="DM368" s="183"/>
      <c r="DN368" s="183"/>
      <c r="DO368" s="183"/>
      <c r="DP368" s="183"/>
      <c r="DQ368" s="183"/>
      <c r="DR368" s="183"/>
      <c r="DS368" s="183"/>
      <c r="DT368" s="183"/>
      <c r="DU368" s="183"/>
      <c r="DV368" s="183"/>
      <c r="DW368" s="183"/>
      <c r="DX368" s="183"/>
      <c r="DY368" s="183"/>
      <c r="DZ368" s="183"/>
      <c r="EA368" s="183"/>
      <c r="EB368" s="183"/>
      <c r="EC368" s="183"/>
      <c r="ED368" s="185"/>
      <c r="EE368" s="185"/>
      <c r="EF368" s="185"/>
      <c r="EG368" s="185"/>
      <c r="EH368" s="185"/>
      <c r="EI368" s="185"/>
      <c r="EJ368" s="185"/>
      <c r="EK368" s="185"/>
      <c r="EL368" s="185"/>
      <c r="EM368" s="185"/>
      <c r="EN368" s="185"/>
      <c r="EO368" s="185"/>
      <c r="EP368" s="185"/>
      <c r="EQ368" s="185"/>
      <c r="ER368" s="185"/>
      <c r="ES368" s="185"/>
      <c r="ET368" s="185"/>
      <c r="EU368" s="185"/>
      <c r="EV368" s="185"/>
      <c r="EW368" s="185"/>
      <c r="EX368" s="185"/>
      <c r="EY368" s="185"/>
      <c r="EZ368" s="185"/>
      <c r="FA368" s="185"/>
      <c r="FB368" s="185"/>
      <c r="FC368" s="185"/>
      <c r="FD368" s="185"/>
      <c r="FE368" s="185"/>
      <c r="FF368" s="185"/>
      <c r="FG368" s="185"/>
      <c r="FH368" s="185"/>
      <c r="FI368" s="185"/>
      <c r="FJ368" s="185"/>
      <c r="FK368" s="185"/>
      <c r="FL368" s="185"/>
      <c r="FM368" s="185"/>
      <c r="FN368" s="185"/>
      <c r="FO368" s="185"/>
      <c r="FP368" s="185"/>
      <c r="FQ368" s="185"/>
      <c r="FR368" s="185"/>
      <c r="FS368" s="185"/>
      <c r="FT368" s="185"/>
      <c r="FU368" s="185"/>
      <c r="FV368" s="185"/>
      <c r="FW368" s="185"/>
      <c r="FX368" s="185"/>
      <c r="FY368" s="185"/>
      <c r="FZ368" s="185"/>
      <c r="GA368" s="185"/>
      <c r="GB368" s="185"/>
      <c r="GC368" s="185"/>
      <c r="GD368" s="185"/>
      <c r="GE368" s="185"/>
      <c r="GF368" s="185"/>
      <c r="GG368" s="185"/>
      <c r="GH368" s="185"/>
      <c r="GI368" s="185"/>
      <c r="GJ368" s="185"/>
      <c r="GK368" s="185"/>
      <c r="GL368" s="185"/>
      <c r="GM368" s="185"/>
      <c r="GN368" s="185"/>
      <c r="GO368" s="185"/>
      <c r="GP368" s="185"/>
      <c r="GQ368" s="185"/>
      <c r="GR368" s="185"/>
      <c r="GS368" s="185"/>
      <c r="GT368" s="185"/>
      <c r="GU368" s="185"/>
      <c r="GV368" s="185"/>
      <c r="GW368" s="185"/>
      <c r="GX368" s="185"/>
      <c r="GY368" s="185"/>
      <c r="GZ368" s="185"/>
      <c r="HA368" s="185"/>
      <c r="HB368" s="185"/>
      <c r="HC368" s="185"/>
      <c r="HD368" s="185"/>
      <c r="HE368" s="185"/>
      <c r="HF368" s="185"/>
      <c r="HG368" s="185"/>
      <c r="HH368" s="185"/>
      <c r="HI368" s="185"/>
      <c r="HJ368" s="185"/>
      <c r="HK368" s="185"/>
      <c r="HL368" s="185"/>
      <c r="HM368" s="185"/>
      <c r="HN368" s="185"/>
      <c r="HO368" s="185"/>
      <c r="HP368" s="185"/>
      <c r="HQ368" s="185"/>
      <c r="HR368" s="185"/>
      <c r="HS368" s="185"/>
      <c r="HT368" s="185"/>
      <c r="HU368" s="185"/>
      <c r="HV368" s="185"/>
      <c r="HW368" s="185"/>
      <c r="HX368" s="185"/>
      <c r="HY368" s="185"/>
      <c r="HZ368" s="185"/>
      <c r="IA368" s="185"/>
      <c r="IB368" s="185"/>
      <c r="IC368" s="185"/>
      <c r="ID368" s="185"/>
      <c r="IE368" s="185"/>
      <c r="IF368" s="185"/>
      <c r="IG368" s="185"/>
      <c r="IH368" s="185"/>
      <c r="II368" s="185"/>
      <c r="IJ368" s="185"/>
      <c r="IK368" s="185"/>
      <c r="IL368" s="185"/>
      <c r="IM368" s="185"/>
      <c r="IN368" s="185"/>
      <c r="IO368" s="185"/>
      <c r="IP368" s="185"/>
      <c r="IQ368" s="185"/>
      <c r="IR368" s="185"/>
      <c r="IS368" s="185"/>
      <c r="IT368" s="185"/>
      <c r="IU368" s="185"/>
      <c r="IV368" s="185"/>
      <c r="IW368" s="185"/>
      <c r="IX368" s="185"/>
      <c r="IY368" s="185"/>
      <c r="IZ368" s="185"/>
      <c r="JA368" s="185"/>
      <c r="JB368" s="185"/>
      <c r="JC368" s="185"/>
      <c r="JD368" s="185"/>
      <c r="JE368" s="185"/>
      <c r="JF368" s="185"/>
      <c r="JG368" s="185"/>
      <c r="JH368" s="185"/>
      <c r="JI368" s="185"/>
      <c r="JJ368" s="185"/>
      <c r="JK368" s="185"/>
      <c r="JL368" s="185"/>
      <c r="JM368" s="185"/>
      <c r="JN368" s="185"/>
      <c r="JO368" s="185"/>
      <c r="JP368" s="185"/>
      <c r="JQ368" s="185"/>
      <c r="JR368" s="185"/>
      <c r="JS368" s="185"/>
      <c r="JT368" s="185"/>
      <c r="JU368" s="185"/>
      <c r="JV368" s="185"/>
      <c r="JW368" s="185"/>
      <c r="JX368" s="185"/>
      <c r="JY368" s="185"/>
      <c r="JZ368" s="185"/>
      <c r="KA368" s="185"/>
      <c r="KB368" s="185"/>
      <c r="KC368" s="185"/>
      <c r="KD368" s="185"/>
      <c r="KE368" s="185"/>
      <c r="KF368" s="185"/>
      <c r="KG368" s="185"/>
      <c r="KH368" s="185"/>
      <c r="KI368" s="185"/>
      <c r="KJ368" s="185"/>
      <c r="KK368" s="185"/>
      <c r="KL368" s="185"/>
      <c r="KM368" s="185"/>
      <c r="KN368" s="185"/>
      <c r="KO368" s="185"/>
      <c r="KP368" s="185"/>
      <c r="KQ368" s="185"/>
      <c r="KR368" s="185"/>
      <c r="KS368" s="185"/>
      <c r="KT368" s="185"/>
      <c r="KU368" s="185"/>
      <c r="KV368" s="185"/>
      <c r="KW368" s="185"/>
      <c r="KX368" s="185"/>
      <c r="KY368" s="185"/>
      <c r="KZ368" s="185"/>
      <c r="LA368" s="185"/>
      <c r="LB368" s="185"/>
      <c r="LC368" s="185"/>
      <c r="LD368" s="185"/>
      <c r="LE368" s="185"/>
      <c r="LF368" s="185"/>
      <c r="LG368" s="185"/>
      <c r="LH368" s="185"/>
      <c r="LI368" s="185"/>
      <c r="LJ368" s="185"/>
      <c r="LK368" s="185"/>
      <c r="LL368" s="185"/>
      <c r="LM368" s="185"/>
      <c r="LN368" s="185"/>
      <c r="LO368" s="185"/>
      <c r="LP368" s="185"/>
      <c r="LQ368" s="185"/>
      <c r="LR368" s="185"/>
      <c r="LS368" s="185"/>
      <c r="LT368" s="185"/>
      <c r="LU368" s="185"/>
      <c r="LV368" s="185"/>
      <c r="LW368" s="185"/>
      <c r="LX368" s="185"/>
      <c r="LY368" s="185"/>
      <c r="LZ368" s="185"/>
      <c r="MA368" s="185"/>
      <c r="MB368" s="185"/>
      <c r="MC368" s="185"/>
      <c r="MD368" s="185"/>
      <c r="ME368" s="185"/>
      <c r="MF368" s="185"/>
      <c r="MG368" s="185"/>
      <c r="MH368" s="185"/>
      <c r="MI368" s="185"/>
      <c r="MJ368" s="185"/>
      <c r="MK368" s="185"/>
      <c r="ML368" s="185"/>
      <c r="MM368" s="185"/>
      <c r="MN368" s="185"/>
      <c r="MO368" s="185"/>
      <c r="MP368" s="185"/>
      <c r="MQ368" s="185"/>
      <c r="MR368" s="185"/>
      <c r="MS368" s="185"/>
      <c r="MT368" s="185"/>
      <c r="MU368" s="185"/>
      <c r="MV368" s="185"/>
      <c r="MW368" s="185"/>
      <c r="MX368" s="185"/>
      <c r="MY368" s="185"/>
      <c r="MZ368" s="185"/>
      <c r="NA368" s="185"/>
      <c r="NB368" s="185"/>
      <c r="NC368" s="185"/>
      <c r="ND368" s="185"/>
      <c r="NE368" s="185"/>
      <c r="NF368" s="185"/>
      <c r="NG368" s="185"/>
      <c r="NH368" s="185"/>
      <c r="NI368" s="185"/>
      <c r="NJ368" s="185"/>
      <c r="NK368" s="185"/>
      <c r="NL368" s="185"/>
      <c r="NM368" s="185"/>
      <c r="NN368" s="185"/>
      <c r="NO368" s="185"/>
      <c r="NP368" s="185"/>
      <c r="NQ368" s="185"/>
      <c r="NR368" s="185"/>
      <c r="NS368" s="185"/>
      <c r="NT368" s="185"/>
      <c r="NU368" s="185"/>
      <c r="NV368" s="185"/>
      <c r="NW368" s="185"/>
      <c r="NX368" s="185"/>
      <c r="NY368" s="185"/>
      <c r="NZ368" s="185"/>
      <c r="OA368" s="185"/>
      <c r="OB368" s="185"/>
      <c r="OC368" s="185"/>
      <c r="OD368" s="185"/>
      <c r="OE368" s="185"/>
      <c r="OF368" s="185"/>
      <c r="OG368" s="185"/>
      <c r="OH368" s="185"/>
      <c r="OI368" s="185"/>
      <c r="OJ368" s="185"/>
      <c r="OK368" s="185"/>
      <c r="OL368" s="185"/>
      <c r="OM368" s="185"/>
      <c r="ON368" s="185"/>
      <c r="OO368" s="185"/>
      <c r="OP368" s="185"/>
      <c r="OQ368" s="185"/>
      <c r="OR368" s="185"/>
      <c r="OS368" s="185"/>
      <c r="OT368" s="185"/>
      <c r="OU368" s="185"/>
      <c r="OV368" s="185"/>
      <c r="OW368" s="185"/>
      <c r="OX368" s="185"/>
      <c r="OY368" s="185"/>
      <c r="OZ368" s="185"/>
      <c r="PA368" s="185"/>
      <c r="PB368" s="185"/>
      <c r="PC368" s="185"/>
      <c r="PD368" s="185"/>
      <c r="PE368" s="185"/>
      <c r="PF368" s="185"/>
      <c r="PG368" s="185"/>
      <c r="PH368" s="185"/>
      <c r="PI368" s="185"/>
      <c r="PJ368" s="185"/>
      <c r="PK368" s="185"/>
      <c r="PL368" s="185"/>
      <c r="PM368" s="185"/>
      <c r="PN368" s="185"/>
      <c r="PO368" s="185"/>
      <c r="PP368" s="185"/>
      <c r="PQ368" s="185"/>
      <c r="PR368" s="185"/>
      <c r="PS368" s="185"/>
      <c r="PT368" s="185"/>
      <c r="PU368" s="185"/>
      <c r="PV368" s="185"/>
      <c r="PW368" s="185"/>
      <c r="PX368" s="185"/>
      <c r="PY368" s="185"/>
      <c r="PZ368" s="185"/>
      <c r="QA368" s="185"/>
      <c r="QB368" s="185"/>
      <c r="QC368" s="185"/>
      <c r="QD368" s="185"/>
      <c r="QE368" s="185"/>
      <c r="QF368" s="185"/>
      <c r="QG368" s="185"/>
      <c r="QH368" s="185"/>
      <c r="QI368" s="185"/>
      <c r="QJ368" s="185"/>
      <c r="QK368" s="185"/>
      <c r="QL368" s="185"/>
      <c r="QM368" s="185"/>
      <c r="QN368" s="185"/>
      <c r="QO368" s="185"/>
      <c r="QP368" s="185"/>
      <c r="QQ368" s="185"/>
      <c r="QR368" s="185"/>
      <c r="QS368" s="185"/>
      <c r="QT368" s="185"/>
      <c r="QU368" s="185"/>
      <c r="QV368" s="185"/>
      <c r="QW368" s="185"/>
      <c r="QX368" s="185"/>
      <c r="QY368" s="185"/>
      <c r="QZ368" s="185"/>
      <c r="RA368" s="185"/>
      <c r="RB368" s="185"/>
      <c r="RC368" s="185"/>
      <c r="RD368" s="185"/>
      <c r="RE368" s="185"/>
      <c r="RF368" s="185"/>
      <c r="RG368" s="185"/>
      <c r="RH368" s="185"/>
      <c r="RI368" s="185"/>
      <c r="RJ368" s="185"/>
      <c r="RK368" s="185"/>
      <c r="RL368" s="185"/>
      <c r="RM368" s="185"/>
      <c r="RN368" s="185"/>
      <c r="RO368" s="185"/>
      <c r="RP368" s="185"/>
      <c r="RQ368" s="185"/>
      <c r="RR368" s="185"/>
      <c r="RS368" s="185"/>
      <c r="RT368" s="185"/>
      <c r="RU368" s="185"/>
      <c r="RV368" s="185"/>
      <c r="RW368" s="185"/>
      <c r="RX368" s="185"/>
      <c r="RY368" s="185"/>
      <c r="RZ368" s="185"/>
      <c r="SA368" s="185"/>
      <c r="SB368" s="185"/>
      <c r="SC368" s="185"/>
      <c r="SD368" s="185"/>
      <c r="SE368" s="185"/>
      <c r="SF368" s="185"/>
      <c r="SG368" s="185"/>
      <c r="SH368" s="185"/>
      <c r="SI368" s="185"/>
      <c r="SJ368" s="185"/>
      <c r="SK368" s="185"/>
      <c r="SL368" s="185"/>
      <c r="SM368" s="185"/>
      <c r="SN368" s="185"/>
      <c r="SO368" s="185"/>
      <c r="SP368" s="185"/>
      <c r="SQ368" s="185"/>
      <c r="SR368" s="185"/>
      <c r="SS368" s="185"/>
      <c r="ST368" s="185"/>
      <c r="SU368" s="185"/>
      <c r="SV368" s="185"/>
      <c r="SW368" s="185"/>
      <c r="SX368" s="185"/>
      <c r="SY368" s="185"/>
      <c r="SZ368" s="185"/>
      <c r="TA368" s="185"/>
      <c r="TB368" s="185"/>
      <c r="TC368" s="185"/>
      <c r="TD368" s="185"/>
      <c r="TE368" s="185"/>
      <c r="TF368" s="185"/>
      <c r="TG368" s="185"/>
      <c r="TH368" s="185"/>
      <c r="TI368" s="185"/>
      <c r="TJ368" s="185"/>
      <c r="TK368" s="185"/>
      <c r="TL368" s="185"/>
      <c r="TM368" s="185"/>
      <c r="TN368" s="185"/>
      <c r="TO368" s="185"/>
      <c r="TP368" s="185"/>
      <c r="TQ368" s="185"/>
      <c r="TR368" s="185"/>
      <c r="TS368" s="185"/>
      <c r="TT368" s="185"/>
      <c r="TU368" s="185"/>
      <c r="TV368" s="185"/>
      <c r="TW368" s="185"/>
      <c r="TX368" s="185"/>
      <c r="TY368" s="185"/>
      <c r="TZ368" s="185"/>
      <c r="UA368" s="185"/>
      <c r="UB368" s="185"/>
      <c r="UC368" s="185"/>
      <c r="UD368" s="185"/>
      <c r="UE368" s="185"/>
      <c r="UF368" s="185"/>
      <c r="UG368" s="185"/>
      <c r="UH368" s="185"/>
      <c r="UI368" s="185"/>
      <c r="UJ368" s="185"/>
      <c r="UK368" s="185"/>
      <c r="UL368" s="185"/>
      <c r="UM368" s="185"/>
      <c r="UN368" s="185"/>
      <c r="UO368" s="185"/>
      <c r="UP368" s="185"/>
      <c r="UQ368" s="185"/>
      <c r="UR368" s="185"/>
      <c r="US368" s="185"/>
      <c r="UT368" s="185"/>
      <c r="UU368" s="185"/>
      <c r="UV368" s="185"/>
      <c r="UW368" s="185"/>
      <c r="UX368" s="185"/>
      <c r="UY368" s="185"/>
      <c r="UZ368" s="185"/>
      <c r="VA368" s="185"/>
      <c r="VB368" s="185"/>
      <c r="VC368" s="185"/>
      <c r="VD368" s="185"/>
      <c r="VE368" s="185"/>
      <c r="VF368" s="185"/>
      <c r="VG368" s="185"/>
      <c r="VH368" s="185"/>
      <c r="VI368" s="185"/>
      <c r="VJ368" s="185"/>
      <c r="VK368" s="185"/>
      <c r="VL368" s="185"/>
      <c r="VM368" s="185"/>
      <c r="VN368" s="185"/>
      <c r="VO368" s="185"/>
      <c r="VP368" s="185"/>
      <c r="VQ368" s="185"/>
      <c r="VR368" s="185"/>
      <c r="VS368" s="185"/>
      <c r="VT368" s="185"/>
      <c r="VU368" s="185"/>
      <c r="VV368" s="185"/>
      <c r="VW368" s="185"/>
      <c r="VX368" s="185"/>
      <c r="VY368" s="185"/>
      <c r="VZ368" s="185"/>
      <c r="WA368" s="185"/>
      <c r="WB368" s="185"/>
      <c r="WC368" s="185"/>
      <c r="WD368" s="185"/>
      <c r="WE368" s="185"/>
      <c r="WF368" s="185"/>
      <c r="WG368" s="185"/>
      <c r="WH368" s="185"/>
      <c r="WI368" s="185"/>
      <c r="WJ368" s="185"/>
      <c r="WK368" s="185"/>
      <c r="WL368" s="185"/>
      <c r="WM368" s="185"/>
      <c r="WN368" s="185"/>
      <c r="WO368" s="185"/>
      <c r="WP368" s="185"/>
      <c r="WQ368" s="185"/>
      <c r="WR368" s="185"/>
      <c r="WS368" s="185"/>
      <c r="WT368" s="185"/>
      <c r="WU368" s="185"/>
      <c r="WV368" s="185"/>
      <c r="WW368" s="185"/>
      <c r="WX368" s="185"/>
      <c r="WY368" s="185"/>
      <c r="WZ368" s="185"/>
      <c r="XA368" s="185"/>
      <c r="XB368" s="185"/>
      <c r="XC368" s="185"/>
      <c r="XD368" s="185"/>
      <c r="XE368" s="185"/>
      <c r="XF368" s="185"/>
      <c r="XG368" s="185"/>
      <c r="XH368" s="185"/>
      <c r="XI368" s="185"/>
      <c r="XJ368" s="185"/>
      <c r="XK368" s="185"/>
      <c r="XL368" s="185"/>
      <c r="XM368" s="185"/>
      <c r="XN368" s="185"/>
      <c r="XO368" s="185"/>
      <c r="XP368" s="185"/>
      <c r="XQ368" s="185"/>
      <c r="XR368" s="185"/>
      <c r="XS368" s="185"/>
      <c r="XT368" s="185"/>
      <c r="XU368" s="185"/>
      <c r="XV368" s="185"/>
      <c r="XW368" s="185"/>
      <c r="XX368" s="185"/>
      <c r="XY368" s="185"/>
      <c r="XZ368" s="185"/>
      <c r="YA368" s="185"/>
      <c r="YB368" s="185"/>
      <c r="YC368" s="185"/>
      <c r="YD368" s="185"/>
      <c r="YE368" s="185"/>
      <c r="YF368" s="185"/>
      <c r="YG368" s="185"/>
      <c r="YH368" s="185"/>
      <c r="YI368" s="185"/>
      <c r="YJ368" s="185"/>
      <c r="YK368" s="185"/>
      <c r="YL368" s="185"/>
      <c r="YM368" s="185"/>
      <c r="YN368" s="185"/>
      <c r="YO368" s="185"/>
      <c r="YP368" s="185"/>
      <c r="YQ368" s="185"/>
      <c r="YR368" s="185"/>
      <c r="YS368" s="185"/>
      <c r="YT368" s="185"/>
      <c r="YU368" s="185"/>
      <c r="YV368" s="185"/>
      <c r="YW368" s="185"/>
      <c r="YX368" s="185"/>
      <c r="YY368" s="185"/>
      <c r="YZ368" s="185"/>
      <c r="ZA368" s="185"/>
      <c r="ZB368" s="185"/>
      <c r="ZC368" s="185"/>
      <c r="ZD368" s="185"/>
      <c r="ZE368" s="185"/>
      <c r="ZF368" s="185"/>
      <c r="ZG368" s="185"/>
      <c r="ZH368" s="185"/>
      <c r="ZI368" s="185"/>
      <c r="ZJ368" s="185"/>
      <c r="ZK368" s="185"/>
      <c r="ZL368" s="185"/>
      <c r="ZM368" s="185"/>
      <c r="ZN368" s="185"/>
      <c r="ZO368" s="185"/>
      <c r="ZP368" s="185"/>
      <c r="ZQ368" s="185"/>
      <c r="ZR368" s="185"/>
      <c r="ZS368" s="185"/>
      <c r="ZT368" s="185"/>
      <c r="ZU368" s="185"/>
      <c r="ZV368" s="185"/>
      <c r="ZW368" s="185"/>
      <c r="ZX368" s="185"/>
      <c r="ZY368" s="185"/>
      <c r="ZZ368" s="185"/>
      <c r="AAA368" s="185"/>
      <c r="AAB368" s="185"/>
      <c r="AAC368" s="185"/>
      <c r="AAD368" s="185"/>
      <c r="AAE368" s="185"/>
      <c r="AAF368" s="185"/>
      <c r="AAG368" s="185"/>
      <c r="AAH368" s="185"/>
      <c r="AAI368" s="185"/>
      <c r="AAJ368" s="185"/>
      <c r="AAK368" s="185"/>
      <c r="AAL368" s="185"/>
      <c r="AAM368" s="185"/>
      <c r="AAN368" s="185"/>
      <c r="AAO368" s="185"/>
      <c r="AAP368" s="185"/>
      <c r="AAQ368" s="185"/>
      <c r="AAR368" s="185"/>
      <c r="AAS368" s="185"/>
      <c r="AAT368" s="185"/>
      <c r="AAU368" s="185"/>
      <c r="AAV368" s="185"/>
      <c r="AAW368" s="185"/>
      <c r="AAX368" s="185"/>
      <c r="AAY368" s="185"/>
      <c r="AAZ368" s="185"/>
      <c r="ABA368" s="185"/>
      <c r="ABB368" s="185"/>
      <c r="ABC368" s="185"/>
      <c r="ABD368" s="185"/>
      <c r="ABE368" s="185"/>
      <c r="ABF368" s="185"/>
      <c r="ABG368" s="185"/>
      <c r="ABH368" s="185"/>
      <c r="ABI368" s="185"/>
      <c r="ABJ368" s="185"/>
      <c r="ABK368" s="185"/>
      <c r="ABL368" s="185"/>
      <c r="ABM368" s="185"/>
      <c r="ABN368" s="185"/>
      <c r="ABO368" s="185"/>
      <c r="ABP368" s="185"/>
      <c r="ABQ368" s="185"/>
      <c r="ABR368" s="185"/>
      <c r="ABS368" s="185"/>
      <c r="ABT368" s="185"/>
      <c r="ABU368" s="185"/>
      <c r="ABV368" s="185"/>
      <c r="ABW368" s="185"/>
      <c r="ABX368" s="185"/>
      <c r="ABY368" s="185"/>
      <c r="ABZ368" s="185"/>
      <c r="ACA368" s="185"/>
      <c r="ACB368" s="185"/>
      <c r="ACC368" s="185"/>
      <c r="ACD368" s="185"/>
      <c r="ACE368" s="185"/>
      <c r="ACF368" s="185"/>
      <c r="ACG368" s="185"/>
      <c r="ACH368" s="185"/>
      <c r="ACI368" s="185"/>
      <c r="ACJ368" s="185"/>
      <c r="ACK368" s="185"/>
      <c r="ACL368" s="185"/>
      <c r="ACM368" s="185"/>
      <c r="ACN368" s="185"/>
      <c r="ACO368" s="185"/>
      <c r="ACP368" s="185"/>
      <c r="ACQ368" s="185"/>
      <c r="ACR368" s="185"/>
      <c r="ACS368" s="185"/>
      <c r="ACT368" s="185"/>
      <c r="ACU368" s="185"/>
      <c r="ACV368" s="185"/>
      <c r="ACW368" s="185"/>
      <c r="ACX368" s="185"/>
      <c r="ACY368" s="185"/>
      <c r="ACZ368" s="185"/>
      <c r="ADA368" s="185"/>
      <c r="ADB368" s="164"/>
      <c r="ADC368" s="164"/>
      <c r="ADD368" s="164"/>
      <c r="ADE368" s="164"/>
      <c r="ADF368" s="164"/>
    </row>
    <row r="369" spans="1:786" s="124" customFormat="1" ht="15.6" x14ac:dyDescent="0.3">
      <c r="A369" s="83">
        <v>2</v>
      </c>
      <c r="B369" s="87" t="s">
        <v>999</v>
      </c>
      <c r="C369" s="64" t="s">
        <v>111</v>
      </c>
      <c r="D369" s="65" t="s">
        <v>129</v>
      </c>
      <c r="E369" s="65" t="s">
        <v>146</v>
      </c>
      <c r="F369" s="65"/>
      <c r="G369" s="122"/>
      <c r="H369" s="65">
        <v>1</v>
      </c>
      <c r="I369" s="65" t="s">
        <v>49</v>
      </c>
      <c r="J369" s="65" t="s">
        <v>282</v>
      </c>
      <c r="K369" s="67">
        <v>1947</v>
      </c>
      <c r="L369" s="68">
        <v>17439</v>
      </c>
      <c r="M369" s="69">
        <v>150000</v>
      </c>
      <c r="N369" s="70">
        <v>0.1</v>
      </c>
      <c r="O369" s="70"/>
      <c r="P369" s="71" t="s">
        <v>511</v>
      </c>
      <c r="Q369" s="72" t="s">
        <v>1000</v>
      </c>
      <c r="R369" s="73" t="s">
        <v>243</v>
      </c>
      <c r="S369" s="74" t="str">
        <f t="shared" si="86"/>
        <v>Cu</v>
      </c>
      <c r="T369" s="75">
        <v>1400</v>
      </c>
      <c r="U369" s="75">
        <v>0.33</v>
      </c>
      <c r="V369" s="75">
        <v>0.04</v>
      </c>
      <c r="W369" s="75">
        <v>0.362083741767387</v>
      </c>
      <c r="X369" s="75">
        <v>1947</v>
      </c>
      <c r="Y369" s="75">
        <v>25</v>
      </c>
      <c r="Z369" s="75" t="s">
        <v>244</v>
      </c>
      <c r="AA369" s="22"/>
      <c r="AB369" s="76">
        <f t="shared" si="87"/>
        <v>7.9086685861884068E-2</v>
      </c>
      <c r="AC369" s="76">
        <f t="shared" si="88"/>
        <v>2.5641025641025641E-3</v>
      </c>
      <c r="AD369" s="76">
        <f t="shared" si="89"/>
        <v>0</v>
      </c>
      <c r="AE369" s="76">
        <f t="shared" si="90"/>
        <v>8.1650788425986637E-2</v>
      </c>
      <c r="AF369" s="77"/>
      <c r="AG369" s="77">
        <f t="shared" si="91"/>
        <v>0</v>
      </c>
      <c r="AH369" s="77">
        <f t="shared" si="92"/>
        <v>8.1650788425986637E-2</v>
      </c>
      <c r="AI369" s="77">
        <f t="shared" si="93"/>
        <v>0</v>
      </c>
      <c r="AK369" s="183"/>
      <c r="AL369" s="183"/>
      <c r="AM369" s="183"/>
      <c r="AN369" s="183"/>
      <c r="AO369" s="183"/>
      <c r="AP369" s="183"/>
      <c r="AQ369" s="183"/>
      <c r="AR369" s="183"/>
      <c r="AS369" s="183"/>
      <c r="AT369" s="183"/>
      <c r="AU369" s="183"/>
      <c r="AV369" s="183"/>
      <c r="AW369" s="183"/>
      <c r="AX369" s="183"/>
      <c r="AY369" s="183"/>
      <c r="AZ369" s="183"/>
      <c r="BA369" s="183"/>
      <c r="BB369" s="183"/>
      <c r="BC369" s="183"/>
      <c r="BD369" s="183"/>
      <c r="BE369" s="183"/>
      <c r="BF369" s="183"/>
      <c r="BG369" s="183"/>
      <c r="BH369" s="183"/>
      <c r="BI369" s="183"/>
      <c r="BJ369" s="183"/>
      <c r="BK369" s="183"/>
      <c r="BL369" s="183"/>
      <c r="BM369" s="183"/>
      <c r="BN369" s="183"/>
      <c r="BO369" s="183"/>
      <c r="BP369" s="183"/>
      <c r="BQ369" s="183"/>
      <c r="BR369" s="183"/>
      <c r="BS369" s="183"/>
      <c r="BT369" s="183"/>
      <c r="BU369" s="183"/>
      <c r="BV369" s="183"/>
      <c r="BW369" s="183"/>
      <c r="BX369" s="183"/>
      <c r="BY369" s="183"/>
      <c r="BZ369" s="183"/>
      <c r="CA369" s="183"/>
      <c r="CB369" s="183"/>
      <c r="CC369" s="183"/>
      <c r="CD369" s="183"/>
      <c r="CE369" s="183"/>
      <c r="CF369" s="183"/>
      <c r="CG369" s="183"/>
      <c r="CH369" s="183"/>
      <c r="CI369" s="183"/>
      <c r="CJ369" s="183"/>
      <c r="CK369" s="183"/>
      <c r="CL369" s="183"/>
      <c r="CM369" s="183"/>
      <c r="CN369" s="183"/>
      <c r="CO369" s="183"/>
      <c r="CP369" s="183"/>
      <c r="CQ369" s="183"/>
      <c r="CR369" s="183"/>
      <c r="CS369" s="183"/>
      <c r="CT369" s="183"/>
      <c r="CU369" s="183"/>
      <c r="CV369" s="183"/>
      <c r="CW369" s="183"/>
      <c r="CX369" s="183"/>
      <c r="CY369" s="183"/>
      <c r="CZ369" s="183"/>
      <c r="DA369" s="183"/>
      <c r="DB369" s="183"/>
      <c r="DC369" s="183"/>
      <c r="DD369" s="183"/>
      <c r="DE369" s="183"/>
      <c r="DF369" s="183"/>
      <c r="DG369" s="183"/>
      <c r="DH369" s="183"/>
      <c r="DI369" s="183"/>
      <c r="DJ369" s="183"/>
      <c r="DK369" s="183"/>
      <c r="DL369" s="183"/>
      <c r="DM369" s="183"/>
      <c r="DN369" s="183"/>
      <c r="DO369" s="183"/>
      <c r="DP369" s="183"/>
      <c r="DQ369" s="183"/>
      <c r="DR369" s="183"/>
      <c r="DS369" s="183"/>
      <c r="DT369" s="183"/>
      <c r="DU369" s="183"/>
      <c r="DV369" s="183"/>
      <c r="DW369" s="183"/>
      <c r="DX369" s="183"/>
      <c r="DY369" s="183"/>
      <c r="DZ369" s="183"/>
      <c r="EA369" s="183"/>
      <c r="EB369" s="183"/>
      <c r="EC369" s="183"/>
      <c r="ED369" s="186"/>
      <c r="EE369" s="186"/>
      <c r="EF369" s="186"/>
      <c r="EG369" s="186"/>
      <c r="EH369" s="186"/>
      <c r="EI369" s="186"/>
      <c r="EJ369" s="186"/>
      <c r="EK369" s="186"/>
      <c r="EL369" s="186"/>
      <c r="EM369" s="186"/>
      <c r="EN369" s="186"/>
      <c r="EO369" s="186"/>
      <c r="EP369" s="186"/>
      <c r="EQ369" s="186"/>
      <c r="ER369" s="186"/>
      <c r="ES369" s="186"/>
      <c r="ET369" s="186"/>
      <c r="EU369" s="186"/>
      <c r="EV369" s="186"/>
      <c r="EW369" s="186"/>
      <c r="EX369" s="186"/>
      <c r="EY369" s="186"/>
      <c r="EZ369" s="186"/>
      <c r="FA369" s="186"/>
      <c r="FB369" s="186"/>
      <c r="FC369" s="186"/>
      <c r="FD369" s="186"/>
      <c r="FE369" s="186"/>
      <c r="FF369" s="186"/>
      <c r="FG369" s="186"/>
      <c r="FH369" s="186"/>
      <c r="FI369" s="186"/>
      <c r="FJ369" s="186"/>
      <c r="FK369" s="186"/>
      <c r="FL369" s="186"/>
      <c r="FM369" s="186"/>
      <c r="FN369" s="186"/>
      <c r="FO369" s="186"/>
      <c r="FP369" s="186"/>
      <c r="FQ369" s="186"/>
      <c r="FR369" s="186"/>
      <c r="FS369" s="186"/>
      <c r="FT369" s="186"/>
      <c r="FU369" s="186"/>
      <c r="FV369" s="186"/>
      <c r="FW369" s="186"/>
      <c r="FX369" s="186"/>
      <c r="FY369" s="186"/>
      <c r="FZ369" s="186"/>
      <c r="GA369" s="186"/>
      <c r="GB369" s="186"/>
      <c r="GC369" s="186"/>
      <c r="GD369" s="186"/>
      <c r="GE369" s="186"/>
      <c r="GF369" s="186"/>
      <c r="GG369" s="186"/>
      <c r="GH369" s="186"/>
      <c r="GI369" s="186"/>
      <c r="GJ369" s="186"/>
      <c r="GK369" s="186"/>
      <c r="GL369" s="186"/>
      <c r="GM369" s="186"/>
      <c r="GN369" s="186"/>
      <c r="GO369" s="186"/>
      <c r="GP369" s="186"/>
      <c r="GQ369" s="186"/>
      <c r="GR369" s="186"/>
      <c r="GS369" s="186"/>
      <c r="GT369" s="186"/>
      <c r="GU369" s="186"/>
      <c r="GV369" s="186"/>
      <c r="GW369" s="186"/>
      <c r="GX369" s="186"/>
      <c r="GY369" s="186"/>
      <c r="GZ369" s="186"/>
      <c r="HA369" s="186"/>
      <c r="HB369" s="186"/>
      <c r="HC369" s="186"/>
      <c r="HD369" s="186"/>
      <c r="HE369" s="186"/>
      <c r="HF369" s="186"/>
      <c r="HG369" s="186"/>
      <c r="HH369" s="186"/>
      <c r="HI369" s="186"/>
      <c r="HJ369" s="186"/>
      <c r="HK369" s="186"/>
      <c r="HL369" s="186"/>
      <c r="HM369" s="186"/>
      <c r="HN369" s="186"/>
      <c r="HO369" s="186"/>
      <c r="HP369" s="186"/>
      <c r="HQ369" s="186"/>
      <c r="HR369" s="186"/>
      <c r="HS369" s="186"/>
      <c r="HT369" s="186"/>
      <c r="HU369" s="186"/>
      <c r="HV369" s="186"/>
      <c r="HW369" s="186"/>
      <c r="HX369" s="186"/>
      <c r="HY369" s="186"/>
      <c r="HZ369" s="186"/>
      <c r="IA369" s="186"/>
      <c r="IB369" s="186"/>
      <c r="IC369" s="186"/>
      <c r="ID369" s="186"/>
      <c r="IE369" s="186"/>
      <c r="IF369" s="186"/>
      <c r="IG369" s="186"/>
      <c r="IH369" s="186"/>
      <c r="II369" s="186"/>
      <c r="IJ369" s="186"/>
      <c r="IK369" s="186"/>
      <c r="IL369" s="186"/>
      <c r="IM369" s="186"/>
      <c r="IN369" s="186"/>
      <c r="IO369" s="186"/>
      <c r="IP369" s="186"/>
      <c r="IQ369" s="186"/>
      <c r="IR369" s="186"/>
      <c r="IS369" s="186"/>
      <c r="IT369" s="186"/>
      <c r="IU369" s="186"/>
      <c r="IV369" s="186"/>
      <c r="IW369" s="186"/>
      <c r="IX369" s="186"/>
      <c r="IY369" s="186"/>
      <c r="IZ369" s="186"/>
      <c r="JA369" s="186"/>
      <c r="JB369" s="186"/>
      <c r="JC369" s="186"/>
      <c r="JD369" s="186"/>
      <c r="JE369" s="186"/>
      <c r="JF369" s="186"/>
      <c r="JG369" s="186"/>
      <c r="JH369" s="186"/>
      <c r="JI369" s="186"/>
      <c r="JJ369" s="186"/>
      <c r="JK369" s="186"/>
      <c r="JL369" s="186"/>
      <c r="JM369" s="186"/>
      <c r="JN369" s="186"/>
      <c r="JO369" s="186"/>
      <c r="JP369" s="186"/>
      <c r="JQ369" s="186"/>
      <c r="JR369" s="186"/>
      <c r="JS369" s="186"/>
      <c r="JT369" s="186"/>
      <c r="JU369" s="186"/>
      <c r="JV369" s="186"/>
      <c r="JW369" s="186"/>
      <c r="JX369" s="186"/>
      <c r="JY369" s="186"/>
      <c r="JZ369" s="186"/>
      <c r="KA369" s="186"/>
      <c r="KB369" s="186"/>
      <c r="KC369" s="186"/>
      <c r="KD369" s="186"/>
      <c r="KE369" s="186"/>
      <c r="KF369" s="186"/>
      <c r="KG369" s="186"/>
      <c r="KH369" s="186"/>
      <c r="KI369" s="186"/>
      <c r="KJ369" s="186"/>
      <c r="KK369" s="186"/>
      <c r="KL369" s="186"/>
      <c r="KM369" s="186"/>
      <c r="KN369" s="186"/>
      <c r="KO369" s="186"/>
      <c r="KP369" s="186"/>
      <c r="KQ369" s="186"/>
      <c r="KR369" s="186"/>
      <c r="KS369" s="186"/>
      <c r="KT369" s="186"/>
      <c r="KU369" s="186"/>
      <c r="KV369" s="186"/>
      <c r="KW369" s="186"/>
      <c r="KX369" s="186"/>
      <c r="KY369" s="186"/>
      <c r="KZ369" s="186"/>
      <c r="LA369" s="186"/>
      <c r="LB369" s="186"/>
      <c r="LC369" s="186"/>
      <c r="LD369" s="186"/>
      <c r="LE369" s="186"/>
      <c r="LF369" s="186"/>
      <c r="LG369" s="186"/>
      <c r="LH369" s="186"/>
      <c r="LI369" s="186"/>
      <c r="LJ369" s="186"/>
      <c r="LK369" s="186"/>
      <c r="LL369" s="186"/>
      <c r="LM369" s="186"/>
      <c r="LN369" s="186"/>
      <c r="LO369" s="186"/>
      <c r="LP369" s="186"/>
      <c r="LQ369" s="186"/>
      <c r="LR369" s="186"/>
      <c r="LS369" s="186"/>
      <c r="LT369" s="186"/>
      <c r="LU369" s="186"/>
      <c r="LV369" s="186"/>
      <c r="LW369" s="186"/>
      <c r="LX369" s="186"/>
      <c r="LY369" s="186"/>
      <c r="LZ369" s="186"/>
      <c r="MA369" s="186"/>
      <c r="MB369" s="186"/>
      <c r="MC369" s="186"/>
      <c r="MD369" s="186"/>
      <c r="ME369" s="186"/>
      <c r="MF369" s="186"/>
      <c r="MG369" s="186"/>
      <c r="MH369" s="186"/>
      <c r="MI369" s="186"/>
      <c r="MJ369" s="186"/>
      <c r="MK369" s="186"/>
      <c r="ML369" s="186"/>
      <c r="MM369" s="186"/>
      <c r="MN369" s="186"/>
      <c r="MO369" s="186"/>
      <c r="MP369" s="186"/>
      <c r="MQ369" s="186"/>
      <c r="MR369" s="186"/>
      <c r="MS369" s="186"/>
      <c r="MT369" s="186"/>
      <c r="MU369" s="186"/>
      <c r="MV369" s="186"/>
      <c r="MW369" s="186"/>
      <c r="MX369" s="186"/>
      <c r="MY369" s="186"/>
      <c r="MZ369" s="186"/>
      <c r="NA369" s="186"/>
      <c r="NB369" s="186"/>
      <c r="NC369" s="186"/>
      <c r="ND369" s="186"/>
      <c r="NE369" s="186"/>
      <c r="NF369" s="186"/>
      <c r="NG369" s="186"/>
      <c r="NH369" s="186"/>
      <c r="NI369" s="186"/>
      <c r="NJ369" s="186"/>
      <c r="NK369" s="186"/>
      <c r="NL369" s="186"/>
      <c r="NM369" s="186"/>
      <c r="NN369" s="186"/>
      <c r="NO369" s="186"/>
      <c r="NP369" s="186"/>
      <c r="NQ369" s="186"/>
      <c r="NR369" s="186"/>
      <c r="NS369" s="186"/>
      <c r="NT369" s="186"/>
      <c r="NU369" s="186"/>
      <c r="NV369" s="186"/>
      <c r="NW369" s="186"/>
      <c r="NX369" s="186"/>
      <c r="NY369" s="186"/>
      <c r="NZ369" s="186"/>
      <c r="OA369" s="186"/>
      <c r="OB369" s="186"/>
      <c r="OC369" s="186"/>
      <c r="OD369" s="186"/>
      <c r="OE369" s="186"/>
      <c r="OF369" s="186"/>
      <c r="OG369" s="186"/>
      <c r="OH369" s="186"/>
      <c r="OI369" s="186"/>
      <c r="OJ369" s="186"/>
      <c r="OK369" s="186"/>
      <c r="OL369" s="186"/>
      <c r="OM369" s="186"/>
      <c r="ON369" s="186"/>
      <c r="OO369" s="186"/>
      <c r="OP369" s="186"/>
      <c r="OQ369" s="186"/>
      <c r="OR369" s="186"/>
      <c r="OS369" s="186"/>
      <c r="OT369" s="186"/>
      <c r="OU369" s="186"/>
      <c r="OV369" s="186"/>
      <c r="OW369" s="186"/>
      <c r="OX369" s="186"/>
      <c r="OY369" s="186"/>
      <c r="OZ369" s="186"/>
      <c r="PA369" s="186"/>
      <c r="PB369" s="186"/>
      <c r="PC369" s="186"/>
      <c r="PD369" s="186"/>
      <c r="PE369" s="186"/>
      <c r="PF369" s="186"/>
      <c r="PG369" s="186"/>
      <c r="PH369" s="186"/>
      <c r="PI369" s="186"/>
      <c r="PJ369" s="186"/>
      <c r="PK369" s="186"/>
      <c r="PL369" s="186"/>
      <c r="PM369" s="186"/>
      <c r="PN369" s="186"/>
      <c r="PO369" s="186"/>
      <c r="PP369" s="186"/>
      <c r="PQ369" s="186"/>
      <c r="PR369" s="186"/>
      <c r="PS369" s="186"/>
      <c r="PT369" s="186"/>
      <c r="PU369" s="186"/>
      <c r="PV369" s="186"/>
      <c r="PW369" s="186"/>
      <c r="PX369" s="186"/>
      <c r="PY369" s="186"/>
      <c r="PZ369" s="186"/>
      <c r="QA369" s="186"/>
      <c r="QB369" s="186"/>
      <c r="QC369" s="186"/>
      <c r="QD369" s="186"/>
      <c r="QE369" s="186"/>
      <c r="QF369" s="186"/>
      <c r="QG369" s="186"/>
      <c r="QH369" s="186"/>
      <c r="QI369" s="186"/>
      <c r="QJ369" s="186"/>
      <c r="QK369" s="186"/>
      <c r="QL369" s="186"/>
      <c r="QM369" s="186"/>
      <c r="QN369" s="186"/>
      <c r="QO369" s="186"/>
      <c r="QP369" s="186"/>
      <c r="QQ369" s="186"/>
      <c r="QR369" s="186"/>
      <c r="QS369" s="186"/>
      <c r="QT369" s="186"/>
      <c r="QU369" s="186"/>
      <c r="QV369" s="186"/>
      <c r="QW369" s="186"/>
      <c r="QX369" s="186"/>
      <c r="QY369" s="186"/>
      <c r="QZ369" s="186"/>
      <c r="RA369" s="186"/>
      <c r="RB369" s="186"/>
      <c r="RC369" s="186"/>
      <c r="RD369" s="186"/>
      <c r="RE369" s="186"/>
      <c r="RF369" s="186"/>
      <c r="RG369" s="186"/>
      <c r="RH369" s="186"/>
      <c r="RI369" s="186"/>
      <c r="RJ369" s="186"/>
      <c r="RK369" s="186"/>
      <c r="RL369" s="186"/>
      <c r="RM369" s="186"/>
      <c r="RN369" s="186"/>
      <c r="RO369" s="186"/>
      <c r="RP369" s="186"/>
      <c r="RQ369" s="186"/>
      <c r="RR369" s="186"/>
      <c r="RS369" s="186"/>
      <c r="RT369" s="186"/>
      <c r="RU369" s="186"/>
      <c r="RV369" s="186"/>
      <c r="RW369" s="186"/>
      <c r="RX369" s="186"/>
      <c r="RY369" s="186"/>
      <c r="RZ369" s="186"/>
      <c r="SA369" s="186"/>
      <c r="SB369" s="186"/>
      <c r="SC369" s="186"/>
      <c r="SD369" s="186"/>
      <c r="SE369" s="186"/>
      <c r="SF369" s="186"/>
      <c r="SG369" s="186"/>
      <c r="SH369" s="186"/>
      <c r="SI369" s="186"/>
      <c r="SJ369" s="186"/>
      <c r="SK369" s="186"/>
      <c r="SL369" s="186"/>
      <c r="SM369" s="186"/>
      <c r="SN369" s="186"/>
      <c r="SO369" s="186"/>
      <c r="SP369" s="186"/>
      <c r="SQ369" s="186"/>
      <c r="SR369" s="186"/>
      <c r="SS369" s="186"/>
      <c r="ST369" s="186"/>
      <c r="SU369" s="186"/>
      <c r="SV369" s="186"/>
      <c r="SW369" s="186"/>
      <c r="SX369" s="186"/>
      <c r="SY369" s="186"/>
      <c r="SZ369" s="186"/>
      <c r="TA369" s="186"/>
      <c r="TB369" s="186"/>
      <c r="TC369" s="186"/>
      <c r="TD369" s="186"/>
      <c r="TE369" s="186"/>
      <c r="TF369" s="186"/>
      <c r="TG369" s="186"/>
      <c r="TH369" s="186"/>
      <c r="TI369" s="186"/>
      <c r="TJ369" s="186"/>
      <c r="TK369" s="186"/>
      <c r="TL369" s="186"/>
      <c r="TM369" s="186"/>
      <c r="TN369" s="186"/>
      <c r="TO369" s="186"/>
      <c r="TP369" s="186"/>
      <c r="TQ369" s="186"/>
      <c r="TR369" s="186"/>
      <c r="TS369" s="186"/>
      <c r="TT369" s="186"/>
      <c r="TU369" s="186"/>
      <c r="TV369" s="186"/>
      <c r="TW369" s="186"/>
      <c r="TX369" s="186"/>
      <c r="TY369" s="186"/>
      <c r="TZ369" s="186"/>
      <c r="UA369" s="186"/>
      <c r="UB369" s="186"/>
      <c r="UC369" s="186"/>
      <c r="UD369" s="186"/>
      <c r="UE369" s="186"/>
      <c r="UF369" s="186"/>
      <c r="UG369" s="186"/>
      <c r="UH369" s="186"/>
      <c r="UI369" s="186"/>
      <c r="UJ369" s="186"/>
      <c r="UK369" s="186"/>
      <c r="UL369" s="186"/>
      <c r="UM369" s="186"/>
      <c r="UN369" s="186"/>
      <c r="UO369" s="186"/>
      <c r="UP369" s="186"/>
      <c r="UQ369" s="186"/>
      <c r="UR369" s="186"/>
      <c r="US369" s="186"/>
      <c r="UT369" s="186"/>
      <c r="UU369" s="186"/>
      <c r="UV369" s="186"/>
      <c r="UW369" s="186"/>
      <c r="UX369" s="186"/>
      <c r="UY369" s="186"/>
      <c r="UZ369" s="186"/>
      <c r="VA369" s="186"/>
      <c r="VB369" s="186"/>
      <c r="VC369" s="186"/>
      <c r="VD369" s="186"/>
      <c r="VE369" s="186"/>
      <c r="VF369" s="186"/>
      <c r="VG369" s="186"/>
      <c r="VH369" s="186"/>
      <c r="VI369" s="186"/>
      <c r="VJ369" s="186"/>
      <c r="VK369" s="186"/>
      <c r="VL369" s="186"/>
      <c r="VM369" s="186"/>
      <c r="VN369" s="186"/>
      <c r="VO369" s="186"/>
      <c r="VP369" s="186"/>
      <c r="VQ369" s="186"/>
      <c r="VR369" s="186"/>
      <c r="VS369" s="186"/>
      <c r="VT369" s="186"/>
      <c r="VU369" s="186"/>
      <c r="VV369" s="186"/>
      <c r="VW369" s="186"/>
      <c r="VX369" s="186"/>
      <c r="VY369" s="186"/>
      <c r="VZ369" s="186"/>
      <c r="WA369" s="186"/>
      <c r="WB369" s="186"/>
      <c r="WC369" s="186"/>
      <c r="WD369" s="186"/>
      <c r="WE369" s="186"/>
      <c r="WF369" s="186"/>
      <c r="WG369" s="186"/>
      <c r="WH369" s="186"/>
      <c r="WI369" s="186"/>
      <c r="WJ369" s="186"/>
      <c r="WK369" s="186"/>
      <c r="WL369" s="186"/>
      <c r="WM369" s="186"/>
      <c r="WN369" s="186"/>
      <c r="WO369" s="186"/>
      <c r="WP369" s="186"/>
      <c r="WQ369" s="186"/>
      <c r="WR369" s="186"/>
      <c r="WS369" s="186"/>
      <c r="WT369" s="186"/>
      <c r="WU369" s="186"/>
      <c r="WV369" s="186"/>
      <c r="WW369" s="186"/>
      <c r="WX369" s="186"/>
      <c r="WY369" s="186"/>
      <c r="WZ369" s="186"/>
      <c r="XA369" s="186"/>
      <c r="XB369" s="186"/>
      <c r="XC369" s="186"/>
      <c r="XD369" s="186"/>
      <c r="XE369" s="186"/>
      <c r="XF369" s="186"/>
      <c r="XG369" s="186"/>
      <c r="XH369" s="186"/>
      <c r="XI369" s="186"/>
      <c r="XJ369" s="186"/>
      <c r="XK369" s="186"/>
      <c r="XL369" s="186"/>
      <c r="XM369" s="186"/>
      <c r="XN369" s="186"/>
      <c r="XO369" s="186"/>
      <c r="XP369" s="186"/>
      <c r="XQ369" s="186"/>
      <c r="XR369" s="186"/>
      <c r="XS369" s="186"/>
      <c r="XT369" s="186"/>
      <c r="XU369" s="186"/>
      <c r="XV369" s="186"/>
      <c r="XW369" s="186"/>
      <c r="XX369" s="186"/>
      <c r="XY369" s="186"/>
      <c r="XZ369" s="186"/>
      <c r="YA369" s="186"/>
      <c r="YB369" s="186"/>
      <c r="YC369" s="186"/>
      <c r="YD369" s="186"/>
      <c r="YE369" s="186"/>
      <c r="YF369" s="186"/>
      <c r="YG369" s="186"/>
      <c r="YH369" s="186"/>
      <c r="YI369" s="186"/>
      <c r="YJ369" s="186"/>
      <c r="YK369" s="186"/>
      <c r="YL369" s="186"/>
      <c r="YM369" s="186"/>
      <c r="YN369" s="186"/>
      <c r="YO369" s="186"/>
      <c r="YP369" s="186"/>
      <c r="YQ369" s="186"/>
      <c r="YR369" s="186"/>
      <c r="YS369" s="186"/>
      <c r="YT369" s="186"/>
      <c r="YU369" s="186"/>
      <c r="YV369" s="186"/>
      <c r="YW369" s="186"/>
      <c r="YX369" s="186"/>
      <c r="YY369" s="186"/>
      <c r="YZ369" s="186"/>
      <c r="ZA369" s="186"/>
      <c r="ZB369" s="186"/>
      <c r="ZC369" s="186"/>
      <c r="ZD369" s="186"/>
      <c r="ZE369" s="186"/>
      <c r="ZF369" s="186"/>
      <c r="ZG369" s="186"/>
      <c r="ZH369" s="186"/>
      <c r="ZI369" s="186"/>
      <c r="ZJ369" s="186"/>
      <c r="ZK369" s="186"/>
      <c r="ZL369" s="186"/>
      <c r="ZM369" s="186"/>
      <c r="ZN369" s="186"/>
      <c r="ZO369" s="186"/>
      <c r="ZP369" s="186"/>
      <c r="ZQ369" s="186"/>
      <c r="ZR369" s="186"/>
      <c r="ZS369" s="186"/>
      <c r="ZT369" s="186"/>
      <c r="ZU369" s="186"/>
      <c r="ZV369" s="186"/>
      <c r="ZW369" s="186"/>
      <c r="ZX369" s="186"/>
      <c r="ZY369" s="186"/>
      <c r="ZZ369" s="186"/>
      <c r="AAA369" s="186"/>
      <c r="AAB369" s="186"/>
      <c r="AAC369" s="186"/>
      <c r="AAD369" s="186"/>
      <c r="AAE369" s="186"/>
      <c r="AAF369" s="186"/>
      <c r="AAG369" s="186"/>
      <c r="AAH369" s="186"/>
      <c r="AAI369" s="186"/>
      <c r="AAJ369" s="186"/>
      <c r="AAK369" s="186"/>
      <c r="AAL369" s="186"/>
      <c r="AAM369" s="186"/>
      <c r="AAN369" s="186"/>
      <c r="AAO369" s="186"/>
      <c r="AAP369" s="186"/>
      <c r="AAQ369" s="186"/>
      <c r="AAR369" s="186"/>
      <c r="AAS369" s="186"/>
      <c r="AAT369" s="186"/>
      <c r="AAU369" s="186"/>
      <c r="AAV369" s="186"/>
      <c r="AAW369" s="186"/>
      <c r="AAX369" s="186"/>
      <c r="AAY369" s="186"/>
      <c r="AAZ369" s="186"/>
      <c r="ABA369" s="186"/>
      <c r="ABB369" s="186"/>
      <c r="ABC369" s="186"/>
      <c r="ABD369" s="186"/>
      <c r="ABE369" s="186"/>
      <c r="ABF369" s="186"/>
      <c r="ABG369" s="186"/>
      <c r="ABH369" s="186"/>
      <c r="ABI369" s="186"/>
      <c r="ABJ369" s="186"/>
      <c r="ABK369" s="186"/>
      <c r="ABL369" s="186"/>
      <c r="ABM369" s="186"/>
      <c r="ABN369" s="186"/>
      <c r="ABO369" s="186"/>
      <c r="ABP369" s="186"/>
      <c r="ABQ369" s="186"/>
      <c r="ABR369" s="186"/>
      <c r="ABS369" s="186"/>
      <c r="ABT369" s="186"/>
      <c r="ABU369" s="186"/>
      <c r="ABV369" s="186"/>
      <c r="ABW369" s="186"/>
      <c r="ABX369" s="186"/>
      <c r="ABY369" s="186"/>
      <c r="ABZ369" s="186"/>
      <c r="ACA369" s="186"/>
      <c r="ACB369" s="186"/>
      <c r="ACC369" s="186"/>
      <c r="ACD369" s="186"/>
      <c r="ACE369" s="186"/>
      <c r="ACF369" s="186"/>
      <c r="ACG369" s="186"/>
      <c r="ACH369" s="186"/>
      <c r="ACI369" s="186"/>
      <c r="ACJ369" s="186"/>
      <c r="ACK369" s="186"/>
      <c r="ACL369" s="186"/>
      <c r="ACM369" s="186"/>
      <c r="ACN369" s="186"/>
      <c r="ACO369" s="186"/>
      <c r="ACP369" s="186"/>
      <c r="ACQ369" s="186"/>
      <c r="ACR369" s="186"/>
      <c r="ACS369" s="186"/>
      <c r="ACT369" s="186"/>
      <c r="ACU369" s="186"/>
      <c r="ACV369" s="186"/>
      <c r="ACW369" s="186"/>
      <c r="ACX369" s="186"/>
      <c r="ACY369" s="186"/>
      <c r="ACZ369" s="186"/>
      <c r="ADA369" s="186"/>
    </row>
    <row r="370" spans="1:786" customFormat="1" ht="60.6" customHeight="1" x14ac:dyDescent="0.3">
      <c r="A370" s="81">
        <v>3</v>
      </c>
      <c r="B370" s="87" t="s">
        <v>1001</v>
      </c>
      <c r="C370" s="64" t="s">
        <v>86</v>
      </c>
      <c r="D370" s="65" t="s">
        <v>129</v>
      </c>
      <c r="E370" s="65" t="s">
        <v>146</v>
      </c>
      <c r="F370" s="65">
        <v>15</v>
      </c>
      <c r="G370" s="122"/>
      <c r="H370" s="65">
        <v>1</v>
      </c>
      <c r="I370" s="65" t="s">
        <v>49</v>
      </c>
      <c r="J370" s="65" t="s">
        <v>170</v>
      </c>
      <c r="K370" s="67">
        <v>1944</v>
      </c>
      <c r="L370" s="135">
        <v>1944</v>
      </c>
      <c r="M370" s="69"/>
      <c r="N370" s="70"/>
      <c r="O370" s="70"/>
      <c r="P370" s="71" t="s">
        <v>511</v>
      </c>
      <c r="Q370" s="72" t="s">
        <v>1002</v>
      </c>
      <c r="R370" s="73" t="s">
        <v>341</v>
      </c>
      <c r="S370" s="74" t="str">
        <f t="shared" si="86"/>
        <v>Au</v>
      </c>
      <c r="T370" s="75"/>
      <c r="U370" s="75"/>
      <c r="V370" s="75"/>
      <c r="W370" s="75"/>
      <c r="X370" s="75"/>
      <c r="Y370" s="75"/>
      <c r="Z370" s="75" t="s">
        <v>244</v>
      </c>
      <c r="AA370" s="22"/>
      <c r="AB370" s="76">
        <f t="shared" si="87"/>
        <v>0</v>
      </c>
      <c r="AC370" s="76">
        <f t="shared" si="88"/>
        <v>0</v>
      </c>
      <c r="AD370" s="76">
        <f t="shared" si="89"/>
        <v>0</v>
      </c>
      <c r="AE370" s="76">
        <f t="shared" si="90"/>
        <v>0</v>
      </c>
      <c r="AF370" s="77"/>
      <c r="AG370" s="77">
        <f t="shared" si="91"/>
        <v>0</v>
      </c>
      <c r="AH370" s="77">
        <f t="shared" si="92"/>
        <v>0</v>
      </c>
      <c r="AI370" s="77">
        <f t="shared" si="93"/>
        <v>0</v>
      </c>
      <c r="AJ370" s="22"/>
      <c r="AK370" s="183"/>
      <c r="AL370" s="183"/>
      <c r="AM370" s="183"/>
      <c r="AN370" s="183"/>
      <c r="AO370" s="183"/>
      <c r="AP370" s="183"/>
      <c r="AQ370" s="183"/>
      <c r="AR370" s="183"/>
      <c r="AS370" s="183"/>
      <c r="AT370" s="183"/>
      <c r="AU370" s="183"/>
      <c r="AV370" s="183"/>
      <c r="AW370" s="183"/>
      <c r="AX370" s="183"/>
      <c r="AY370" s="183"/>
      <c r="AZ370" s="183"/>
      <c r="BA370" s="183"/>
      <c r="BB370" s="183"/>
      <c r="BC370" s="183"/>
      <c r="BD370" s="183"/>
      <c r="BE370" s="183"/>
      <c r="BF370" s="183"/>
      <c r="BG370" s="183"/>
      <c r="BH370" s="183"/>
      <c r="BI370" s="183"/>
      <c r="BJ370" s="183"/>
      <c r="BK370" s="183"/>
      <c r="BL370" s="183"/>
      <c r="BM370" s="183"/>
      <c r="BN370" s="183"/>
      <c r="BO370" s="183"/>
      <c r="BP370" s="183"/>
      <c r="BQ370" s="183"/>
      <c r="BR370" s="183"/>
      <c r="BS370" s="183"/>
      <c r="BT370" s="183"/>
      <c r="BU370" s="183"/>
      <c r="BV370" s="183"/>
      <c r="BW370" s="183"/>
      <c r="BX370" s="183"/>
      <c r="BY370" s="183"/>
      <c r="BZ370" s="183"/>
      <c r="CA370" s="183"/>
      <c r="CB370" s="183"/>
      <c r="CC370" s="183"/>
      <c r="CD370" s="183"/>
      <c r="CE370" s="183"/>
      <c r="CF370" s="183"/>
      <c r="CG370" s="183"/>
      <c r="CH370" s="183"/>
      <c r="CI370" s="183"/>
      <c r="CJ370" s="183"/>
      <c r="CK370" s="183"/>
      <c r="CL370" s="183"/>
      <c r="CM370" s="183"/>
      <c r="CN370" s="183"/>
      <c r="CO370" s="183"/>
      <c r="CP370" s="183"/>
      <c r="CQ370" s="183"/>
      <c r="CR370" s="183"/>
      <c r="CS370" s="183"/>
      <c r="CT370" s="183"/>
      <c r="CU370" s="183"/>
      <c r="CV370" s="183"/>
      <c r="CW370" s="183"/>
      <c r="CX370" s="183"/>
      <c r="CY370" s="183"/>
      <c r="CZ370" s="183"/>
      <c r="DA370" s="183"/>
      <c r="DB370" s="183"/>
      <c r="DC370" s="183"/>
      <c r="DD370" s="183"/>
      <c r="DE370" s="183"/>
      <c r="DF370" s="183"/>
      <c r="DG370" s="183"/>
      <c r="DH370" s="183"/>
      <c r="DI370" s="183"/>
      <c r="DJ370" s="183"/>
      <c r="DK370" s="183"/>
      <c r="DL370" s="183"/>
      <c r="DM370" s="183"/>
      <c r="DN370" s="183"/>
      <c r="DO370" s="183"/>
      <c r="DP370" s="183"/>
      <c r="DQ370" s="183"/>
      <c r="DR370" s="183"/>
      <c r="DS370" s="183"/>
      <c r="DT370" s="183"/>
      <c r="DU370" s="183"/>
      <c r="DV370" s="183"/>
      <c r="DW370" s="183"/>
      <c r="DX370" s="183"/>
      <c r="DY370" s="183"/>
      <c r="DZ370" s="183"/>
      <c r="EA370" s="183"/>
      <c r="EB370" s="183"/>
      <c r="EC370" s="183"/>
      <c r="ED370" s="185"/>
      <c r="EE370" s="185"/>
      <c r="EF370" s="185"/>
      <c r="EG370" s="185"/>
      <c r="EH370" s="185"/>
      <c r="EI370" s="185"/>
      <c r="EJ370" s="185"/>
      <c r="EK370" s="185"/>
      <c r="EL370" s="185"/>
      <c r="EM370" s="185"/>
      <c r="EN370" s="185"/>
      <c r="EO370" s="185"/>
      <c r="EP370" s="185"/>
      <c r="EQ370" s="185"/>
      <c r="ER370" s="185"/>
      <c r="ES370" s="185"/>
      <c r="ET370" s="185"/>
      <c r="EU370" s="185"/>
      <c r="EV370" s="185"/>
      <c r="EW370" s="185"/>
      <c r="EX370" s="185"/>
      <c r="EY370" s="185"/>
      <c r="EZ370" s="185"/>
      <c r="FA370" s="185"/>
      <c r="FB370" s="185"/>
      <c r="FC370" s="185"/>
      <c r="FD370" s="185"/>
      <c r="FE370" s="185"/>
      <c r="FF370" s="185"/>
      <c r="FG370" s="185"/>
      <c r="FH370" s="185"/>
      <c r="FI370" s="185"/>
      <c r="FJ370" s="185"/>
      <c r="FK370" s="185"/>
      <c r="FL370" s="185"/>
      <c r="FM370" s="185"/>
      <c r="FN370" s="185"/>
      <c r="FO370" s="185"/>
      <c r="FP370" s="185"/>
      <c r="FQ370" s="185"/>
      <c r="FR370" s="185"/>
      <c r="FS370" s="185"/>
      <c r="FT370" s="185"/>
      <c r="FU370" s="185"/>
      <c r="FV370" s="185"/>
      <c r="FW370" s="185"/>
      <c r="FX370" s="185"/>
      <c r="FY370" s="185"/>
      <c r="FZ370" s="185"/>
      <c r="GA370" s="185"/>
      <c r="GB370" s="185"/>
      <c r="GC370" s="185"/>
      <c r="GD370" s="185"/>
      <c r="GE370" s="185"/>
      <c r="GF370" s="185"/>
      <c r="GG370" s="185"/>
      <c r="GH370" s="185"/>
      <c r="GI370" s="185"/>
      <c r="GJ370" s="185"/>
      <c r="GK370" s="185"/>
      <c r="GL370" s="185"/>
      <c r="GM370" s="185"/>
      <c r="GN370" s="185"/>
      <c r="GO370" s="185"/>
      <c r="GP370" s="185"/>
      <c r="GQ370" s="185"/>
      <c r="GR370" s="185"/>
      <c r="GS370" s="185"/>
      <c r="GT370" s="185"/>
      <c r="GU370" s="185"/>
      <c r="GV370" s="185"/>
      <c r="GW370" s="185"/>
      <c r="GX370" s="185"/>
      <c r="GY370" s="185"/>
      <c r="GZ370" s="185"/>
      <c r="HA370" s="185"/>
      <c r="HB370" s="185"/>
      <c r="HC370" s="185"/>
      <c r="HD370" s="185"/>
      <c r="HE370" s="185"/>
      <c r="HF370" s="185"/>
      <c r="HG370" s="185"/>
      <c r="HH370" s="185"/>
      <c r="HI370" s="185"/>
      <c r="HJ370" s="185"/>
      <c r="HK370" s="185"/>
      <c r="HL370" s="185"/>
      <c r="HM370" s="185"/>
      <c r="HN370" s="185"/>
      <c r="HO370" s="185"/>
      <c r="HP370" s="185"/>
      <c r="HQ370" s="185"/>
      <c r="HR370" s="185"/>
      <c r="HS370" s="185"/>
      <c r="HT370" s="185"/>
      <c r="HU370" s="185"/>
      <c r="HV370" s="185"/>
      <c r="HW370" s="185"/>
      <c r="HX370" s="185"/>
      <c r="HY370" s="185"/>
      <c r="HZ370" s="185"/>
      <c r="IA370" s="185"/>
      <c r="IB370" s="185"/>
      <c r="IC370" s="185"/>
      <c r="ID370" s="185"/>
      <c r="IE370" s="185"/>
      <c r="IF370" s="185"/>
      <c r="IG370" s="185"/>
      <c r="IH370" s="185"/>
      <c r="II370" s="185"/>
      <c r="IJ370" s="185"/>
      <c r="IK370" s="185"/>
      <c r="IL370" s="185"/>
      <c r="IM370" s="185"/>
      <c r="IN370" s="185"/>
      <c r="IO370" s="185"/>
      <c r="IP370" s="185"/>
      <c r="IQ370" s="185"/>
      <c r="IR370" s="185"/>
      <c r="IS370" s="185"/>
      <c r="IT370" s="185"/>
      <c r="IU370" s="185"/>
      <c r="IV370" s="185"/>
      <c r="IW370" s="185"/>
      <c r="IX370" s="185"/>
      <c r="IY370" s="185"/>
      <c r="IZ370" s="185"/>
      <c r="JA370" s="185"/>
      <c r="JB370" s="185"/>
      <c r="JC370" s="185"/>
      <c r="JD370" s="185"/>
      <c r="JE370" s="185"/>
      <c r="JF370" s="185"/>
      <c r="JG370" s="185"/>
      <c r="JH370" s="185"/>
      <c r="JI370" s="185"/>
      <c r="JJ370" s="185"/>
      <c r="JK370" s="185"/>
      <c r="JL370" s="185"/>
      <c r="JM370" s="185"/>
      <c r="JN370" s="185"/>
      <c r="JO370" s="185"/>
      <c r="JP370" s="185"/>
      <c r="JQ370" s="185"/>
      <c r="JR370" s="185"/>
      <c r="JS370" s="185"/>
      <c r="JT370" s="185"/>
      <c r="JU370" s="185"/>
      <c r="JV370" s="185"/>
      <c r="JW370" s="185"/>
      <c r="JX370" s="185"/>
      <c r="JY370" s="185"/>
      <c r="JZ370" s="185"/>
      <c r="KA370" s="185"/>
      <c r="KB370" s="185"/>
      <c r="KC370" s="185"/>
      <c r="KD370" s="185"/>
      <c r="KE370" s="185"/>
      <c r="KF370" s="185"/>
      <c r="KG370" s="185"/>
      <c r="KH370" s="185"/>
      <c r="KI370" s="185"/>
      <c r="KJ370" s="185"/>
      <c r="KK370" s="185"/>
      <c r="KL370" s="185"/>
      <c r="KM370" s="185"/>
      <c r="KN370" s="185"/>
      <c r="KO370" s="185"/>
      <c r="KP370" s="185"/>
      <c r="KQ370" s="185"/>
      <c r="KR370" s="185"/>
      <c r="KS370" s="185"/>
      <c r="KT370" s="185"/>
      <c r="KU370" s="185"/>
      <c r="KV370" s="185"/>
      <c r="KW370" s="185"/>
      <c r="KX370" s="185"/>
      <c r="KY370" s="185"/>
      <c r="KZ370" s="185"/>
      <c r="LA370" s="185"/>
      <c r="LB370" s="185"/>
      <c r="LC370" s="185"/>
      <c r="LD370" s="185"/>
      <c r="LE370" s="185"/>
      <c r="LF370" s="185"/>
      <c r="LG370" s="185"/>
      <c r="LH370" s="185"/>
      <c r="LI370" s="185"/>
      <c r="LJ370" s="185"/>
      <c r="LK370" s="185"/>
      <c r="LL370" s="185"/>
      <c r="LM370" s="185"/>
      <c r="LN370" s="185"/>
      <c r="LO370" s="185"/>
      <c r="LP370" s="185"/>
      <c r="LQ370" s="185"/>
      <c r="LR370" s="185"/>
      <c r="LS370" s="185"/>
      <c r="LT370" s="185"/>
      <c r="LU370" s="185"/>
      <c r="LV370" s="185"/>
      <c r="LW370" s="185"/>
      <c r="LX370" s="185"/>
      <c r="LY370" s="185"/>
      <c r="LZ370" s="185"/>
      <c r="MA370" s="185"/>
      <c r="MB370" s="185"/>
      <c r="MC370" s="185"/>
      <c r="MD370" s="185"/>
      <c r="ME370" s="185"/>
      <c r="MF370" s="185"/>
      <c r="MG370" s="185"/>
      <c r="MH370" s="185"/>
      <c r="MI370" s="185"/>
      <c r="MJ370" s="185"/>
      <c r="MK370" s="185"/>
      <c r="ML370" s="185"/>
      <c r="MM370" s="185"/>
      <c r="MN370" s="185"/>
      <c r="MO370" s="185"/>
      <c r="MP370" s="185"/>
      <c r="MQ370" s="185"/>
      <c r="MR370" s="185"/>
      <c r="MS370" s="185"/>
      <c r="MT370" s="185"/>
      <c r="MU370" s="185"/>
      <c r="MV370" s="185"/>
      <c r="MW370" s="185"/>
      <c r="MX370" s="185"/>
      <c r="MY370" s="185"/>
      <c r="MZ370" s="185"/>
      <c r="NA370" s="185"/>
      <c r="NB370" s="185"/>
      <c r="NC370" s="185"/>
      <c r="ND370" s="185"/>
      <c r="NE370" s="185"/>
      <c r="NF370" s="185"/>
      <c r="NG370" s="185"/>
      <c r="NH370" s="185"/>
      <c r="NI370" s="185"/>
      <c r="NJ370" s="185"/>
      <c r="NK370" s="185"/>
      <c r="NL370" s="185"/>
      <c r="NM370" s="185"/>
      <c r="NN370" s="185"/>
      <c r="NO370" s="185"/>
      <c r="NP370" s="185"/>
      <c r="NQ370" s="185"/>
      <c r="NR370" s="185"/>
      <c r="NS370" s="185"/>
      <c r="NT370" s="185"/>
      <c r="NU370" s="185"/>
      <c r="NV370" s="185"/>
      <c r="NW370" s="185"/>
      <c r="NX370" s="185"/>
      <c r="NY370" s="185"/>
      <c r="NZ370" s="185"/>
      <c r="OA370" s="185"/>
      <c r="OB370" s="185"/>
      <c r="OC370" s="185"/>
      <c r="OD370" s="185"/>
      <c r="OE370" s="185"/>
      <c r="OF370" s="185"/>
      <c r="OG370" s="185"/>
      <c r="OH370" s="185"/>
      <c r="OI370" s="185"/>
      <c r="OJ370" s="185"/>
      <c r="OK370" s="185"/>
      <c r="OL370" s="185"/>
      <c r="OM370" s="185"/>
      <c r="ON370" s="185"/>
      <c r="OO370" s="185"/>
      <c r="OP370" s="185"/>
      <c r="OQ370" s="185"/>
      <c r="OR370" s="185"/>
      <c r="OS370" s="185"/>
      <c r="OT370" s="185"/>
      <c r="OU370" s="185"/>
      <c r="OV370" s="185"/>
      <c r="OW370" s="185"/>
      <c r="OX370" s="185"/>
      <c r="OY370" s="185"/>
      <c r="OZ370" s="185"/>
      <c r="PA370" s="185"/>
      <c r="PB370" s="185"/>
      <c r="PC370" s="185"/>
      <c r="PD370" s="185"/>
      <c r="PE370" s="185"/>
      <c r="PF370" s="185"/>
      <c r="PG370" s="185"/>
      <c r="PH370" s="185"/>
      <c r="PI370" s="185"/>
      <c r="PJ370" s="185"/>
      <c r="PK370" s="185"/>
      <c r="PL370" s="185"/>
      <c r="PM370" s="185"/>
      <c r="PN370" s="185"/>
      <c r="PO370" s="185"/>
      <c r="PP370" s="185"/>
      <c r="PQ370" s="185"/>
      <c r="PR370" s="185"/>
      <c r="PS370" s="185"/>
      <c r="PT370" s="185"/>
      <c r="PU370" s="185"/>
      <c r="PV370" s="185"/>
      <c r="PW370" s="185"/>
      <c r="PX370" s="185"/>
      <c r="PY370" s="185"/>
      <c r="PZ370" s="185"/>
      <c r="QA370" s="185"/>
      <c r="QB370" s="185"/>
      <c r="QC370" s="185"/>
      <c r="QD370" s="185"/>
      <c r="QE370" s="185"/>
      <c r="QF370" s="185"/>
      <c r="QG370" s="185"/>
      <c r="QH370" s="185"/>
      <c r="QI370" s="185"/>
      <c r="QJ370" s="185"/>
      <c r="QK370" s="185"/>
      <c r="QL370" s="185"/>
      <c r="QM370" s="185"/>
      <c r="QN370" s="185"/>
      <c r="QO370" s="185"/>
      <c r="QP370" s="185"/>
      <c r="QQ370" s="185"/>
      <c r="QR370" s="185"/>
      <c r="QS370" s="185"/>
      <c r="QT370" s="185"/>
      <c r="QU370" s="185"/>
      <c r="QV370" s="185"/>
      <c r="QW370" s="185"/>
      <c r="QX370" s="185"/>
      <c r="QY370" s="185"/>
      <c r="QZ370" s="185"/>
      <c r="RA370" s="185"/>
      <c r="RB370" s="185"/>
      <c r="RC370" s="185"/>
      <c r="RD370" s="185"/>
      <c r="RE370" s="185"/>
      <c r="RF370" s="185"/>
      <c r="RG370" s="185"/>
      <c r="RH370" s="185"/>
      <c r="RI370" s="185"/>
      <c r="RJ370" s="185"/>
      <c r="RK370" s="185"/>
      <c r="RL370" s="185"/>
      <c r="RM370" s="185"/>
      <c r="RN370" s="185"/>
      <c r="RO370" s="185"/>
      <c r="RP370" s="185"/>
      <c r="RQ370" s="185"/>
      <c r="RR370" s="185"/>
      <c r="RS370" s="185"/>
      <c r="RT370" s="185"/>
      <c r="RU370" s="185"/>
      <c r="RV370" s="185"/>
      <c r="RW370" s="185"/>
      <c r="RX370" s="185"/>
      <c r="RY370" s="185"/>
      <c r="RZ370" s="185"/>
      <c r="SA370" s="185"/>
      <c r="SB370" s="185"/>
      <c r="SC370" s="185"/>
      <c r="SD370" s="185"/>
      <c r="SE370" s="185"/>
      <c r="SF370" s="185"/>
      <c r="SG370" s="185"/>
      <c r="SH370" s="185"/>
      <c r="SI370" s="185"/>
      <c r="SJ370" s="185"/>
      <c r="SK370" s="185"/>
      <c r="SL370" s="185"/>
      <c r="SM370" s="185"/>
      <c r="SN370" s="185"/>
      <c r="SO370" s="185"/>
      <c r="SP370" s="185"/>
      <c r="SQ370" s="185"/>
      <c r="SR370" s="185"/>
      <c r="SS370" s="185"/>
      <c r="ST370" s="185"/>
      <c r="SU370" s="185"/>
      <c r="SV370" s="185"/>
      <c r="SW370" s="185"/>
      <c r="SX370" s="185"/>
      <c r="SY370" s="185"/>
      <c r="SZ370" s="185"/>
      <c r="TA370" s="185"/>
      <c r="TB370" s="185"/>
      <c r="TC370" s="185"/>
      <c r="TD370" s="185"/>
      <c r="TE370" s="185"/>
      <c r="TF370" s="185"/>
      <c r="TG370" s="185"/>
      <c r="TH370" s="185"/>
      <c r="TI370" s="185"/>
      <c r="TJ370" s="185"/>
      <c r="TK370" s="185"/>
      <c r="TL370" s="185"/>
      <c r="TM370" s="185"/>
      <c r="TN370" s="185"/>
      <c r="TO370" s="185"/>
      <c r="TP370" s="185"/>
      <c r="TQ370" s="185"/>
      <c r="TR370" s="185"/>
      <c r="TS370" s="185"/>
      <c r="TT370" s="185"/>
      <c r="TU370" s="185"/>
      <c r="TV370" s="185"/>
      <c r="TW370" s="185"/>
      <c r="TX370" s="185"/>
      <c r="TY370" s="185"/>
      <c r="TZ370" s="185"/>
      <c r="UA370" s="185"/>
      <c r="UB370" s="185"/>
      <c r="UC370" s="185"/>
      <c r="UD370" s="185"/>
      <c r="UE370" s="185"/>
      <c r="UF370" s="185"/>
      <c r="UG370" s="185"/>
      <c r="UH370" s="185"/>
      <c r="UI370" s="185"/>
      <c r="UJ370" s="185"/>
      <c r="UK370" s="185"/>
      <c r="UL370" s="185"/>
      <c r="UM370" s="185"/>
      <c r="UN370" s="185"/>
      <c r="UO370" s="185"/>
      <c r="UP370" s="185"/>
      <c r="UQ370" s="185"/>
      <c r="UR370" s="185"/>
      <c r="US370" s="185"/>
      <c r="UT370" s="185"/>
      <c r="UU370" s="185"/>
      <c r="UV370" s="185"/>
      <c r="UW370" s="185"/>
      <c r="UX370" s="185"/>
      <c r="UY370" s="185"/>
      <c r="UZ370" s="185"/>
      <c r="VA370" s="185"/>
      <c r="VB370" s="185"/>
      <c r="VC370" s="185"/>
      <c r="VD370" s="185"/>
      <c r="VE370" s="185"/>
      <c r="VF370" s="185"/>
      <c r="VG370" s="185"/>
      <c r="VH370" s="185"/>
      <c r="VI370" s="185"/>
      <c r="VJ370" s="185"/>
      <c r="VK370" s="185"/>
      <c r="VL370" s="185"/>
      <c r="VM370" s="185"/>
      <c r="VN370" s="185"/>
      <c r="VO370" s="185"/>
      <c r="VP370" s="185"/>
      <c r="VQ370" s="185"/>
      <c r="VR370" s="185"/>
      <c r="VS370" s="185"/>
      <c r="VT370" s="185"/>
      <c r="VU370" s="185"/>
      <c r="VV370" s="185"/>
      <c r="VW370" s="185"/>
      <c r="VX370" s="185"/>
      <c r="VY370" s="185"/>
      <c r="VZ370" s="185"/>
      <c r="WA370" s="185"/>
      <c r="WB370" s="185"/>
      <c r="WC370" s="185"/>
      <c r="WD370" s="185"/>
      <c r="WE370" s="185"/>
      <c r="WF370" s="185"/>
      <c r="WG370" s="185"/>
      <c r="WH370" s="185"/>
      <c r="WI370" s="185"/>
      <c r="WJ370" s="185"/>
      <c r="WK370" s="185"/>
      <c r="WL370" s="185"/>
      <c r="WM370" s="185"/>
      <c r="WN370" s="185"/>
      <c r="WO370" s="185"/>
      <c r="WP370" s="185"/>
      <c r="WQ370" s="185"/>
      <c r="WR370" s="185"/>
      <c r="WS370" s="185"/>
      <c r="WT370" s="185"/>
      <c r="WU370" s="185"/>
      <c r="WV370" s="185"/>
      <c r="WW370" s="185"/>
      <c r="WX370" s="185"/>
      <c r="WY370" s="185"/>
      <c r="WZ370" s="185"/>
      <c r="XA370" s="185"/>
      <c r="XB370" s="185"/>
      <c r="XC370" s="185"/>
      <c r="XD370" s="185"/>
      <c r="XE370" s="185"/>
      <c r="XF370" s="185"/>
      <c r="XG370" s="185"/>
      <c r="XH370" s="185"/>
      <c r="XI370" s="185"/>
      <c r="XJ370" s="185"/>
      <c r="XK370" s="185"/>
      <c r="XL370" s="185"/>
      <c r="XM370" s="185"/>
      <c r="XN370" s="185"/>
      <c r="XO370" s="185"/>
      <c r="XP370" s="185"/>
      <c r="XQ370" s="185"/>
      <c r="XR370" s="185"/>
      <c r="XS370" s="185"/>
      <c r="XT370" s="185"/>
      <c r="XU370" s="185"/>
      <c r="XV370" s="185"/>
      <c r="XW370" s="185"/>
      <c r="XX370" s="185"/>
      <c r="XY370" s="185"/>
      <c r="XZ370" s="185"/>
      <c r="YA370" s="185"/>
      <c r="YB370" s="185"/>
      <c r="YC370" s="185"/>
      <c r="YD370" s="185"/>
      <c r="YE370" s="185"/>
      <c r="YF370" s="185"/>
      <c r="YG370" s="185"/>
      <c r="YH370" s="185"/>
      <c r="YI370" s="185"/>
      <c r="YJ370" s="185"/>
      <c r="YK370" s="185"/>
      <c r="YL370" s="185"/>
      <c r="YM370" s="185"/>
      <c r="YN370" s="185"/>
      <c r="YO370" s="185"/>
      <c r="YP370" s="185"/>
      <c r="YQ370" s="185"/>
      <c r="YR370" s="185"/>
      <c r="YS370" s="185"/>
      <c r="YT370" s="185"/>
      <c r="YU370" s="185"/>
      <c r="YV370" s="185"/>
      <c r="YW370" s="185"/>
      <c r="YX370" s="185"/>
      <c r="YY370" s="185"/>
      <c r="YZ370" s="185"/>
      <c r="ZA370" s="185"/>
      <c r="ZB370" s="185"/>
      <c r="ZC370" s="185"/>
      <c r="ZD370" s="185"/>
      <c r="ZE370" s="185"/>
      <c r="ZF370" s="185"/>
      <c r="ZG370" s="185"/>
      <c r="ZH370" s="185"/>
      <c r="ZI370" s="185"/>
      <c r="ZJ370" s="185"/>
      <c r="ZK370" s="185"/>
      <c r="ZL370" s="185"/>
      <c r="ZM370" s="185"/>
      <c r="ZN370" s="185"/>
      <c r="ZO370" s="185"/>
      <c r="ZP370" s="185"/>
      <c r="ZQ370" s="185"/>
      <c r="ZR370" s="185"/>
      <c r="ZS370" s="185"/>
      <c r="ZT370" s="185"/>
      <c r="ZU370" s="185"/>
      <c r="ZV370" s="185"/>
      <c r="ZW370" s="185"/>
      <c r="ZX370" s="185"/>
      <c r="ZY370" s="185"/>
      <c r="ZZ370" s="185"/>
      <c r="AAA370" s="185"/>
      <c r="AAB370" s="185"/>
      <c r="AAC370" s="185"/>
      <c r="AAD370" s="185"/>
      <c r="AAE370" s="185"/>
      <c r="AAF370" s="185"/>
      <c r="AAG370" s="185"/>
      <c r="AAH370" s="185"/>
      <c r="AAI370" s="185"/>
      <c r="AAJ370" s="185"/>
      <c r="AAK370" s="185"/>
      <c r="AAL370" s="185"/>
      <c r="AAM370" s="185"/>
      <c r="AAN370" s="185"/>
      <c r="AAO370" s="185"/>
      <c r="AAP370" s="185"/>
      <c r="AAQ370" s="185"/>
      <c r="AAR370" s="185"/>
      <c r="AAS370" s="185"/>
      <c r="AAT370" s="185"/>
      <c r="AAU370" s="185"/>
      <c r="AAV370" s="185"/>
      <c r="AAW370" s="185"/>
      <c r="AAX370" s="185"/>
      <c r="AAY370" s="185"/>
      <c r="AAZ370" s="185"/>
      <c r="ABA370" s="185"/>
      <c r="ABB370" s="185"/>
      <c r="ABC370" s="185"/>
      <c r="ABD370" s="185"/>
      <c r="ABE370" s="185"/>
      <c r="ABF370" s="185"/>
      <c r="ABG370" s="185"/>
      <c r="ABH370" s="185"/>
      <c r="ABI370" s="185"/>
      <c r="ABJ370" s="185"/>
      <c r="ABK370" s="185"/>
      <c r="ABL370" s="185"/>
      <c r="ABM370" s="185"/>
      <c r="ABN370" s="185"/>
      <c r="ABO370" s="185"/>
      <c r="ABP370" s="185"/>
      <c r="ABQ370" s="185"/>
      <c r="ABR370" s="185"/>
      <c r="ABS370" s="185"/>
      <c r="ABT370" s="185"/>
      <c r="ABU370" s="185"/>
      <c r="ABV370" s="185"/>
      <c r="ABW370" s="185"/>
      <c r="ABX370" s="185"/>
      <c r="ABY370" s="185"/>
      <c r="ABZ370" s="185"/>
      <c r="ACA370" s="185"/>
      <c r="ACB370" s="185"/>
      <c r="ACC370" s="185"/>
      <c r="ACD370" s="185"/>
      <c r="ACE370" s="185"/>
      <c r="ACF370" s="185"/>
      <c r="ACG370" s="185"/>
      <c r="ACH370" s="185"/>
      <c r="ACI370" s="185"/>
      <c r="ACJ370" s="185"/>
      <c r="ACK370" s="185"/>
      <c r="ACL370" s="185"/>
      <c r="ACM370" s="185"/>
      <c r="ACN370" s="185"/>
      <c r="ACO370" s="185"/>
      <c r="ACP370" s="185"/>
      <c r="ACQ370" s="185"/>
      <c r="ACR370" s="185"/>
      <c r="ACS370" s="185"/>
      <c r="ACT370" s="185"/>
      <c r="ACU370" s="185"/>
      <c r="ACV370" s="185"/>
      <c r="ACW370" s="185"/>
      <c r="ACX370" s="185"/>
      <c r="ACY370" s="185"/>
      <c r="ACZ370" s="185"/>
      <c r="ADA370" s="185"/>
    </row>
    <row r="371" spans="1:786" customFormat="1" ht="15.6" x14ac:dyDescent="0.3">
      <c r="A371" s="84">
        <v>4</v>
      </c>
      <c r="B371" s="87" t="s">
        <v>1003</v>
      </c>
      <c r="C371" s="64" t="s">
        <v>82</v>
      </c>
      <c r="D371" s="65" t="s">
        <v>429</v>
      </c>
      <c r="E371" s="65"/>
      <c r="F371" s="65">
        <v>46</v>
      </c>
      <c r="G371" s="122">
        <v>1550000</v>
      </c>
      <c r="H371" s="65">
        <v>1</v>
      </c>
      <c r="I371" s="65" t="s">
        <v>49</v>
      </c>
      <c r="J371" s="65" t="s">
        <v>50</v>
      </c>
      <c r="K371" s="67">
        <v>1944</v>
      </c>
      <c r="L371" s="135">
        <v>1944</v>
      </c>
      <c r="M371" s="69"/>
      <c r="N371" s="70">
        <v>0.7</v>
      </c>
      <c r="O371" s="70"/>
      <c r="P371" s="71" t="s">
        <v>382</v>
      </c>
      <c r="Q371" s="72"/>
      <c r="R371" s="73"/>
      <c r="S371" s="74" t="str">
        <f t="shared" si="86"/>
        <v>Coal</v>
      </c>
      <c r="T371" s="75"/>
      <c r="U371" s="75"/>
      <c r="V371" s="75"/>
      <c r="W371" s="75"/>
      <c r="X371" s="75"/>
      <c r="Y371" s="75"/>
      <c r="Z371" s="75"/>
      <c r="AA371" s="22"/>
      <c r="AB371" s="76"/>
      <c r="AC371" s="76"/>
      <c r="AD371" s="76"/>
      <c r="AE371" s="76"/>
      <c r="AF371" s="77"/>
      <c r="AG371" s="77"/>
      <c r="AH371" s="77"/>
      <c r="AI371" s="77"/>
      <c r="AJ371" s="22"/>
      <c r="AK371" s="183"/>
      <c r="AL371" s="183"/>
      <c r="AM371" s="183"/>
      <c r="AN371" s="183"/>
      <c r="AO371" s="183"/>
      <c r="AP371" s="183"/>
      <c r="AQ371" s="183"/>
      <c r="AR371" s="183"/>
      <c r="AS371" s="183"/>
      <c r="AT371" s="183"/>
      <c r="AU371" s="183"/>
      <c r="AV371" s="183"/>
      <c r="AW371" s="183"/>
      <c r="AX371" s="183"/>
      <c r="AY371" s="183"/>
      <c r="AZ371" s="183"/>
      <c r="BA371" s="183"/>
      <c r="BB371" s="183"/>
      <c r="BC371" s="183"/>
      <c r="BD371" s="183"/>
      <c r="BE371" s="183"/>
      <c r="BF371" s="183"/>
      <c r="BG371" s="183"/>
      <c r="BH371" s="183"/>
      <c r="BI371" s="183"/>
      <c r="BJ371" s="183"/>
      <c r="BK371" s="183"/>
      <c r="BL371" s="183"/>
      <c r="BM371" s="183"/>
      <c r="BN371" s="183"/>
      <c r="BO371" s="183"/>
      <c r="BP371" s="183"/>
      <c r="BQ371" s="183"/>
      <c r="BR371" s="183"/>
      <c r="BS371" s="183"/>
      <c r="BT371" s="183"/>
      <c r="BU371" s="183"/>
      <c r="BV371" s="183"/>
      <c r="BW371" s="183"/>
      <c r="BX371" s="183"/>
      <c r="BY371" s="183"/>
      <c r="BZ371" s="183"/>
      <c r="CA371" s="183"/>
      <c r="CB371" s="183"/>
      <c r="CC371" s="183"/>
      <c r="CD371" s="183"/>
      <c r="CE371" s="183"/>
      <c r="CF371" s="183"/>
      <c r="CG371" s="183"/>
      <c r="CH371" s="183"/>
      <c r="CI371" s="183"/>
      <c r="CJ371" s="183"/>
      <c r="CK371" s="183"/>
      <c r="CL371" s="183"/>
      <c r="CM371" s="183"/>
      <c r="CN371" s="183"/>
      <c r="CO371" s="183"/>
      <c r="CP371" s="183"/>
      <c r="CQ371" s="183"/>
      <c r="CR371" s="183"/>
      <c r="CS371" s="183"/>
      <c r="CT371" s="183"/>
      <c r="CU371" s="183"/>
      <c r="CV371" s="183"/>
      <c r="CW371" s="183"/>
      <c r="CX371" s="183"/>
      <c r="CY371" s="183"/>
      <c r="CZ371" s="183"/>
      <c r="DA371" s="183"/>
      <c r="DB371" s="183"/>
      <c r="DC371" s="183"/>
      <c r="DD371" s="183"/>
      <c r="DE371" s="183"/>
      <c r="DF371" s="183"/>
      <c r="DG371" s="183"/>
      <c r="DH371" s="183"/>
      <c r="DI371" s="183"/>
      <c r="DJ371" s="183"/>
      <c r="DK371" s="183"/>
      <c r="DL371" s="183"/>
      <c r="DM371" s="183"/>
      <c r="DN371" s="183"/>
      <c r="DO371" s="183"/>
      <c r="DP371" s="183"/>
      <c r="DQ371" s="183"/>
      <c r="DR371" s="183"/>
      <c r="DS371" s="183"/>
      <c r="DT371" s="183"/>
      <c r="DU371" s="183"/>
      <c r="DV371" s="183"/>
      <c r="DW371" s="183"/>
      <c r="DX371" s="183"/>
      <c r="DY371" s="183"/>
      <c r="DZ371" s="183"/>
      <c r="EA371" s="183"/>
      <c r="EB371" s="183"/>
      <c r="EC371" s="183"/>
      <c r="ED371" s="185"/>
      <c r="EE371" s="185"/>
      <c r="EF371" s="185"/>
      <c r="EG371" s="185"/>
      <c r="EH371" s="185"/>
      <c r="EI371" s="185"/>
      <c r="EJ371" s="185"/>
      <c r="EK371" s="185"/>
      <c r="EL371" s="185"/>
      <c r="EM371" s="185"/>
      <c r="EN371" s="185"/>
      <c r="EO371" s="185"/>
      <c r="EP371" s="185"/>
      <c r="EQ371" s="185"/>
      <c r="ER371" s="185"/>
      <c r="ES371" s="185"/>
      <c r="ET371" s="185"/>
      <c r="EU371" s="185"/>
      <c r="EV371" s="185"/>
      <c r="EW371" s="185"/>
      <c r="EX371" s="185"/>
      <c r="EY371" s="185"/>
      <c r="EZ371" s="185"/>
      <c r="FA371" s="185"/>
      <c r="FB371" s="185"/>
      <c r="FC371" s="185"/>
      <c r="FD371" s="185"/>
      <c r="FE371" s="185"/>
      <c r="FF371" s="185"/>
      <c r="FG371" s="185"/>
      <c r="FH371" s="185"/>
      <c r="FI371" s="185"/>
      <c r="FJ371" s="185"/>
      <c r="FK371" s="185"/>
      <c r="FL371" s="185"/>
      <c r="FM371" s="185"/>
      <c r="FN371" s="185"/>
      <c r="FO371" s="185"/>
      <c r="FP371" s="185"/>
      <c r="FQ371" s="185"/>
      <c r="FR371" s="185"/>
      <c r="FS371" s="185"/>
      <c r="FT371" s="185"/>
      <c r="FU371" s="185"/>
      <c r="FV371" s="185"/>
      <c r="FW371" s="185"/>
      <c r="FX371" s="185"/>
      <c r="FY371" s="185"/>
      <c r="FZ371" s="185"/>
      <c r="GA371" s="185"/>
      <c r="GB371" s="185"/>
      <c r="GC371" s="185"/>
      <c r="GD371" s="185"/>
      <c r="GE371" s="185"/>
      <c r="GF371" s="185"/>
      <c r="GG371" s="185"/>
      <c r="GH371" s="185"/>
      <c r="GI371" s="185"/>
      <c r="GJ371" s="185"/>
      <c r="GK371" s="185"/>
      <c r="GL371" s="185"/>
      <c r="GM371" s="185"/>
      <c r="GN371" s="185"/>
      <c r="GO371" s="185"/>
      <c r="GP371" s="185"/>
      <c r="GQ371" s="185"/>
      <c r="GR371" s="185"/>
      <c r="GS371" s="185"/>
      <c r="GT371" s="185"/>
      <c r="GU371" s="185"/>
      <c r="GV371" s="185"/>
      <c r="GW371" s="185"/>
      <c r="GX371" s="185"/>
      <c r="GY371" s="185"/>
      <c r="GZ371" s="185"/>
      <c r="HA371" s="185"/>
      <c r="HB371" s="185"/>
      <c r="HC371" s="185"/>
      <c r="HD371" s="185"/>
      <c r="HE371" s="185"/>
      <c r="HF371" s="185"/>
      <c r="HG371" s="185"/>
      <c r="HH371" s="185"/>
      <c r="HI371" s="185"/>
      <c r="HJ371" s="185"/>
      <c r="HK371" s="185"/>
      <c r="HL371" s="185"/>
      <c r="HM371" s="185"/>
      <c r="HN371" s="185"/>
      <c r="HO371" s="185"/>
      <c r="HP371" s="185"/>
      <c r="HQ371" s="185"/>
      <c r="HR371" s="185"/>
      <c r="HS371" s="185"/>
      <c r="HT371" s="185"/>
      <c r="HU371" s="185"/>
      <c r="HV371" s="185"/>
      <c r="HW371" s="185"/>
      <c r="HX371" s="185"/>
      <c r="HY371" s="185"/>
      <c r="HZ371" s="185"/>
      <c r="IA371" s="185"/>
      <c r="IB371" s="185"/>
      <c r="IC371" s="185"/>
      <c r="ID371" s="185"/>
      <c r="IE371" s="185"/>
      <c r="IF371" s="185"/>
      <c r="IG371" s="185"/>
      <c r="IH371" s="185"/>
      <c r="II371" s="185"/>
      <c r="IJ371" s="185"/>
      <c r="IK371" s="185"/>
      <c r="IL371" s="185"/>
      <c r="IM371" s="185"/>
      <c r="IN371" s="185"/>
      <c r="IO371" s="185"/>
      <c r="IP371" s="185"/>
      <c r="IQ371" s="185"/>
      <c r="IR371" s="185"/>
      <c r="IS371" s="185"/>
      <c r="IT371" s="185"/>
      <c r="IU371" s="185"/>
      <c r="IV371" s="185"/>
      <c r="IW371" s="185"/>
      <c r="IX371" s="185"/>
      <c r="IY371" s="185"/>
      <c r="IZ371" s="185"/>
      <c r="JA371" s="185"/>
      <c r="JB371" s="185"/>
      <c r="JC371" s="185"/>
      <c r="JD371" s="185"/>
      <c r="JE371" s="185"/>
      <c r="JF371" s="185"/>
      <c r="JG371" s="185"/>
      <c r="JH371" s="185"/>
      <c r="JI371" s="185"/>
      <c r="JJ371" s="185"/>
      <c r="JK371" s="185"/>
      <c r="JL371" s="185"/>
      <c r="JM371" s="185"/>
      <c r="JN371" s="185"/>
      <c r="JO371" s="185"/>
      <c r="JP371" s="185"/>
      <c r="JQ371" s="185"/>
      <c r="JR371" s="185"/>
      <c r="JS371" s="185"/>
      <c r="JT371" s="185"/>
      <c r="JU371" s="185"/>
      <c r="JV371" s="185"/>
      <c r="JW371" s="185"/>
      <c r="JX371" s="185"/>
      <c r="JY371" s="185"/>
      <c r="JZ371" s="185"/>
      <c r="KA371" s="185"/>
      <c r="KB371" s="185"/>
      <c r="KC371" s="185"/>
      <c r="KD371" s="185"/>
      <c r="KE371" s="185"/>
      <c r="KF371" s="185"/>
      <c r="KG371" s="185"/>
      <c r="KH371" s="185"/>
      <c r="KI371" s="185"/>
      <c r="KJ371" s="185"/>
      <c r="KK371" s="185"/>
      <c r="KL371" s="185"/>
      <c r="KM371" s="185"/>
      <c r="KN371" s="185"/>
      <c r="KO371" s="185"/>
      <c r="KP371" s="185"/>
      <c r="KQ371" s="185"/>
      <c r="KR371" s="185"/>
      <c r="KS371" s="185"/>
      <c r="KT371" s="185"/>
      <c r="KU371" s="185"/>
      <c r="KV371" s="185"/>
      <c r="KW371" s="185"/>
      <c r="KX371" s="185"/>
      <c r="KY371" s="185"/>
      <c r="KZ371" s="185"/>
      <c r="LA371" s="185"/>
      <c r="LB371" s="185"/>
      <c r="LC371" s="185"/>
      <c r="LD371" s="185"/>
      <c r="LE371" s="185"/>
      <c r="LF371" s="185"/>
      <c r="LG371" s="185"/>
      <c r="LH371" s="185"/>
      <c r="LI371" s="185"/>
      <c r="LJ371" s="185"/>
      <c r="LK371" s="185"/>
      <c r="LL371" s="185"/>
      <c r="LM371" s="185"/>
      <c r="LN371" s="185"/>
      <c r="LO371" s="185"/>
      <c r="LP371" s="185"/>
      <c r="LQ371" s="185"/>
      <c r="LR371" s="185"/>
      <c r="LS371" s="185"/>
      <c r="LT371" s="185"/>
      <c r="LU371" s="185"/>
      <c r="LV371" s="185"/>
      <c r="LW371" s="185"/>
      <c r="LX371" s="185"/>
      <c r="LY371" s="185"/>
      <c r="LZ371" s="185"/>
      <c r="MA371" s="185"/>
      <c r="MB371" s="185"/>
      <c r="MC371" s="185"/>
      <c r="MD371" s="185"/>
      <c r="ME371" s="185"/>
      <c r="MF371" s="185"/>
      <c r="MG371" s="185"/>
      <c r="MH371" s="185"/>
      <c r="MI371" s="185"/>
      <c r="MJ371" s="185"/>
      <c r="MK371" s="185"/>
      <c r="ML371" s="185"/>
      <c r="MM371" s="185"/>
      <c r="MN371" s="185"/>
      <c r="MO371" s="185"/>
      <c r="MP371" s="185"/>
      <c r="MQ371" s="185"/>
      <c r="MR371" s="185"/>
      <c r="MS371" s="185"/>
      <c r="MT371" s="185"/>
      <c r="MU371" s="185"/>
      <c r="MV371" s="185"/>
      <c r="MW371" s="185"/>
      <c r="MX371" s="185"/>
      <c r="MY371" s="185"/>
      <c r="MZ371" s="185"/>
      <c r="NA371" s="185"/>
      <c r="NB371" s="185"/>
      <c r="NC371" s="185"/>
      <c r="ND371" s="185"/>
      <c r="NE371" s="185"/>
      <c r="NF371" s="185"/>
      <c r="NG371" s="185"/>
      <c r="NH371" s="185"/>
      <c r="NI371" s="185"/>
      <c r="NJ371" s="185"/>
      <c r="NK371" s="185"/>
      <c r="NL371" s="185"/>
      <c r="NM371" s="185"/>
      <c r="NN371" s="185"/>
      <c r="NO371" s="185"/>
      <c r="NP371" s="185"/>
      <c r="NQ371" s="185"/>
      <c r="NR371" s="185"/>
      <c r="NS371" s="185"/>
      <c r="NT371" s="185"/>
      <c r="NU371" s="185"/>
      <c r="NV371" s="185"/>
      <c r="NW371" s="185"/>
      <c r="NX371" s="185"/>
      <c r="NY371" s="185"/>
      <c r="NZ371" s="185"/>
      <c r="OA371" s="185"/>
      <c r="OB371" s="185"/>
      <c r="OC371" s="185"/>
      <c r="OD371" s="185"/>
      <c r="OE371" s="185"/>
      <c r="OF371" s="185"/>
      <c r="OG371" s="185"/>
      <c r="OH371" s="185"/>
      <c r="OI371" s="185"/>
      <c r="OJ371" s="185"/>
      <c r="OK371" s="185"/>
      <c r="OL371" s="185"/>
      <c r="OM371" s="185"/>
      <c r="ON371" s="185"/>
      <c r="OO371" s="185"/>
      <c r="OP371" s="185"/>
      <c r="OQ371" s="185"/>
      <c r="OR371" s="185"/>
      <c r="OS371" s="185"/>
      <c r="OT371" s="185"/>
      <c r="OU371" s="185"/>
      <c r="OV371" s="185"/>
      <c r="OW371" s="185"/>
      <c r="OX371" s="185"/>
      <c r="OY371" s="185"/>
      <c r="OZ371" s="185"/>
      <c r="PA371" s="185"/>
      <c r="PB371" s="185"/>
      <c r="PC371" s="185"/>
      <c r="PD371" s="185"/>
      <c r="PE371" s="185"/>
      <c r="PF371" s="185"/>
      <c r="PG371" s="185"/>
      <c r="PH371" s="185"/>
      <c r="PI371" s="185"/>
      <c r="PJ371" s="185"/>
      <c r="PK371" s="185"/>
      <c r="PL371" s="185"/>
      <c r="PM371" s="185"/>
      <c r="PN371" s="185"/>
      <c r="PO371" s="185"/>
      <c r="PP371" s="185"/>
      <c r="PQ371" s="185"/>
      <c r="PR371" s="185"/>
      <c r="PS371" s="185"/>
      <c r="PT371" s="185"/>
      <c r="PU371" s="185"/>
      <c r="PV371" s="185"/>
      <c r="PW371" s="185"/>
      <c r="PX371" s="185"/>
      <c r="PY371" s="185"/>
      <c r="PZ371" s="185"/>
      <c r="QA371" s="185"/>
      <c r="QB371" s="185"/>
      <c r="QC371" s="185"/>
      <c r="QD371" s="185"/>
      <c r="QE371" s="185"/>
      <c r="QF371" s="185"/>
      <c r="QG371" s="185"/>
      <c r="QH371" s="185"/>
      <c r="QI371" s="185"/>
      <c r="QJ371" s="185"/>
      <c r="QK371" s="185"/>
      <c r="QL371" s="185"/>
      <c r="QM371" s="185"/>
      <c r="QN371" s="185"/>
      <c r="QO371" s="185"/>
      <c r="QP371" s="185"/>
      <c r="QQ371" s="185"/>
      <c r="QR371" s="185"/>
      <c r="QS371" s="185"/>
      <c r="QT371" s="185"/>
      <c r="QU371" s="185"/>
      <c r="QV371" s="185"/>
      <c r="QW371" s="185"/>
      <c r="QX371" s="185"/>
      <c r="QY371" s="185"/>
      <c r="QZ371" s="185"/>
      <c r="RA371" s="185"/>
      <c r="RB371" s="185"/>
      <c r="RC371" s="185"/>
      <c r="RD371" s="185"/>
      <c r="RE371" s="185"/>
      <c r="RF371" s="185"/>
      <c r="RG371" s="185"/>
      <c r="RH371" s="185"/>
      <c r="RI371" s="185"/>
      <c r="RJ371" s="185"/>
      <c r="RK371" s="185"/>
      <c r="RL371" s="185"/>
      <c r="RM371" s="185"/>
      <c r="RN371" s="185"/>
      <c r="RO371" s="185"/>
      <c r="RP371" s="185"/>
      <c r="RQ371" s="185"/>
      <c r="RR371" s="185"/>
      <c r="RS371" s="185"/>
      <c r="RT371" s="185"/>
      <c r="RU371" s="185"/>
      <c r="RV371" s="185"/>
      <c r="RW371" s="185"/>
      <c r="RX371" s="185"/>
      <c r="RY371" s="185"/>
      <c r="RZ371" s="185"/>
      <c r="SA371" s="185"/>
      <c r="SB371" s="185"/>
      <c r="SC371" s="185"/>
      <c r="SD371" s="185"/>
      <c r="SE371" s="185"/>
      <c r="SF371" s="185"/>
      <c r="SG371" s="185"/>
      <c r="SH371" s="185"/>
      <c r="SI371" s="185"/>
      <c r="SJ371" s="185"/>
      <c r="SK371" s="185"/>
      <c r="SL371" s="185"/>
      <c r="SM371" s="185"/>
      <c r="SN371" s="185"/>
      <c r="SO371" s="185"/>
      <c r="SP371" s="185"/>
      <c r="SQ371" s="185"/>
      <c r="SR371" s="185"/>
      <c r="SS371" s="185"/>
      <c r="ST371" s="185"/>
      <c r="SU371" s="185"/>
      <c r="SV371" s="185"/>
      <c r="SW371" s="185"/>
      <c r="SX371" s="185"/>
      <c r="SY371" s="185"/>
      <c r="SZ371" s="185"/>
      <c r="TA371" s="185"/>
      <c r="TB371" s="185"/>
      <c r="TC371" s="185"/>
      <c r="TD371" s="185"/>
      <c r="TE371" s="185"/>
      <c r="TF371" s="185"/>
      <c r="TG371" s="185"/>
      <c r="TH371" s="185"/>
      <c r="TI371" s="185"/>
      <c r="TJ371" s="185"/>
      <c r="TK371" s="185"/>
      <c r="TL371" s="185"/>
      <c r="TM371" s="185"/>
      <c r="TN371" s="185"/>
      <c r="TO371" s="185"/>
      <c r="TP371" s="185"/>
      <c r="TQ371" s="185"/>
      <c r="TR371" s="185"/>
      <c r="TS371" s="185"/>
      <c r="TT371" s="185"/>
      <c r="TU371" s="185"/>
      <c r="TV371" s="185"/>
      <c r="TW371" s="185"/>
      <c r="TX371" s="185"/>
      <c r="TY371" s="185"/>
      <c r="TZ371" s="185"/>
      <c r="UA371" s="185"/>
      <c r="UB371" s="185"/>
      <c r="UC371" s="185"/>
      <c r="UD371" s="185"/>
      <c r="UE371" s="185"/>
      <c r="UF371" s="185"/>
      <c r="UG371" s="185"/>
      <c r="UH371" s="185"/>
      <c r="UI371" s="185"/>
      <c r="UJ371" s="185"/>
      <c r="UK371" s="185"/>
      <c r="UL371" s="185"/>
      <c r="UM371" s="185"/>
      <c r="UN371" s="185"/>
      <c r="UO371" s="185"/>
      <c r="UP371" s="185"/>
      <c r="UQ371" s="185"/>
      <c r="UR371" s="185"/>
      <c r="US371" s="185"/>
      <c r="UT371" s="185"/>
      <c r="UU371" s="185"/>
      <c r="UV371" s="185"/>
      <c r="UW371" s="185"/>
      <c r="UX371" s="185"/>
      <c r="UY371" s="185"/>
      <c r="UZ371" s="185"/>
      <c r="VA371" s="185"/>
      <c r="VB371" s="185"/>
      <c r="VC371" s="185"/>
      <c r="VD371" s="185"/>
      <c r="VE371" s="185"/>
      <c r="VF371" s="185"/>
      <c r="VG371" s="185"/>
      <c r="VH371" s="185"/>
      <c r="VI371" s="185"/>
      <c r="VJ371" s="185"/>
      <c r="VK371" s="185"/>
      <c r="VL371" s="185"/>
      <c r="VM371" s="185"/>
      <c r="VN371" s="185"/>
      <c r="VO371" s="185"/>
      <c r="VP371" s="185"/>
      <c r="VQ371" s="185"/>
      <c r="VR371" s="185"/>
      <c r="VS371" s="185"/>
      <c r="VT371" s="185"/>
      <c r="VU371" s="185"/>
      <c r="VV371" s="185"/>
      <c r="VW371" s="185"/>
      <c r="VX371" s="185"/>
      <c r="VY371" s="185"/>
      <c r="VZ371" s="185"/>
      <c r="WA371" s="185"/>
      <c r="WB371" s="185"/>
      <c r="WC371" s="185"/>
      <c r="WD371" s="185"/>
      <c r="WE371" s="185"/>
      <c r="WF371" s="185"/>
      <c r="WG371" s="185"/>
      <c r="WH371" s="185"/>
      <c r="WI371" s="185"/>
      <c r="WJ371" s="185"/>
      <c r="WK371" s="185"/>
      <c r="WL371" s="185"/>
      <c r="WM371" s="185"/>
      <c r="WN371" s="185"/>
      <c r="WO371" s="185"/>
      <c r="WP371" s="185"/>
      <c r="WQ371" s="185"/>
      <c r="WR371" s="185"/>
      <c r="WS371" s="185"/>
      <c r="WT371" s="185"/>
      <c r="WU371" s="185"/>
      <c r="WV371" s="185"/>
      <c r="WW371" s="185"/>
      <c r="WX371" s="185"/>
      <c r="WY371" s="185"/>
      <c r="WZ371" s="185"/>
      <c r="XA371" s="185"/>
      <c r="XB371" s="185"/>
      <c r="XC371" s="185"/>
      <c r="XD371" s="185"/>
      <c r="XE371" s="185"/>
      <c r="XF371" s="185"/>
      <c r="XG371" s="185"/>
      <c r="XH371" s="185"/>
      <c r="XI371" s="185"/>
      <c r="XJ371" s="185"/>
      <c r="XK371" s="185"/>
      <c r="XL371" s="185"/>
      <c r="XM371" s="185"/>
      <c r="XN371" s="185"/>
      <c r="XO371" s="185"/>
      <c r="XP371" s="185"/>
      <c r="XQ371" s="185"/>
      <c r="XR371" s="185"/>
      <c r="XS371" s="185"/>
      <c r="XT371" s="185"/>
      <c r="XU371" s="185"/>
      <c r="XV371" s="185"/>
      <c r="XW371" s="185"/>
      <c r="XX371" s="185"/>
      <c r="XY371" s="185"/>
      <c r="XZ371" s="185"/>
      <c r="YA371" s="185"/>
      <c r="YB371" s="185"/>
      <c r="YC371" s="185"/>
      <c r="YD371" s="185"/>
      <c r="YE371" s="185"/>
      <c r="YF371" s="185"/>
      <c r="YG371" s="185"/>
      <c r="YH371" s="185"/>
      <c r="YI371" s="185"/>
      <c r="YJ371" s="185"/>
      <c r="YK371" s="185"/>
      <c r="YL371" s="185"/>
      <c r="YM371" s="185"/>
      <c r="YN371" s="185"/>
      <c r="YO371" s="185"/>
      <c r="YP371" s="185"/>
      <c r="YQ371" s="185"/>
      <c r="YR371" s="185"/>
      <c r="YS371" s="185"/>
      <c r="YT371" s="185"/>
      <c r="YU371" s="185"/>
      <c r="YV371" s="185"/>
      <c r="YW371" s="185"/>
      <c r="YX371" s="185"/>
      <c r="YY371" s="185"/>
      <c r="YZ371" s="185"/>
      <c r="ZA371" s="185"/>
      <c r="ZB371" s="185"/>
      <c r="ZC371" s="185"/>
      <c r="ZD371" s="185"/>
      <c r="ZE371" s="185"/>
      <c r="ZF371" s="185"/>
      <c r="ZG371" s="185"/>
      <c r="ZH371" s="185"/>
      <c r="ZI371" s="185"/>
      <c r="ZJ371" s="185"/>
      <c r="ZK371" s="185"/>
      <c r="ZL371" s="185"/>
      <c r="ZM371" s="185"/>
      <c r="ZN371" s="185"/>
      <c r="ZO371" s="185"/>
      <c r="ZP371" s="185"/>
      <c r="ZQ371" s="185"/>
      <c r="ZR371" s="185"/>
      <c r="ZS371" s="185"/>
      <c r="ZT371" s="185"/>
      <c r="ZU371" s="185"/>
      <c r="ZV371" s="185"/>
      <c r="ZW371" s="185"/>
      <c r="ZX371" s="185"/>
      <c r="ZY371" s="185"/>
      <c r="ZZ371" s="185"/>
      <c r="AAA371" s="185"/>
      <c r="AAB371" s="185"/>
      <c r="AAC371" s="185"/>
      <c r="AAD371" s="185"/>
      <c r="AAE371" s="185"/>
      <c r="AAF371" s="185"/>
      <c r="AAG371" s="185"/>
      <c r="AAH371" s="185"/>
      <c r="AAI371" s="185"/>
      <c r="AAJ371" s="185"/>
      <c r="AAK371" s="185"/>
      <c r="AAL371" s="185"/>
      <c r="AAM371" s="185"/>
      <c r="AAN371" s="185"/>
      <c r="AAO371" s="185"/>
      <c r="AAP371" s="185"/>
      <c r="AAQ371" s="185"/>
      <c r="AAR371" s="185"/>
      <c r="AAS371" s="185"/>
      <c r="AAT371" s="185"/>
      <c r="AAU371" s="185"/>
      <c r="AAV371" s="185"/>
      <c r="AAW371" s="185"/>
      <c r="AAX371" s="185"/>
      <c r="AAY371" s="185"/>
      <c r="AAZ371" s="185"/>
      <c r="ABA371" s="185"/>
      <c r="ABB371" s="185"/>
      <c r="ABC371" s="185"/>
      <c r="ABD371" s="185"/>
      <c r="ABE371" s="185"/>
      <c r="ABF371" s="185"/>
      <c r="ABG371" s="185"/>
      <c r="ABH371" s="185"/>
      <c r="ABI371" s="185"/>
      <c r="ABJ371" s="185"/>
      <c r="ABK371" s="185"/>
      <c r="ABL371" s="185"/>
      <c r="ABM371" s="185"/>
      <c r="ABN371" s="185"/>
      <c r="ABO371" s="185"/>
      <c r="ABP371" s="185"/>
      <c r="ABQ371" s="185"/>
      <c r="ABR371" s="185"/>
      <c r="ABS371" s="185"/>
      <c r="ABT371" s="185"/>
      <c r="ABU371" s="185"/>
      <c r="ABV371" s="185"/>
      <c r="ABW371" s="185"/>
      <c r="ABX371" s="185"/>
      <c r="ABY371" s="185"/>
      <c r="ABZ371" s="185"/>
      <c r="ACA371" s="185"/>
      <c r="ACB371" s="185"/>
      <c r="ACC371" s="185"/>
      <c r="ACD371" s="185"/>
      <c r="ACE371" s="185"/>
      <c r="ACF371" s="185"/>
      <c r="ACG371" s="185"/>
      <c r="ACH371" s="185"/>
      <c r="ACI371" s="185"/>
      <c r="ACJ371" s="185"/>
      <c r="ACK371" s="185"/>
      <c r="ACL371" s="185"/>
      <c r="ACM371" s="185"/>
      <c r="ACN371" s="185"/>
      <c r="ACO371" s="185"/>
      <c r="ACP371" s="185"/>
      <c r="ACQ371" s="185"/>
      <c r="ACR371" s="185"/>
      <c r="ACS371" s="185"/>
      <c r="ACT371" s="185"/>
      <c r="ACU371" s="185"/>
      <c r="ACV371" s="185"/>
      <c r="ACW371" s="185"/>
      <c r="ACX371" s="185"/>
      <c r="ACY371" s="185"/>
      <c r="ACZ371" s="185"/>
      <c r="ADA371" s="185"/>
    </row>
    <row r="372" spans="1:786" s="22" customFormat="1" ht="24" x14ac:dyDescent="0.3">
      <c r="A372" s="81">
        <v>3</v>
      </c>
      <c r="B372" s="87" t="s">
        <v>1004</v>
      </c>
      <c r="C372" s="64" t="s">
        <v>111</v>
      </c>
      <c r="D372" s="65"/>
      <c r="E372" s="65" t="s">
        <v>146</v>
      </c>
      <c r="F372" s="65"/>
      <c r="G372" s="122"/>
      <c r="H372" s="65">
        <v>1</v>
      </c>
      <c r="I372" s="65" t="s">
        <v>49</v>
      </c>
      <c r="J372" s="65" t="s">
        <v>160</v>
      </c>
      <c r="K372" s="67">
        <v>1942</v>
      </c>
      <c r="L372" s="135">
        <v>1942</v>
      </c>
      <c r="M372" s="69">
        <v>40000</v>
      </c>
      <c r="N372" s="70"/>
      <c r="O372" s="70"/>
      <c r="P372" s="71" t="s">
        <v>511</v>
      </c>
      <c r="Q372" s="72" t="s">
        <v>1005</v>
      </c>
      <c r="R372" s="73"/>
      <c r="S372" s="74" t="str">
        <f t="shared" si="86"/>
        <v>Cu</v>
      </c>
      <c r="T372" s="75">
        <v>4</v>
      </c>
      <c r="U372" s="75"/>
      <c r="V372" s="75"/>
      <c r="W372" s="75"/>
      <c r="X372" s="75">
        <v>1882</v>
      </c>
      <c r="Y372" s="75"/>
      <c r="Z372" s="75" t="s">
        <v>469</v>
      </c>
      <c r="AB372" s="76">
        <f t="shared" si="87"/>
        <v>2.1089782896502419E-2</v>
      </c>
      <c r="AC372" s="76">
        <f t="shared" si="88"/>
        <v>0</v>
      </c>
      <c r="AD372" s="76">
        <f t="shared" si="89"/>
        <v>0</v>
      </c>
      <c r="AE372" s="76">
        <f t="shared" si="90"/>
        <v>2.1089782896502419E-2</v>
      </c>
      <c r="AF372" s="77"/>
      <c r="AG372" s="77">
        <f>IF(A372=1,AE372,0)</f>
        <v>0</v>
      </c>
      <c r="AH372" s="77">
        <f>IF(A372=2,AE372,0)</f>
        <v>0</v>
      </c>
      <c r="AI372" s="77">
        <f>IF(A372=3,AE372,0)</f>
        <v>2.1089782896502419E-2</v>
      </c>
      <c r="AK372" s="183"/>
      <c r="AL372" s="183"/>
      <c r="AM372" s="183"/>
      <c r="AN372" s="183"/>
      <c r="AO372" s="183"/>
      <c r="AP372" s="183"/>
      <c r="AQ372" s="183"/>
      <c r="AR372" s="183"/>
      <c r="AS372" s="183"/>
      <c r="AT372" s="183"/>
      <c r="AU372" s="183"/>
      <c r="AV372" s="183"/>
      <c r="AW372" s="183"/>
      <c r="AX372" s="183"/>
      <c r="AY372" s="183"/>
      <c r="AZ372" s="183"/>
      <c r="BA372" s="183"/>
      <c r="BB372" s="183"/>
      <c r="BC372" s="183"/>
      <c r="BD372" s="183"/>
      <c r="BE372" s="183"/>
      <c r="BF372" s="183"/>
      <c r="BG372" s="183"/>
      <c r="BH372" s="183"/>
      <c r="BI372" s="183"/>
      <c r="BJ372" s="183"/>
      <c r="BK372" s="183"/>
      <c r="BL372" s="183"/>
      <c r="BM372" s="183"/>
      <c r="BN372" s="183"/>
      <c r="BO372" s="183"/>
      <c r="BP372" s="183"/>
      <c r="BQ372" s="183"/>
      <c r="BR372" s="183"/>
      <c r="BS372" s="183"/>
      <c r="BT372" s="183"/>
      <c r="BU372" s="183"/>
      <c r="BV372" s="183"/>
      <c r="BW372" s="183"/>
      <c r="BX372" s="183"/>
      <c r="BY372" s="183"/>
      <c r="BZ372" s="183"/>
      <c r="CA372" s="183"/>
      <c r="CB372" s="183"/>
      <c r="CC372" s="183"/>
      <c r="CD372" s="183"/>
      <c r="CE372" s="183"/>
      <c r="CF372" s="183"/>
      <c r="CG372" s="183"/>
      <c r="CH372" s="183"/>
      <c r="CI372" s="183"/>
      <c r="CJ372" s="183"/>
      <c r="CK372" s="183"/>
      <c r="CL372" s="183"/>
      <c r="CM372" s="183"/>
      <c r="CN372" s="183"/>
      <c r="CO372" s="183"/>
      <c r="CP372" s="183"/>
      <c r="CQ372" s="183"/>
      <c r="CR372" s="183"/>
      <c r="CS372" s="183"/>
      <c r="CT372" s="183"/>
      <c r="CU372" s="183"/>
      <c r="CV372" s="183"/>
      <c r="CW372" s="183"/>
      <c r="CX372" s="183"/>
      <c r="CY372" s="183"/>
      <c r="CZ372" s="183"/>
      <c r="DA372" s="183"/>
      <c r="DB372" s="183"/>
      <c r="DC372" s="183"/>
      <c r="DD372" s="183"/>
      <c r="DE372" s="183"/>
      <c r="DF372" s="183"/>
      <c r="DG372" s="183"/>
      <c r="DH372" s="183"/>
      <c r="DI372" s="183"/>
      <c r="DJ372" s="183"/>
      <c r="DK372" s="183"/>
      <c r="DL372" s="183"/>
      <c r="DM372" s="183"/>
      <c r="DN372" s="183"/>
      <c r="DO372" s="183"/>
      <c r="DP372" s="183"/>
      <c r="DQ372" s="183"/>
      <c r="DR372" s="183"/>
      <c r="DS372" s="183"/>
      <c r="DT372" s="183"/>
      <c r="DU372" s="183"/>
      <c r="DV372" s="183"/>
      <c r="DW372" s="183"/>
      <c r="DX372" s="183"/>
      <c r="DY372" s="183"/>
      <c r="DZ372" s="183"/>
      <c r="EA372" s="183"/>
      <c r="EB372" s="183"/>
      <c r="EC372" s="183"/>
      <c r="ED372" s="186"/>
      <c r="EE372" s="186"/>
      <c r="EF372" s="186"/>
      <c r="EG372" s="186"/>
      <c r="EH372" s="186"/>
      <c r="EI372" s="186"/>
      <c r="EJ372" s="186"/>
      <c r="EK372" s="186"/>
      <c r="EL372" s="186"/>
      <c r="EM372" s="186"/>
      <c r="EN372" s="186"/>
      <c r="EO372" s="186"/>
      <c r="EP372" s="186"/>
      <c r="EQ372" s="186"/>
      <c r="ER372" s="186"/>
      <c r="ES372" s="186"/>
      <c r="ET372" s="186"/>
      <c r="EU372" s="186"/>
      <c r="EV372" s="186"/>
      <c r="EW372" s="186"/>
      <c r="EX372" s="186"/>
      <c r="EY372" s="186"/>
      <c r="EZ372" s="186"/>
      <c r="FA372" s="186"/>
      <c r="FB372" s="186"/>
      <c r="FC372" s="186"/>
      <c r="FD372" s="186"/>
      <c r="FE372" s="186"/>
      <c r="FF372" s="186"/>
      <c r="FG372" s="186"/>
      <c r="FH372" s="186"/>
      <c r="FI372" s="186"/>
      <c r="FJ372" s="186"/>
      <c r="FK372" s="186"/>
      <c r="FL372" s="186"/>
      <c r="FM372" s="186"/>
      <c r="FN372" s="186"/>
      <c r="FO372" s="186"/>
      <c r="FP372" s="186"/>
      <c r="FQ372" s="186"/>
      <c r="FR372" s="186"/>
      <c r="FS372" s="186"/>
      <c r="FT372" s="186"/>
      <c r="FU372" s="186"/>
      <c r="FV372" s="186"/>
      <c r="FW372" s="186"/>
      <c r="FX372" s="186"/>
      <c r="FY372" s="186"/>
      <c r="FZ372" s="186"/>
      <c r="GA372" s="186"/>
      <c r="GB372" s="186"/>
      <c r="GC372" s="186"/>
      <c r="GD372" s="186"/>
      <c r="GE372" s="186"/>
      <c r="GF372" s="186"/>
      <c r="GG372" s="186"/>
      <c r="GH372" s="186"/>
      <c r="GI372" s="186"/>
      <c r="GJ372" s="186"/>
      <c r="GK372" s="186"/>
      <c r="GL372" s="186"/>
      <c r="GM372" s="186"/>
      <c r="GN372" s="186"/>
      <c r="GO372" s="186"/>
      <c r="GP372" s="186"/>
      <c r="GQ372" s="186"/>
      <c r="GR372" s="186"/>
      <c r="GS372" s="186"/>
      <c r="GT372" s="186"/>
      <c r="GU372" s="186"/>
      <c r="GV372" s="186"/>
      <c r="GW372" s="186"/>
      <c r="GX372" s="186"/>
      <c r="GY372" s="186"/>
      <c r="GZ372" s="186"/>
      <c r="HA372" s="186"/>
      <c r="HB372" s="186"/>
      <c r="HC372" s="186"/>
      <c r="HD372" s="186"/>
      <c r="HE372" s="186"/>
      <c r="HF372" s="186"/>
      <c r="HG372" s="186"/>
      <c r="HH372" s="186"/>
      <c r="HI372" s="186"/>
      <c r="HJ372" s="186"/>
      <c r="HK372" s="186"/>
      <c r="HL372" s="186"/>
      <c r="HM372" s="186"/>
      <c r="HN372" s="186"/>
      <c r="HO372" s="186"/>
      <c r="HP372" s="186"/>
      <c r="HQ372" s="186"/>
      <c r="HR372" s="186"/>
      <c r="HS372" s="186"/>
      <c r="HT372" s="186"/>
      <c r="HU372" s="186"/>
      <c r="HV372" s="186"/>
      <c r="HW372" s="186"/>
      <c r="HX372" s="186"/>
      <c r="HY372" s="186"/>
      <c r="HZ372" s="186"/>
      <c r="IA372" s="186"/>
      <c r="IB372" s="186"/>
      <c r="IC372" s="186"/>
      <c r="ID372" s="186"/>
      <c r="IE372" s="186"/>
      <c r="IF372" s="186"/>
      <c r="IG372" s="186"/>
      <c r="IH372" s="186"/>
      <c r="II372" s="186"/>
      <c r="IJ372" s="186"/>
      <c r="IK372" s="186"/>
      <c r="IL372" s="186"/>
      <c r="IM372" s="186"/>
      <c r="IN372" s="186"/>
      <c r="IO372" s="186"/>
      <c r="IP372" s="186"/>
      <c r="IQ372" s="186"/>
      <c r="IR372" s="186"/>
      <c r="IS372" s="186"/>
      <c r="IT372" s="186"/>
      <c r="IU372" s="186"/>
      <c r="IV372" s="186"/>
      <c r="IW372" s="186"/>
      <c r="IX372" s="186"/>
      <c r="IY372" s="186"/>
      <c r="IZ372" s="186"/>
      <c r="JA372" s="186"/>
      <c r="JB372" s="186"/>
      <c r="JC372" s="186"/>
      <c r="JD372" s="186"/>
      <c r="JE372" s="186"/>
      <c r="JF372" s="186"/>
      <c r="JG372" s="186"/>
      <c r="JH372" s="186"/>
      <c r="JI372" s="186"/>
      <c r="JJ372" s="186"/>
      <c r="JK372" s="186"/>
      <c r="JL372" s="186"/>
      <c r="JM372" s="186"/>
      <c r="JN372" s="186"/>
      <c r="JO372" s="186"/>
      <c r="JP372" s="186"/>
      <c r="JQ372" s="186"/>
      <c r="JR372" s="186"/>
      <c r="JS372" s="186"/>
      <c r="JT372" s="186"/>
      <c r="JU372" s="186"/>
      <c r="JV372" s="186"/>
      <c r="JW372" s="186"/>
      <c r="JX372" s="186"/>
      <c r="JY372" s="186"/>
      <c r="JZ372" s="186"/>
      <c r="KA372" s="186"/>
      <c r="KB372" s="186"/>
      <c r="KC372" s="186"/>
      <c r="KD372" s="186"/>
      <c r="KE372" s="186"/>
      <c r="KF372" s="186"/>
      <c r="KG372" s="186"/>
      <c r="KH372" s="186"/>
      <c r="KI372" s="186"/>
      <c r="KJ372" s="186"/>
      <c r="KK372" s="186"/>
      <c r="KL372" s="186"/>
      <c r="KM372" s="186"/>
      <c r="KN372" s="186"/>
      <c r="KO372" s="186"/>
      <c r="KP372" s="186"/>
      <c r="KQ372" s="186"/>
      <c r="KR372" s="186"/>
      <c r="KS372" s="186"/>
      <c r="KT372" s="186"/>
      <c r="KU372" s="186"/>
      <c r="KV372" s="186"/>
      <c r="KW372" s="186"/>
      <c r="KX372" s="186"/>
      <c r="KY372" s="186"/>
      <c r="KZ372" s="186"/>
      <c r="LA372" s="186"/>
      <c r="LB372" s="186"/>
      <c r="LC372" s="186"/>
      <c r="LD372" s="186"/>
      <c r="LE372" s="186"/>
      <c r="LF372" s="186"/>
      <c r="LG372" s="186"/>
      <c r="LH372" s="186"/>
      <c r="LI372" s="186"/>
      <c r="LJ372" s="186"/>
      <c r="LK372" s="186"/>
      <c r="LL372" s="186"/>
      <c r="LM372" s="186"/>
      <c r="LN372" s="186"/>
      <c r="LO372" s="186"/>
      <c r="LP372" s="186"/>
      <c r="LQ372" s="186"/>
      <c r="LR372" s="186"/>
      <c r="LS372" s="186"/>
      <c r="LT372" s="186"/>
      <c r="LU372" s="186"/>
      <c r="LV372" s="186"/>
      <c r="LW372" s="186"/>
      <c r="LX372" s="186"/>
      <c r="LY372" s="186"/>
      <c r="LZ372" s="186"/>
      <c r="MA372" s="186"/>
      <c r="MB372" s="186"/>
      <c r="MC372" s="186"/>
      <c r="MD372" s="186"/>
      <c r="ME372" s="186"/>
      <c r="MF372" s="186"/>
      <c r="MG372" s="186"/>
      <c r="MH372" s="186"/>
      <c r="MI372" s="186"/>
      <c r="MJ372" s="186"/>
      <c r="MK372" s="186"/>
      <c r="ML372" s="186"/>
      <c r="MM372" s="186"/>
      <c r="MN372" s="186"/>
      <c r="MO372" s="186"/>
      <c r="MP372" s="186"/>
      <c r="MQ372" s="186"/>
      <c r="MR372" s="186"/>
      <c r="MS372" s="186"/>
      <c r="MT372" s="186"/>
      <c r="MU372" s="186"/>
      <c r="MV372" s="186"/>
      <c r="MW372" s="186"/>
      <c r="MX372" s="186"/>
      <c r="MY372" s="186"/>
      <c r="MZ372" s="186"/>
      <c r="NA372" s="186"/>
      <c r="NB372" s="186"/>
      <c r="NC372" s="186"/>
      <c r="ND372" s="186"/>
      <c r="NE372" s="186"/>
      <c r="NF372" s="186"/>
      <c r="NG372" s="186"/>
      <c r="NH372" s="186"/>
      <c r="NI372" s="186"/>
      <c r="NJ372" s="186"/>
      <c r="NK372" s="186"/>
      <c r="NL372" s="186"/>
      <c r="NM372" s="186"/>
      <c r="NN372" s="186"/>
      <c r="NO372" s="186"/>
      <c r="NP372" s="186"/>
      <c r="NQ372" s="186"/>
      <c r="NR372" s="186"/>
      <c r="NS372" s="186"/>
      <c r="NT372" s="186"/>
      <c r="NU372" s="186"/>
      <c r="NV372" s="186"/>
      <c r="NW372" s="186"/>
      <c r="NX372" s="186"/>
      <c r="NY372" s="186"/>
      <c r="NZ372" s="186"/>
      <c r="OA372" s="186"/>
      <c r="OB372" s="186"/>
      <c r="OC372" s="186"/>
      <c r="OD372" s="186"/>
      <c r="OE372" s="186"/>
      <c r="OF372" s="186"/>
      <c r="OG372" s="186"/>
      <c r="OH372" s="186"/>
      <c r="OI372" s="186"/>
      <c r="OJ372" s="186"/>
      <c r="OK372" s="186"/>
      <c r="OL372" s="186"/>
      <c r="OM372" s="186"/>
      <c r="ON372" s="186"/>
      <c r="OO372" s="186"/>
      <c r="OP372" s="186"/>
      <c r="OQ372" s="186"/>
      <c r="OR372" s="186"/>
      <c r="OS372" s="186"/>
      <c r="OT372" s="186"/>
      <c r="OU372" s="186"/>
      <c r="OV372" s="186"/>
      <c r="OW372" s="186"/>
      <c r="OX372" s="186"/>
      <c r="OY372" s="186"/>
      <c r="OZ372" s="186"/>
      <c r="PA372" s="186"/>
      <c r="PB372" s="186"/>
      <c r="PC372" s="186"/>
      <c r="PD372" s="186"/>
      <c r="PE372" s="186"/>
      <c r="PF372" s="186"/>
      <c r="PG372" s="186"/>
      <c r="PH372" s="186"/>
      <c r="PI372" s="186"/>
      <c r="PJ372" s="186"/>
      <c r="PK372" s="186"/>
      <c r="PL372" s="186"/>
      <c r="PM372" s="186"/>
      <c r="PN372" s="186"/>
      <c r="PO372" s="186"/>
      <c r="PP372" s="186"/>
      <c r="PQ372" s="186"/>
      <c r="PR372" s="186"/>
      <c r="PS372" s="186"/>
      <c r="PT372" s="186"/>
      <c r="PU372" s="186"/>
      <c r="PV372" s="186"/>
      <c r="PW372" s="186"/>
      <c r="PX372" s="186"/>
      <c r="PY372" s="186"/>
      <c r="PZ372" s="186"/>
      <c r="QA372" s="186"/>
      <c r="QB372" s="186"/>
      <c r="QC372" s="186"/>
      <c r="QD372" s="186"/>
      <c r="QE372" s="186"/>
      <c r="QF372" s="186"/>
      <c r="QG372" s="186"/>
      <c r="QH372" s="186"/>
      <c r="QI372" s="186"/>
      <c r="QJ372" s="186"/>
      <c r="QK372" s="186"/>
      <c r="QL372" s="186"/>
      <c r="QM372" s="186"/>
      <c r="QN372" s="186"/>
      <c r="QO372" s="186"/>
      <c r="QP372" s="186"/>
      <c r="QQ372" s="186"/>
      <c r="QR372" s="186"/>
      <c r="QS372" s="186"/>
      <c r="QT372" s="186"/>
      <c r="QU372" s="186"/>
      <c r="QV372" s="186"/>
      <c r="QW372" s="186"/>
      <c r="QX372" s="186"/>
      <c r="QY372" s="186"/>
      <c r="QZ372" s="186"/>
      <c r="RA372" s="186"/>
      <c r="RB372" s="186"/>
      <c r="RC372" s="186"/>
      <c r="RD372" s="186"/>
      <c r="RE372" s="186"/>
      <c r="RF372" s="186"/>
      <c r="RG372" s="186"/>
      <c r="RH372" s="186"/>
      <c r="RI372" s="186"/>
      <c r="RJ372" s="186"/>
      <c r="RK372" s="186"/>
      <c r="RL372" s="186"/>
      <c r="RM372" s="186"/>
      <c r="RN372" s="186"/>
      <c r="RO372" s="186"/>
      <c r="RP372" s="186"/>
      <c r="RQ372" s="186"/>
      <c r="RR372" s="186"/>
      <c r="RS372" s="186"/>
      <c r="RT372" s="186"/>
      <c r="RU372" s="186"/>
      <c r="RV372" s="186"/>
      <c r="RW372" s="186"/>
      <c r="RX372" s="186"/>
      <c r="RY372" s="186"/>
      <c r="RZ372" s="186"/>
      <c r="SA372" s="186"/>
      <c r="SB372" s="186"/>
      <c r="SC372" s="186"/>
      <c r="SD372" s="186"/>
      <c r="SE372" s="186"/>
      <c r="SF372" s="186"/>
      <c r="SG372" s="186"/>
      <c r="SH372" s="186"/>
      <c r="SI372" s="186"/>
      <c r="SJ372" s="186"/>
      <c r="SK372" s="186"/>
      <c r="SL372" s="186"/>
      <c r="SM372" s="186"/>
      <c r="SN372" s="186"/>
      <c r="SO372" s="186"/>
      <c r="SP372" s="186"/>
      <c r="SQ372" s="186"/>
      <c r="SR372" s="186"/>
      <c r="SS372" s="186"/>
      <c r="ST372" s="186"/>
      <c r="SU372" s="186"/>
      <c r="SV372" s="186"/>
      <c r="SW372" s="186"/>
      <c r="SX372" s="186"/>
      <c r="SY372" s="186"/>
      <c r="SZ372" s="186"/>
      <c r="TA372" s="186"/>
      <c r="TB372" s="186"/>
      <c r="TC372" s="186"/>
      <c r="TD372" s="186"/>
      <c r="TE372" s="186"/>
      <c r="TF372" s="186"/>
      <c r="TG372" s="186"/>
      <c r="TH372" s="186"/>
      <c r="TI372" s="186"/>
      <c r="TJ372" s="186"/>
      <c r="TK372" s="186"/>
      <c r="TL372" s="186"/>
      <c r="TM372" s="186"/>
      <c r="TN372" s="186"/>
      <c r="TO372" s="186"/>
      <c r="TP372" s="186"/>
      <c r="TQ372" s="186"/>
      <c r="TR372" s="186"/>
      <c r="TS372" s="186"/>
      <c r="TT372" s="186"/>
      <c r="TU372" s="186"/>
      <c r="TV372" s="186"/>
      <c r="TW372" s="186"/>
      <c r="TX372" s="186"/>
      <c r="TY372" s="186"/>
      <c r="TZ372" s="186"/>
      <c r="UA372" s="186"/>
      <c r="UB372" s="186"/>
      <c r="UC372" s="186"/>
      <c r="UD372" s="186"/>
      <c r="UE372" s="186"/>
      <c r="UF372" s="186"/>
      <c r="UG372" s="186"/>
      <c r="UH372" s="186"/>
      <c r="UI372" s="186"/>
      <c r="UJ372" s="186"/>
      <c r="UK372" s="186"/>
      <c r="UL372" s="186"/>
      <c r="UM372" s="186"/>
      <c r="UN372" s="186"/>
      <c r="UO372" s="186"/>
      <c r="UP372" s="186"/>
      <c r="UQ372" s="186"/>
      <c r="UR372" s="186"/>
      <c r="US372" s="186"/>
      <c r="UT372" s="186"/>
      <c r="UU372" s="186"/>
      <c r="UV372" s="186"/>
      <c r="UW372" s="186"/>
      <c r="UX372" s="186"/>
      <c r="UY372" s="186"/>
      <c r="UZ372" s="186"/>
      <c r="VA372" s="186"/>
      <c r="VB372" s="186"/>
      <c r="VC372" s="186"/>
      <c r="VD372" s="186"/>
      <c r="VE372" s="186"/>
      <c r="VF372" s="186"/>
      <c r="VG372" s="186"/>
      <c r="VH372" s="186"/>
      <c r="VI372" s="186"/>
      <c r="VJ372" s="186"/>
      <c r="VK372" s="186"/>
      <c r="VL372" s="186"/>
      <c r="VM372" s="186"/>
      <c r="VN372" s="186"/>
      <c r="VO372" s="186"/>
      <c r="VP372" s="186"/>
      <c r="VQ372" s="186"/>
      <c r="VR372" s="186"/>
      <c r="VS372" s="186"/>
      <c r="VT372" s="186"/>
      <c r="VU372" s="186"/>
      <c r="VV372" s="186"/>
      <c r="VW372" s="186"/>
      <c r="VX372" s="186"/>
      <c r="VY372" s="186"/>
      <c r="VZ372" s="186"/>
      <c r="WA372" s="186"/>
      <c r="WB372" s="186"/>
      <c r="WC372" s="186"/>
      <c r="WD372" s="186"/>
      <c r="WE372" s="186"/>
      <c r="WF372" s="186"/>
      <c r="WG372" s="186"/>
      <c r="WH372" s="186"/>
      <c r="WI372" s="186"/>
      <c r="WJ372" s="186"/>
      <c r="WK372" s="186"/>
      <c r="WL372" s="186"/>
      <c r="WM372" s="186"/>
      <c r="WN372" s="186"/>
      <c r="WO372" s="186"/>
      <c r="WP372" s="186"/>
      <c r="WQ372" s="186"/>
      <c r="WR372" s="186"/>
      <c r="WS372" s="186"/>
      <c r="WT372" s="186"/>
      <c r="WU372" s="186"/>
      <c r="WV372" s="186"/>
      <c r="WW372" s="186"/>
      <c r="WX372" s="186"/>
      <c r="WY372" s="186"/>
      <c r="WZ372" s="186"/>
      <c r="XA372" s="186"/>
      <c r="XB372" s="186"/>
      <c r="XC372" s="186"/>
      <c r="XD372" s="186"/>
      <c r="XE372" s="186"/>
      <c r="XF372" s="186"/>
      <c r="XG372" s="186"/>
      <c r="XH372" s="186"/>
      <c r="XI372" s="186"/>
      <c r="XJ372" s="186"/>
      <c r="XK372" s="186"/>
      <c r="XL372" s="186"/>
      <c r="XM372" s="186"/>
      <c r="XN372" s="186"/>
      <c r="XO372" s="186"/>
      <c r="XP372" s="186"/>
      <c r="XQ372" s="186"/>
      <c r="XR372" s="186"/>
      <c r="XS372" s="186"/>
      <c r="XT372" s="186"/>
      <c r="XU372" s="186"/>
      <c r="XV372" s="186"/>
      <c r="XW372" s="186"/>
      <c r="XX372" s="186"/>
      <c r="XY372" s="186"/>
      <c r="XZ372" s="186"/>
      <c r="YA372" s="186"/>
      <c r="YB372" s="186"/>
      <c r="YC372" s="186"/>
      <c r="YD372" s="186"/>
      <c r="YE372" s="186"/>
      <c r="YF372" s="186"/>
      <c r="YG372" s="186"/>
      <c r="YH372" s="186"/>
      <c r="YI372" s="186"/>
      <c r="YJ372" s="186"/>
      <c r="YK372" s="186"/>
      <c r="YL372" s="186"/>
      <c r="YM372" s="186"/>
      <c r="YN372" s="186"/>
      <c r="YO372" s="186"/>
      <c r="YP372" s="186"/>
      <c r="YQ372" s="186"/>
      <c r="YR372" s="186"/>
      <c r="YS372" s="186"/>
      <c r="YT372" s="186"/>
      <c r="YU372" s="186"/>
      <c r="YV372" s="186"/>
      <c r="YW372" s="186"/>
      <c r="YX372" s="186"/>
      <c r="YY372" s="186"/>
      <c r="YZ372" s="186"/>
      <c r="ZA372" s="186"/>
      <c r="ZB372" s="186"/>
      <c r="ZC372" s="186"/>
      <c r="ZD372" s="186"/>
      <c r="ZE372" s="186"/>
      <c r="ZF372" s="186"/>
      <c r="ZG372" s="186"/>
      <c r="ZH372" s="186"/>
      <c r="ZI372" s="186"/>
      <c r="ZJ372" s="186"/>
      <c r="ZK372" s="186"/>
      <c r="ZL372" s="186"/>
      <c r="ZM372" s="186"/>
      <c r="ZN372" s="186"/>
      <c r="ZO372" s="186"/>
      <c r="ZP372" s="186"/>
      <c r="ZQ372" s="186"/>
      <c r="ZR372" s="186"/>
      <c r="ZS372" s="186"/>
      <c r="ZT372" s="186"/>
      <c r="ZU372" s="186"/>
      <c r="ZV372" s="186"/>
      <c r="ZW372" s="186"/>
      <c r="ZX372" s="186"/>
      <c r="ZY372" s="186"/>
      <c r="ZZ372" s="186"/>
      <c r="AAA372" s="186"/>
      <c r="AAB372" s="186"/>
      <c r="AAC372" s="186"/>
      <c r="AAD372" s="186"/>
      <c r="AAE372" s="186"/>
      <c r="AAF372" s="186"/>
      <c r="AAG372" s="186"/>
      <c r="AAH372" s="186"/>
      <c r="AAI372" s="186"/>
      <c r="AAJ372" s="186"/>
      <c r="AAK372" s="186"/>
      <c r="AAL372" s="186"/>
      <c r="AAM372" s="186"/>
      <c r="AAN372" s="186"/>
      <c r="AAO372" s="186"/>
      <c r="AAP372" s="186"/>
      <c r="AAQ372" s="186"/>
      <c r="AAR372" s="186"/>
      <c r="AAS372" s="186"/>
      <c r="AAT372" s="186"/>
      <c r="AAU372" s="186"/>
      <c r="AAV372" s="186"/>
      <c r="AAW372" s="186"/>
      <c r="AAX372" s="186"/>
      <c r="AAY372" s="186"/>
      <c r="AAZ372" s="186"/>
      <c r="ABA372" s="186"/>
      <c r="ABB372" s="186"/>
      <c r="ABC372" s="186"/>
      <c r="ABD372" s="186"/>
      <c r="ABE372" s="186"/>
      <c r="ABF372" s="186"/>
      <c r="ABG372" s="186"/>
      <c r="ABH372" s="186"/>
      <c r="ABI372" s="186"/>
      <c r="ABJ372" s="186"/>
      <c r="ABK372" s="186"/>
      <c r="ABL372" s="186"/>
      <c r="ABM372" s="186"/>
      <c r="ABN372" s="186"/>
      <c r="ABO372" s="186"/>
      <c r="ABP372" s="186"/>
      <c r="ABQ372" s="186"/>
      <c r="ABR372" s="186"/>
      <c r="ABS372" s="186"/>
      <c r="ABT372" s="186"/>
      <c r="ABU372" s="186"/>
      <c r="ABV372" s="186"/>
      <c r="ABW372" s="186"/>
      <c r="ABX372" s="186"/>
      <c r="ABY372" s="186"/>
      <c r="ABZ372" s="186"/>
      <c r="ACA372" s="186"/>
      <c r="ACB372" s="186"/>
      <c r="ACC372" s="186"/>
      <c r="ACD372" s="186"/>
      <c r="ACE372" s="186"/>
      <c r="ACF372" s="186"/>
      <c r="ACG372" s="186"/>
      <c r="ACH372" s="186"/>
      <c r="ACI372" s="186"/>
      <c r="ACJ372" s="186"/>
      <c r="ACK372" s="186"/>
      <c r="ACL372" s="186"/>
      <c r="ACM372" s="186"/>
      <c r="ACN372" s="186"/>
      <c r="ACO372" s="186"/>
      <c r="ACP372" s="186"/>
      <c r="ACQ372" s="186"/>
      <c r="ACR372" s="186"/>
      <c r="ACS372" s="186"/>
      <c r="ACT372" s="186"/>
      <c r="ACU372" s="186"/>
      <c r="ACV372" s="186"/>
      <c r="ACW372" s="186"/>
      <c r="ACX372" s="186"/>
      <c r="ACY372" s="186"/>
      <c r="ACZ372" s="186"/>
      <c r="ADA372" s="186"/>
    </row>
    <row r="373" spans="1:786" s="22" customFormat="1" ht="15.6" x14ac:dyDescent="0.3">
      <c r="A373" s="81">
        <v>3</v>
      </c>
      <c r="B373" s="87" t="s">
        <v>1006</v>
      </c>
      <c r="C373" s="64" t="s">
        <v>111</v>
      </c>
      <c r="D373" s="65" t="s">
        <v>129</v>
      </c>
      <c r="E373" s="65" t="s">
        <v>146</v>
      </c>
      <c r="F373" s="65"/>
      <c r="G373" s="122"/>
      <c r="H373" s="65">
        <v>1</v>
      </c>
      <c r="I373" s="65" t="s">
        <v>49</v>
      </c>
      <c r="J373" s="65" t="s">
        <v>170</v>
      </c>
      <c r="K373" s="67">
        <v>1942</v>
      </c>
      <c r="L373" s="135">
        <v>1942</v>
      </c>
      <c r="M373" s="69"/>
      <c r="N373" s="70"/>
      <c r="O373" s="70"/>
      <c r="P373" s="71" t="s">
        <v>511</v>
      </c>
      <c r="Q373" s="72" t="s">
        <v>1007</v>
      </c>
      <c r="R373" s="73" t="s">
        <v>243</v>
      </c>
      <c r="S373" s="74" t="str">
        <f t="shared" si="86"/>
        <v>Cu</v>
      </c>
      <c r="T373" s="75">
        <v>3500</v>
      </c>
      <c r="U373" s="75">
        <v>0.75</v>
      </c>
      <c r="V373" s="75">
        <v>0.35</v>
      </c>
      <c r="W373" s="75">
        <v>1.210732740464636</v>
      </c>
      <c r="X373" s="75">
        <v>1865</v>
      </c>
      <c r="Y373" s="75">
        <v>400</v>
      </c>
      <c r="Z373" s="75" t="s">
        <v>244</v>
      </c>
      <c r="AB373" s="76">
        <f t="shared" si="87"/>
        <v>0</v>
      </c>
      <c r="AC373" s="76">
        <f t="shared" si="88"/>
        <v>0</v>
      </c>
      <c r="AD373" s="76">
        <f t="shared" si="89"/>
        <v>0</v>
      </c>
      <c r="AE373" s="76">
        <f t="shared" si="90"/>
        <v>0</v>
      </c>
      <c r="AF373" s="77"/>
      <c r="AG373" s="77">
        <f>IF(A373=1,AE373,0)</f>
        <v>0</v>
      </c>
      <c r="AH373" s="77">
        <f>IF(A373=2,AE373,0)</f>
        <v>0</v>
      </c>
      <c r="AI373" s="77">
        <f>IF(A373=3,AE373,0)</f>
        <v>0</v>
      </c>
      <c r="AK373" s="183"/>
      <c r="AL373" s="183"/>
      <c r="AM373" s="183"/>
      <c r="AN373" s="183"/>
      <c r="AO373" s="183"/>
      <c r="AP373" s="183"/>
      <c r="AQ373" s="183"/>
      <c r="AR373" s="183"/>
      <c r="AS373" s="183"/>
      <c r="AT373" s="183"/>
      <c r="AU373" s="183"/>
      <c r="AV373" s="183"/>
      <c r="AW373" s="183"/>
      <c r="AX373" s="183"/>
      <c r="AY373" s="183"/>
      <c r="AZ373" s="183"/>
      <c r="BA373" s="183"/>
      <c r="BB373" s="183"/>
      <c r="BC373" s="183"/>
      <c r="BD373" s="183"/>
      <c r="BE373" s="183"/>
      <c r="BF373" s="183"/>
      <c r="BG373" s="183"/>
      <c r="BH373" s="183"/>
      <c r="BI373" s="183"/>
      <c r="BJ373" s="183"/>
      <c r="BK373" s="183"/>
      <c r="BL373" s="183"/>
      <c r="BM373" s="183"/>
      <c r="BN373" s="183"/>
      <c r="BO373" s="183"/>
      <c r="BP373" s="183"/>
      <c r="BQ373" s="183"/>
      <c r="BR373" s="183"/>
      <c r="BS373" s="183"/>
      <c r="BT373" s="183"/>
      <c r="BU373" s="183"/>
      <c r="BV373" s="183"/>
      <c r="BW373" s="183"/>
      <c r="BX373" s="183"/>
      <c r="BY373" s="183"/>
      <c r="BZ373" s="183"/>
      <c r="CA373" s="183"/>
      <c r="CB373" s="183"/>
      <c r="CC373" s="183"/>
      <c r="CD373" s="183"/>
      <c r="CE373" s="183"/>
      <c r="CF373" s="183"/>
      <c r="CG373" s="183"/>
      <c r="CH373" s="183"/>
      <c r="CI373" s="183"/>
      <c r="CJ373" s="183"/>
      <c r="CK373" s="183"/>
      <c r="CL373" s="183"/>
      <c r="CM373" s="183"/>
      <c r="CN373" s="183"/>
      <c r="CO373" s="183"/>
      <c r="CP373" s="183"/>
      <c r="CQ373" s="183"/>
      <c r="CR373" s="183"/>
      <c r="CS373" s="183"/>
      <c r="CT373" s="183"/>
      <c r="CU373" s="183"/>
      <c r="CV373" s="183"/>
      <c r="CW373" s="183"/>
      <c r="CX373" s="183"/>
      <c r="CY373" s="183"/>
      <c r="CZ373" s="183"/>
      <c r="DA373" s="183"/>
      <c r="DB373" s="183"/>
      <c r="DC373" s="183"/>
      <c r="DD373" s="183"/>
      <c r="DE373" s="183"/>
      <c r="DF373" s="183"/>
      <c r="DG373" s="183"/>
      <c r="DH373" s="183"/>
      <c r="DI373" s="183"/>
      <c r="DJ373" s="183"/>
      <c r="DK373" s="183"/>
      <c r="DL373" s="183"/>
      <c r="DM373" s="183"/>
      <c r="DN373" s="183"/>
      <c r="DO373" s="183"/>
      <c r="DP373" s="183"/>
      <c r="DQ373" s="183"/>
      <c r="DR373" s="183"/>
      <c r="DS373" s="183"/>
      <c r="DT373" s="183"/>
      <c r="DU373" s="183"/>
      <c r="DV373" s="183"/>
      <c r="DW373" s="183"/>
      <c r="DX373" s="183"/>
      <c r="DY373" s="183"/>
      <c r="DZ373" s="183"/>
      <c r="EA373" s="183"/>
      <c r="EB373" s="183"/>
      <c r="EC373" s="183"/>
      <c r="ED373" s="186"/>
      <c r="EE373" s="186"/>
      <c r="EF373" s="186"/>
      <c r="EG373" s="186"/>
      <c r="EH373" s="186"/>
      <c r="EI373" s="186"/>
      <c r="EJ373" s="186"/>
      <c r="EK373" s="186"/>
      <c r="EL373" s="186"/>
      <c r="EM373" s="186"/>
      <c r="EN373" s="186"/>
      <c r="EO373" s="186"/>
      <c r="EP373" s="186"/>
      <c r="EQ373" s="186"/>
      <c r="ER373" s="186"/>
      <c r="ES373" s="186"/>
      <c r="ET373" s="186"/>
      <c r="EU373" s="186"/>
      <c r="EV373" s="186"/>
      <c r="EW373" s="186"/>
      <c r="EX373" s="186"/>
      <c r="EY373" s="186"/>
      <c r="EZ373" s="186"/>
      <c r="FA373" s="186"/>
      <c r="FB373" s="186"/>
      <c r="FC373" s="186"/>
      <c r="FD373" s="186"/>
      <c r="FE373" s="186"/>
      <c r="FF373" s="186"/>
      <c r="FG373" s="186"/>
      <c r="FH373" s="186"/>
      <c r="FI373" s="186"/>
      <c r="FJ373" s="186"/>
      <c r="FK373" s="186"/>
      <c r="FL373" s="186"/>
      <c r="FM373" s="186"/>
      <c r="FN373" s="186"/>
      <c r="FO373" s="186"/>
      <c r="FP373" s="186"/>
      <c r="FQ373" s="186"/>
      <c r="FR373" s="186"/>
      <c r="FS373" s="186"/>
      <c r="FT373" s="186"/>
      <c r="FU373" s="186"/>
      <c r="FV373" s="186"/>
      <c r="FW373" s="186"/>
      <c r="FX373" s="186"/>
      <c r="FY373" s="186"/>
      <c r="FZ373" s="186"/>
      <c r="GA373" s="186"/>
      <c r="GB373" s="186"/>
      <c r="GC373" s="186"/>
      <c r="GD373" s="186"/>
      <c r="GE373" s="186"/>
      <c r="GF373" s="186"/>
      <c r="GG373" s="186"/>
      <c r="GH373" s="186"/>
      <c r="GI373" s="186"/>
      <c r="GJ373" s="186"/>
      <c r="GK373" s="186"/>
      <c r="GL373" s="186"/>
      <c r="GM373" s="186"/>
      <c r="GN373" s="186"/>
      <c r="GO373" s="186"/>
      <c r="GP373" s="186"/>
      <c r="GQ373" s="186"/>
      <c r="GR373" s="186"/>
      <c r="GS373" s="186"/>
      <c r="GT373" s="186"/>
      <c r="GU373" s="186"/>
      <c r="GV373" s="186"/>
      <c r="GW373" s="186"/>
      <c r="GX373" s="186"/>
      <c r="GY373" s="186"/>
      <c r="GZ373" s="186"/>
      <c r="HA373" s="186"/>
      <c r="HB373" s="186"/>
      <c r="HC373" s="186"/>
      <c r="HD373" s="186"/>
      <c r="HE373" s="186"/>
      <c r="HF373" s="186"/>
      <c r="HG373" s="186"/>
      <c r="HH373" s="186"/>
      <c r="HI373" s="186"/>
      <c r="HJ373" s="186"/>
      <c r="HK373" s="186"/>
      <c r="HL373" s="186"/>
      <c r="HM373" s="186"/>
      <c r="HN373" s="186"/>
      <c r="HO373" s="186"/>
      <c r="HP373" s="186"/>
      <c r="HQ373" s="186"/>
      <c r="HR373" s="186"/>
      <c r="HS373" s="186"/>
      <c r="HT373" s="186"/>
      <c r="HU373" s="186"/>
      <c r="HV373" s="186"/>
      <c r="HW373" s="186"/>
      <c r="HX373" s="186"/>
      <c r="HY373" s="186"/>
      <c r="HZ373" s="186"/>
      <c r="IA373" s="186"/>
      <c r="IB373" s="186"/>
      <c r="IC373" s="186"/>
      <c r="ID373" s="186"/>
      <c r="IE373" s="186"/>
      <c r="IF373" s="186"/>
      <c r="IG373" s="186"/>
      <c r="IH373" s="186"/>
      <c r="II373" s="186"/>
      <c r="IJ373" s="186"/>
      <c r="IK373" s="186"/>
      <c r="IL373" s="186"/>
      <c r="IM373" s="186"/>
      <c r="IN373" s="186"/>
      <c r="IO373" s="186"/>
      <c r="IP373" s="186"/>
      <c r="IQ373" s="186"/>
      <c r="IR373" s="186"/>
      <c r="IS373" s="186"/>
      <c r="IT373" s="186"/>
      <c r="IU373" s="186"/>
      <c r="IV373" s="186"/>
      <c r="IW373" s="186"/>
      <c r="IX373" s="186"/>
      <c r="IY373" s="186"/>
      <c r="IZ373" s="186"/>
      <c r="JA373" s="186"/>
      <c r="JB373" s="186"/>
      <c r="JC373" s="186"/>
      <c r="JD373" s="186"/>
      <c r="JE373" s="186"/>
      <c r="JF373" s="186"/>
      <c r="JG373" s="186"/>
      <c r="JH373" s="186"/>
      <c r="JI373" s="186"/>
      <c r="JJ373" s="186"/>
      <c r="JK373" s="186"/>
      <c r="JL373" s="186"/>
      <c r="JM373" s="186"/>
      <c r="JN373" s="186"/>
      <c r="JO373" s="186"/>
      <c r="JP373" s="186"/>
      <c r="JQ373" s="186"/>
      <c r="JR373" s="186"/>
      <c r="JS373" s="186"/>
      <c r="JT373" s="186"/>
      <c r="JU373" s="186"/>
      <c r="JV373" s="186"/>
      <c r="JW373" s="186"/>
      <c r="JX373" s="186"/>
      <c r="JY373" s="186"/>
      <c r="JZ373" s="186"/>
      <c r="KA373" s="186"/>
      <c r="KB373" s="186"/>
      <c r="KC373" s="186"/>
      <c r="KD373" s="186"/>
      <c r="KE373" s="186"/>
      <c r="KF373" s="186"/>
      <c r="KG373" s="186"/>
      <c r="KH373" s="186"/>
      <c r="KI373" s="186"/>
      <c r="KJ373" s="186"/>
      <c r="KK373" s="186"/>
      <c r="KL373" s="186"/>
      <c r="KM373" s="186"/>
      <c r="KN373" s="186"/>
      <c r="KO373" s="186"/>
      <c r="KP373" s="186"/>
      <c r="KQ373" s="186"/>
      <c r="KR373" s="186"/>
      <c r="KS373" s="186"/>
      <c r="KT373" s="186"/>
      <c r="KU373" s="186"/>
      <c r="KV373" s="186"/>
      <c r="KW373" s="186"/>
      <c r="KX373" s="186"/>
      <c r="KY373" s="186"/>
      <c r="KZ373" s="186"/>
      <c r="LA373" s="186"/>
      <c r="LB373" s="186"/>
      <c r="LC373" s="186"/>
      <c r="LD373" s="186"/>
      <c r="LE373" s="186"/>
      <c r="LF373" s="186"/>
      <c r="LG373" s="186"/>
      <c r="LH373" s="186"/>
      <c r="LI373" s="186"/>
      <c r="LJ373" s="186"/>
      <c r="LK373" s="186"/>
      <c r="LL373" s="186"/>
      <c r="LM373" s="186"/>
      <c r="LN373" s="186"/>
      <c r="LO373" s="186"/>
      <c r="LP373" s="186"/>
      <c r="LQ373" s="186"/>
      <c r="LR373" s="186"/>
      <c r="LS373" s="186"/>
      <c r="LT373" s="186"/>
      <c r="LU373" s="186"/>
      <c r="LV373" s="186"/>
      <c r="LW373" s="186"/>
      <c r="LX373" s="186"/>
      <c r="LY373" s="186"/>
      <c r="LZ373" s="186"/>
      <c r="MA373" s="186"/>
      <c r="MB373" s="186"/>
      <c r="MC373" s="186"/>
      <c r="MD373" s="186"/>
      <c r="ME373" s="186"/>
      <c r="MF373" s="186"/>
      <c r="MG373" s="186"/>
      <c r="MH373" s="186"/>
      <c r="MI373" s="186"/>
      <c r="MJ373" s="186"/>
      <c r="MK373" s="186"/>
      <c r="ML373" s="186"/>
      <c r="MM373" s="186"/>
      <c r="MN373" s="186"/>
      <c r="MO373" s="186"/>
      <c r="MP373" s="186"/>
      <c r="MQ373" s="186"/>
      <c r="MR373" s="186"/>
      <c r="MS373" s="186"/>
      <c r="MT373" s="186"/>
      <c r="MU373" s="186"/>
      <c r="MV373" s="186"/>
      <c r="MW373" s="186"/>
      <c r="MX373" s="186"/>
      <c r="MY373" s="186"/>
      <c r="MZ373" s="186"/>
      <c r="NA373" s="186"/>
      <c r="NB373" s="186"/>
      <c r="NC373" s="186"/>
      <c r="ND373" s="186"/>
      <c r="NE373" s="186"/>
      <c r="NF373" s="186"/>
      <c r="NG373" s="186"/>
      <c r="NH373" s="186"/>
      <c r="NI373" s="186"/>
      <c r="NJ373" s="186"/>
      <c r="NK373" s="186"/>
      <c r="NL373" s="186"/>
      <c r="NM373" s="186"/>
      <c r="NN373" s="186"/>
      <c r="NO373" s="186"/>
      <c r="NP373" s="186"/>
      <c r="NQ373" s="186"/>
      <c r="NR373" s="186"/>
      <c r="NS373" s="186"/>
      <c r="NT373" s="186"/>
      <c r="NU373" s="186"/>
      <c r="NV373" s="186"/>
      <c r="NW373" s="186"/>
      <c r="NX373" s="186"/>
      <c r="NY373" s="186"/>
      <c r="NZ373" s="186"/>
      <c r="OA373" s="186"/>
      <c r="OB373" s="186"/>
      <c r="OC373" s="186"/>
      <c r="OD373" s="186"/>
      <c r="OE373" s="186"/>
      <c r="OF373" s="186"/>
      <c r="OG373" s="186"/>
      <c r="OH373" s="186"/>
      <c r="OI373" s="186"/>
      <c r="OJ373" s="186"/>
      <c r="OK373" s="186"/>
      <c r="OL373" s="186"/>
      <c r="OM373" s="186"/>
      <c r="ON373" s="186"/>
      <c r="OO373" s="186"/>
      <c r="OP373" s="186"/>
      <c r="OQ373" s="186"/>
      <c r="OR373" s="186"/>
      <c r="OS373" s="186"/>
      <c r="OT373" s="186"/>
      <c r="OU373" s="186"/>
      <c r="OV373" s="186"/>
      <c r="OW373" s="186"/>
      <c r="OX373" s="186"/>
      <c r="OY373" s="186"/>
      <c r="OZ373" s="186"/>
      <c r="PA373" s="186"/>
      <c r="PB373" s="186"/>
      <c r="PC373" s="186"/>
      <c r="PD373" s="186"/>
      <c r="PE373" s="186"/>
      <c r="PF373" s="186"/>
      <c r="PG373" s="186"/>
      <c r="PH373" s="186"/>
      <c r="PI373" s="186"/>
      <c r="PJ373" s="186"/>
      <c r="PK373" s="186"/>
      <c r="PL373" s="186"/>
      <c r="PM373" s="186"/>
      <c r="PN373" s="186"/>
      <c r="PO373" s="186"/>
      <c r="PP373" s="186"/>
      <c r="PQ373" s="186"/>
      <c r="PR373" s="186"/>
      <c r="PS373" s="186"/>
      <c r="PT373" s="186"/>
      <c r="PU373" s="186"/>
      <c r="PV373" s="186"/>
      <c r="PW373" s="186"/>
      <c r="PX373" s="186"/>
      <c r="PY373" s="186"/>
      <c r="PZ373" s="186"/>
      <c r="QA373" s="186"/>
      <c r="QB373" s="186"/>
      <c r="QC373" s="186"/>
      <c r="QD373" s="186"/>
      <c r="QE373" s="186"/>
      <c r="QF373" s="186"/>
      <c r="QG373" s="186"/>
      <c r="QH373" s="186"/>
      <c r="QI373" s="186"/>
      <c r="QJ373" s="186"/>
      <c r="QK373" s="186"/>
      <c r="QL373" s="186"/>
      <c r="QM373" s="186"/>
      <c r="QN373" s="186"/>
      <c r="QO373" s="186"/>
      <c r="QP373" s="186"/>
      <c r="QQ373" s="186"/>
      <c r="QR373" s="186"/>
      <c r="QS373" s="186"/>
      <c r="QT373" s="186"/>
      <c r="QU373" s="186"/>
      <c r="QV373" s="186"/>
      <c r="QW373" s="186"/>
      <c r="QX373" s="186"/>
      <c r="QY373" s="186"/>
      <c r="QZ373" s="186"/>
      <c r="RA373" s="186"/>
      <c r="RB373" s="186"/>
      <c r="RC373" s="186"/>
      <c r="RD373" s="186"/>
      <c r="RE373" s="186"/>
      <c r="RF373" s="186"/>
      <c r="RG373" s="186"/>
      <c r="RH373" s="186"/>
      <c r="RI373" s="186"/>
      <c r="RJ373" s="186"/>
      <c r="RK373" s="186"/>
      <c r="RL373" s="186"/>
      <c r="RM373" s="186"/>
      <c r="RN373" s="186"/>
      <c r="RO373" s="186"/>
      <c r="RP373" s="186"/>
      <c r="RQ373" s="186"/>
      <c r="RR373" s="186"/>
      <c r="RS373" s="186"/>
      <c r="RT373" s="186"/>
      <c r="RU373" s="186"/>
      <c r="RV373" s="186"/>
      <c r="RW373" s="186"/>
      <c r="RX373" s="186"/>
      <c r="RY373" s="186"/>
      <c r="RZ373" s="186"/>
      <c r="SA373" s="186"/>
      <c r="SB373" s="186"/>
      <c r="SC373" s="186"/>
      <c r="SD373" s="186"/>
      <c r="SE373" s="186"/>
      <c r="SF373" s="186"/>
      <c r="SG373" s="186"/>
      <c r="SH373" s="186"/>
      <c r="SI373" s="186"/>
      <c r="SJ373" s="186"/>
      <c r="SK373" s="186"/>
      <c r="SL373" s="186"/>
      <c r="SM373" s="186"/>
      <c r="SN373" s="186"/>
      <c r="SO373" s="186"/>
      <c r="SP373" s="186"/>
      <c r="SQ373" s="186"/>
      <c r="SR373" s="186"/>
      <c r="SS373" s="186"/>
      <c r="ST373" s="186"/>
      <c r="SU373" s="186"/>
      <c r="SV373" s="186"/>
      <c r="SW373" s="186"/>
      <c r="SX373" s="186"/>
      <c r="SY373" s="186"/>
      <c r="SZ373" s="186"/>
      <c r="TA373" s="186"/>
      <c r="TB373" s="186"/>
      <c r="TC373" s="186"/>
      <c r="TD373" s="186"/>
      <c r="TE373" s="186"/>
      <c r="TF373" s="186"/>
      <c r="TG373" s="186"/>
      <c r="TH373" s="186"/>
      <c r="TI373" s="186"/>
      <c r="TJ373" s="186"/>
      <c r="TK373" s="186"/>
      <c r="TL373" s="186"/>
      <c r="TM373" s="186"/>
      <c r="TN373" s="186"/>
      <c r="TO373" s="186"/>
      <c r="TP373" s="186"/>
      <c r="TQ373" s="186"/>
      <c r="TR373" s="186"/>
      <c r="TS373" s="186"/>
      <c r="TT373" s="186"/>
      <c r="TU373" s="186"/>
      <c r="TV373" s="186"/>
      <c r="TW373" s="186"/>
      <c r="TX373" s="186"/>
      <c r="TY373" s="186"/>
      <c r="TZ373" s="186"/>
      <c r="UA373" s="186"/>
      <c r="UB373" s="186"/>
      <c r="UC373" s="186"/>
      <c r="UD373" s="186"/>
      <c r="UE373" s="186"/>
      <c r="UF373" s="186"/>
      <c r="UG373" s="186"/>
      <c r="UH373" s="186"/>
      <c r="UI373" s="186"/>
      <c r="UJ373" s="186"/>
      <c r="UK373" s="186"/>
      <c r="UL373" s="186"/>
      <c r="UM373" s="186"/>
      <c r="UN373" s="186"/>
      <c r="UO373" s="186"/>
      <c r="UP373" s="186"/>
      <c r="UQ373" s="186"/>
      <c r="UR373" s="186"/>
      <c r="US373" s="186"/>
      <c r="UT373" s="186"/>
      <c r="UU373" s="186"/>
      <c r="UV373" s="186"/>
      <c r="UW373" s="186"/>
      <c r="UX373" s="186"/>
      <c r="UY373" s="186"/>
      <c r="UZ373" s="186"/>
      <c r="VA373" s="186"/>
      <c r="VB373" s="186"/>
      <c r="VC373" s="186"/>
      <c r="VD373" s="186"/>
      <c r="VE373" s="186"/>
      <c r="VF373" s="186"/>
      <c r="VG373" s="186"/>
      <c r="VH373" s="186"/>
      <c r="VI373" s="186"/>
      <c r="VJ373" s="186"/>
      <c r="VK373" s="186"/>
      <c r="VL373" s="186"/>
      <c r="VM373" s="186"/>
      <c r="VN373" s="186"/>
      <c r="VO373" s="186"/>
      <c r="VP373" s="186"/>
      <c r="VQ373" s="186"/>
      <c r="VR373" s="186"/>
      <c r="VS373" s="186"/>
      <c r="VT373" s="186"/>
      <c r="VU373" s="186"/>
      <c r="VV373" s="186"/>
      <c r="VW373" s="186"/>
      <c r="VX373" s="186"/>
      <c r="VY373" s="186"/>
      <c r="VZ373" s="186"/>
      <c r="WA373" s="186"/>
      <c r="WB373" s="186"/>
      <c r="WC373" s="186"/>
      <c r="WD373" s="186"/>
      <c r="WE373" s="186"/>
      <c r="WF373" s="186"/>
      <c r="WG373" s="186"/>
      <c r="WH373" s="186"/>
      <c r="WI373" s="186"/>
      <c r="WJ373" s="186"/>
      <c r="WK373" s="186"/>
      <c r="WL373" s="186"/>
      <c r="WM373" s="186"/>
      <c r="WN373" s="186"/>
      <c r="WO373" s="186"/>
      <c r="WP373" s="186"/>
      <c r="WQ373" s="186"/>
      <c r="WR373" s="186"/>
      <c r="WS373" s="186"/>
      <c r="WT373" s="186"/>
      <c r="WU373" s="186"/>
      <c r="WV373" s="186"/>
      <c r="WW373" s="186"/>
      <c r="WX373" s="186"/>
      <c r="WY373" s="186"/>
      <c r="WZ373" s="186"/>
      <c r="XA373" s="186"/>
      <c r="XB373" s="186"/>
      <c r="XC373" s="186"/>
      <c r="XD373" s="186"/>
      <c r="XE373" s="186"/>
      <c r="XF373" s="186"/>
      <c r="XG373" s="186"/>
      <c r="XH373" s="186"/>
      <c r="XI373" s="186"/>
      <c r="XJ373" s="186"/>
      <c r="XK373" s="186"/>
      <c r="XL373" s="186"/>
      <c r="XM373" s="186"/>
      <c r="XN373" s="186"/>
      <c r="XO373" s="186"/>
      <c r="XP373" s="186"/>
      <c r="XQ373" s="186"/>
      <c r="XR373" s="186"/>
      <c r="XS373" s="186"/>
      <c r="XT373" s="186"/>
      <c r="XU373" s="186"/>
      <c r="XV373" s="186"/>
      <c r="XW373" s="186"/>
      <c r="XX373" s="186"/>
      <c r="XY373" s="186"/>
      <c r="XZ373" s="186"/>
      <c r="YA373" s="186"/>
      <c r="YB373" s="186"/>
      <c r="YC373" s="186"/>
      <c r="YD373" s="186"/>
      <c r="YE373" s="186"/>
      <c r="YF373" s="186"/>
      <c r="YG373" s="186"/>
      <c r="YH373" s="186"/>
      <c r="YI373" s="186"/>
      <c r="YJ373" s="186"/>
      <c r="YK373" s="186"/>
      <c r="YL373" s="186"/>
      <c r="YM373" s="186"/>
      <c r="YN373" s="186"/>
      <c r="YO373" s="186"/>
      <c r="YP373" s="186"/>
      <c r="YQ373" s="186"/>
      <c r="YR373" s="186"/>
      <c r="YS373" s="186"/>
      <c r="YT373" s="186"/>
      <c r="YU373" s="186"/>
      <c r="YV373" s="186"/>
      <c r="YW373" s="186"/>
      <c r="YX373" s="186"/>
      <c r="YY373" s="186"/>
      <c r="YZ373" s="186"/>
      <c r="ZA373" s="186"/>
      <c r="ZB373" s="186"/>
      <c r="ZC373" s="186"/>
      <c r="ZD373" s="186"/>
      <c r="ZE373" s="186"/>
      <c r="ZF373" s="186"/>
      <c r="ZG373" s="186"/>
      <c r="ZH373" s="186"/>
      <c r="ZI373" s="186"/>
      <c r="ZJ373" s="186"/>
      <c r="ZK373" s="186"/>
      <c r="ZL373" s="186"/>
      <c r="ZM373" s="186"/>
      <c r="ZN373" s="186"/>
      <c r="ZO373" s="186"/>
      <c r="ZP373" s="186"/>
      <c r="ZQ373" s="186"/>
      <c r="ZR373" s="186"/>
      <c r="ZS373" s="186"/>
      <c r="ZT373" s="186"/>
      <c r="ZU373" s="186"/>
      <c r="ZV373" s="186"/>
      <c r="ZW373" s="186"/>
      <c r="ZX373" s="186"/>
      <c r="ZY373" s="186"/>
      <c r="ZZ373" s="186"/>
      <c r="AAA373" s="186"/>
      <c r="AAB373" s="186"/>
      <c r="AAC373" s="186"/>
      <c r="AAD373" s="186"/>
      <c r="AAE373" s="186"/>
      <c r="AAF373" s="186"/>
      <c r="AAG373" s="186"/>
      <c r="AAH373" s="186"/>
      <c r="AAI373" s="186"/>
      <c r="AAJ373" s="186"/>
      <c r="AAK373" s="186"/>
      <c r="AAL373" s="186"/>
      <c r="AAM373" s="186"/>
      <c r="AAN373" s="186"/>
      <c r="AAO373" s="186"/>
      <c r="AAP373" s="186"/>
      <c r="AAQ373" s="186"/>
      <c r="AAR373" s="186"/>
      <c r="AAS373" s="186"/>
      <c r="AAT373" s="186"/>
      <c r="AAU373" s="186"/>
      <c r="AAV373" s="186"/>
      <c r="AAW373" s="186"/>
      <c r="AAX373" s="186"/>
      <c r="AAY373" s="186"/>
      <c r="AAZ373" s="186"/>
      <c r="ABA373" s="186"/>
      <c r="ABB373" s="186"/>
      <c r="ABC373" s="186"/>
      <c r="ABD373" s="186"/>
      <c r="ABE373" s="186"/>
      <c r="ABF373" s="186"/>
      <c r="ABG373" s="186"/>
      <c r="ABH373" s="186"/>
      <c r="ABI373" s="186"/>
      <c r="ABJ373" s="186"/>
      <c r="ABK373" s="186"/>
      <c r="ABL373" s="186"/>
      <c r="ABM373" s="186"/>
      <c r="ABN373" s="186"/>
      <c r="ABO373" s="186"/>
      <c r="ABP373" s="186"/>
      <c r="ABQ373" s="186"/>
      <c r="ABR373" s="186"/>
      <c r="ABS373" s="186"/>
      <c r="ABT373" s="186"/>
      <c r="ABU373" s="186"/>
      <c r="ABV373" s="186"/>
      <c r="ABW373" s="186"/>
      <c r="ABX373" s="186"/>
      <c r="ABY373" s="186"/>
      <c r="ABZ373" s="186"/>
      <c r="ACA373" s="186"/>
      <c r="ACB373" s="186"/>
      <c r="ACC373" s="186"/>
      <c r="ACD373" s="186"/>
      <c r="ACE373" s="186"/>
      <c r="ACF373" s="186"/>
      <c r="ACG373" s="186"/>
      <c r="ACH373" s="186"/>
      <c r="ACI373" s="186"/>
      <c r="ACJ373" s="186"/>
      <c r="ACK373" s="186"/>
      <c r="ACL373" s="186"/>
      <c r="ACM373" s="186"/>
      <c r="ACN373" s="186"/>
      <c r="ACO373" s="186"/>
      <c r="ACP373" s="186"/>
      <c r="ACQ373" s="186"/>
      <c r="ACR373" s="186"/>
      <c r="ACS373" s="186"/>
      <c r="ACT373" s="186"/>
      <c r="ACU373" s="186"/>
      <c r="ACV373" s="186"/>
      <c r="ACW373" s="186"/>
      <c r="ACX373" s="186"/>
      <c r="ACY373" s="186"/>
      <c r="ACZ373" s="186"/>
      <c r="ADA373" s="186"/>
    </row>
    <row r="374" spans="1:786" s="22" customFormat="1" ht="39" customHeight="1" x14ac:dyDescent="0.3">
      <c r="A374" s="81">
        <v>3</v>
      </c>
      <c r="B374" s="87" t="s">
        <v>1008</v>
      </c>
      <c r="C374" s="64" t="s">
        <v>111</v>
      </c>
      <c r="D374" s="65" t="s">
        <v>129</v>
      </c>
      <c r="E374" s="65" t="s">
        <v>146</v>
      </c>
      <c r="F374" s="65"/>
      <c r="G374" s="122"/>
      <c r="H374" s="65">
        <v>1</v>
      </c>
      <c r="I374" s="65" t="s">
        <v>49</v>
      </c>
      <c r="J374" s="65" t="s">
        <v>50</v>
      </c>
      <c r="K374" s="67">
        <v>1941</v>
      </c>
      <c r="L374" s="135">
        <v>1941</v>
      </c>
      <c r="M374" s="69"/>
      <c r="N374" s="70"/>
      <c r="O374" s="70"/>
      <c r="P374" s="71" t="s">
        <v>511</v>
      </c>
      <c r="Q374" s="72" t="s">
        <v>1009</v>
      </c>
      <c r="R374" s="73" t="s">
        <v>243</v>
      </c>
      <c r="S374" s="74" t="str">
        <f t="shared" si="86"/>
        <v>Cu</v>
      </c>
      <c r="T374" s="75">
        <v>3500</v>
      </c>
      <c r="U374" s="75">
        <v>0.75</v>
      </c>
      <c r="V374" s="75">
        <v>0.35</v>
      </c>
      <c r="W374" s="75">
        <v>1.210732740464636</v>
      </c>
      <c r="X374" s="75">
        <v>1865</v>
      </c>
      <c r="Y374" s="75">
        <v>370</v>
      </c>
      <c r="Z374" s="75" t="s">
        <v>244</v>
      </c>
      <c r="AB374" s="76">
        <f t="shared" si="87"/>
        <v>0</v>
      </c>
      <c r="AC374" s="76">
        <f t="shared" si="88"/>
        <v>0</v>
      </c>
      <c r="AD374" s="76">
        <f t="shared" si="89"/>
        <v>0</v>
      </c>
      <c r="AE374" s="76">
        <f t="shared" si="90"/>
        <v>0</v>
      </c>
      <c r="AF374" s="77"/>
      <c r="AG374" s="77">
        <f>IF(A374=1,AE374,0)</f>
        <v>0</v>
      </c>
      <c r="AH374" s="77">
        <f>IF(A374=2,AE374,0)</f>
        <v>0</v>
      </c>
      <c r="AI374" s="77">
        <f>IF(A374=3,AE374,0)</f>
        <v>0</v>
      </c>
      <c r="AK374" s="183"/>
      <c r="AL374" s="183"/>
      <c r="AM374" s="183"/>
      <c r="AN374" s="183"/>
      <c r="AO374" s="183"/>
      <c r="AP374" s="183"/>
      <c r="AQ374" s="183"/>
      <c r="AR374" s="183"/>
      <c r="AS374" s="183"/>
      <c r="AT374" s="183"/>
      <c r="AU374" s="183"/>
      <c r="AV374" s="183"/>
      <c r="AW374" s="183"/>
      <c r="AX374" s="183"/>
      <c r="AY374" s="183"/>
      <c r="AZ374" s="183"/>
      <c r="BA374" s="183"/>
      <c r="BB374" s="183"/>
      <c r="BC374" s="183"/>
      <c r="BD374" s="183"/>
      <c r="BE374" s="183"/>
      <c r="BF374" s="183"/>
      <c r="BG374" s="183"/>
      <c r="BH374" s="183"/>
      <c r="BI374" s="183"/>
      <c r="BJ374" s="183"/>
      <c r="BK374" s="183"/>
      <c r="BL374" s="183"/>
      <c r="BM374" s="183"/>
      <c r="BN374" s="183"/>
      <c r="BO374" s="183"/>
      <c r="BP374" s="183"/>
      <c r="BQ374" s="183"/>
      <c r="BR374" s="183"/>
      <c r="BS374" s="183"/>
      <c r="BT374" s="183"/>
      <c r="BU374" s="183"/>
      <c r="BV374" s="183"/>
      <c r="BW374" s="183"/>
      <c r="BX374" s="183"/>
      <c r="BY374" s="183"/>
      <c r="BZ374" s="183"/>
      <c r="CA374" s="183"/>
      <c r="CB374" s="183"/>
      <c r="CC374" s="183"/>
      <c r="CD374" s="183"/>
      <c r="CE374" s="183"/>
      <c r="CF374" s="183"/>
      <c r="CG374" s="183"/>
      <c r="CH374" s="183"/>
      <c r="CI374" s="183"/>
      <c r="CJ374" s="183"/>
      <c r="CK374" s="183"/>
      <c r="CL374" s="183"/>
      <c r="CM374" s="183"/>
      <c r="CN374" s="183"/>
      <c r="CO374" s="183"/>
      <c r="CP374" s="183"/>
      <c r="CQ374" s="183"/>
      <c r="CR374" s="183"/>
      <c r="CS374" s="183"/>
      <c r="CT374" s="183"/>
      <c r="CU374" s="183"/>
      <c r="CV374" s="183"/>
      <c r="CW374" s="183"/>
      <c r="CX374" s="183"/>
      <c r="CY374" s="183"/>
      <c r="CZ374" s="183"/>
      <c r="DA374" s="183"/>
      <c r="DB374" s="183"/>
      <c r="DC374" s="183"/>
      <c r="DD374" s="183"/>
      <c r="DE374" s="183"/>
      <c r="DF374" s="183"/>
      <c r="DG374" s="183"/>
      <c r="DH374" s="183"/>
      <c r="DI374" s="183"/>
      <c r="DJ374" s="183"/>
      <c r="DK374" s="183"/>
      <c r="DL374" s="183"/>
      <c r="DM374" s="183"/>
      <c r="DN374" s="183"/>
      <c r="DO374" s="183"/>
      <c r="DP374" s="183"/>
      <c r="DQ374" s="183"/>
      <c r="DR374" s="183"/>
      <c r="DS374" s="183"/>
      <c r="DT374" s="183"/>
      <c r="DU374" s="183"/>
      <c r="DV374" s="183"/>
      <c r="DW374" s="183"/>
      <c r="DX374" s="183"/>
      <c r="DY374" s="183"/>
      <c r="DZ374" s="183"/>
      <c r="EA374" s="183"/>
      <c r="EB374" s="183"/>
      <c r="EC374" s="183"/>
      <c r="ED374" s="186"/>
      <c r="EE374" s="186"/>
      <c r="EF374" s="186"/>
      <c r="EG374" s="186"/>
      <c r="EH374" s="186"/>
      <c r="EI374" s="186"/>
      <c r="EJ374" s="186"/>
      <c r="EK374" s="186"/>
      <c r="EL374" s="186"/>
      <c r="EM374" s="186"/>
      <c r="EN374" s="186"/>
      <c r="EO374" s="186"/>
      <c r="EP374" s="186"/>
      <c r="EQ374" s="186"/>
      <c r="ER374" s="186"/>
      <c r="ES374" s="186"/>
      <c r="ET374" s="186"/>
      <c r="EU374" s="186"/>
      <c r="EV374" s="186"/>
      <c r="EW374" s="186"/>
      <c r="EX374" s="186"/>
      <c r="EY374" s="186"/>
      <c r="EZ374" s="186"/>
      <c r="FA374" s="186"/>
      <c r="FB374" s="186"/>
      <c r="FC374" s="186"/>
      <c r="FD374" s="186"/>
      <c r="FE374" s="186"/>
      <c r="FF374" s="186"/>
      <c r="FG374" s="186"/>
      <c r="FH374" s="186"/>
      <c r="FI374" s="186"/>
      <c r="FJ374" s="186"/>
      <c r="FK374" s="186"/>
      <c r="FL374" s="186"/>
      <c r="FM374" s="186"/>
      <c r="FN374" s="186"/>
      <c r="FO374" s="186"/>
      <c r="FP374" s="186"/>
      <c r="FQ374" s="186"/>
      <c r="FR374" s="186"/>
      <c r="FS374" s="186"/>
      <c r="FT374" s="186"/>
      <c r="FU374" s="186"/>
      <c r="FV374" s="186"/>
      <c r="FW374" s="186"/>
      <c r="FX374" s="186"/>
      <c r="FY374" s="186"/>
      <c r="FZ374" s="186"/>
      <c r="GA374" s="186"/>
      <c r="GB374" s="186"/>
      <c r="GC374" s="186"/>
      <c r="GD374" s="186"/>
      <c r="GE374" s="186"/>
      <c r="GF374" s="186"/>
      <c r="GG374" s="186"/>
      <c r="GH374" s="186"/>
      <c r="GI374" s="186"/>
      <c r="GJ374" s="186"/>
      <c r="GK374" s="186"/>
      <c r="GL374" s="186"/>
      <c r="GM374" s="186"/>
      <c r="GN374" s="186"/>
      <c r="GO374" s="186"/>
      <c r="GP374" s="186"/>
      <c r="GQ374" s="186"/>
      <c r="GR374" s="186"/>
      <c r="GS374" s="186"/>
      <c r="GT374" s="186"/>
      <c r="GU374" s="186"/>
      <c r="GV374" s="186"/>
      <c r="GW374" s="186"/>
      <c r="GX374" s="186"/>
      <c r="GY374" s="186"/>
      <c r="GZ374" s="186"/>
      <c r="HA374" s="186"/>
      <c r="HB374" s="186"/>
      <c r="HC374" s="186"/>
      <c r="HD374" s="186"/>
      <c r="HE374" s="186"/>
      <c r="HF374" s="186"/>
      <c r="HG374" s="186"/>
      <c r="HH374" s="186"/>
      <c r="HI374" s="186"/>
      <c r="HJ374" s="186"/>
      <c r="HK374" s="186"/>
      <c r="HL374" s="186"/>
      <c r="HM374" s="186"/>
      <c r="HN374" s="186"/>
      <c r="HO374" s="186"/>
      <c r="HP374" s="186"/>
      <c r="HQ374" s="186"/>
      <c r="HR374" s="186"/>
      <c r="HS374" s="186"/>
      <c r="HT374" s="186"/>
      <c r="HU374" s="186"/>
      <c r="HV374" s="186"/>
      <c r="HW374" s="186"/>
      <c r="HX374" s="186"/>
      <c r="HY374" s="186"/>
      <c r="HZ374" s="186"/>
      <c r="IA374" s="186"/>
      <c r="IB374" s="186"/>
      <c r="IC374" s="186"/>
      <c r="ID374" s="186"/>
      <c r="IE374" s="186"/>
      <c r="IF374" s="186"/>
      <c r="IG374" s="186"/>
      <c r="IH374" s="186"/>
      <c r="II374" s="186"/>
      <c r="IJ374" s="186"/>
      <c r="IK374" s="186"/>
      <c r="IL374" s="186"/>
      <c r="IM374" s="186"/>
      <c r="IN374" s="186"/>
      <c r="IO374" s="186"/>
      <c r="IP374" s="186"/>
      <c r="IQ374" s="186"/>
      <c r="IR374" s="186"/>
      <c r="IS374" s="186"/>
      <c r="IT374" s="186"/>
      <c r="IU374" s="186"/>
      <c r="IV374" s="186"/>
      <c r="IW374" s="186"/>
      <c r="IX374" s="186"/>
      <c r="IY374" s="186"/>
      <c r="IZ374" s="186"/>
      <c r="JA374" s="186"/>
      <c r="JB374" s="186"/>
      <c r="JC374" s="186"/>
      <c r="JD374" s="186"/>
      <c r="JE374" s="186"/>
      <c r="JF374" s="186"/>
      <c r="JG374" s="186"/>
      <c r="JH374" s="186"/>
      <c r="JI374" s="186"/>
      <c r="JJ374" s="186"/>
      <c r="JK374" s="186"/>
      <c r="JL374" s="186"/>
      <c r="JM374" s="186"/>
      <c r="JN374" s="186"/>
      <c r="JO374" s="186"/>
      <c r="JP374" s="186"/>
      <c r="JQ374" s="186"/>
      <c r="JR374" s="186"/>
      <c r="JS374" s="186"/>
      <c r="JT374" s="186"/>
      <c r="JU374" s="186"/>
      <c r="JV374" s="186"/>
      <c r="JW374" s="186"/>
      <c r="JX374" s="186"/>
      <c r="JY374" s="186"/>
      <c r="JZ374" s="186"/>
      <c r="KA374" s="186"/>
      <c r="KB374" s="186"/>
      <c r="KC374" s="186"/>
      <c r="KD374" s="186"/>
      <c r="KE374" s="186"/>
      <c r="KF374" s="186"/>
      <c r="KG374" s="186"/>
      <c r="KH374" s="186"/>
      <c r="KI374" s="186"/>
      <c r="KJ374" s="186"/>
      <c r="KK374" s="186"/>
      <c r="KL374" s="186"/>
      <c r="KM374" s="186"/>
      <c r="KN374" s="186"/>
      <c r="KO374" s="186"/>
      <c r="KP374" s="186"/>
      <c r="KQ374" s="186"/>
      <c r="KR374" s="186"/>
      <c r="KS374" s="186"/>
      <c r="KT374" s="186"/>
      <c r="KU374" s="186"/>
      <c r="KV374" s="186"/>
      <c r="KW374" s="186"/>
      <c r="KX374" s="186"/>
      <c r="KY374" s="186"/>
      <c r="KZ374" s="186"/>
      <c r="LA374" s="186"/>
      <c r="LB374" s="186"/>
      <c r="LC374" s="186"/>
      <c r="LD374" s="186"/>
      <c r="LE374" s="186"/>
      <c r="LF374" s="186"/>
      <c r="LG374" s="186"/>
      <c r="LH374" s="186"/>
      <c r="LI374" s="186"/>
      <c r="LJ374" s="186"/>
      <c r="LK374" s="186"/>
      <c r="LL374" s="186"/>
      <c r="LM374" s="186"/>
      <c r="LN374" s="186"/>
      <c r="LO374" s="186"/>
      <c r="LP374" s="186"/>
      <c r="LQ374" s="186"/>
      <c r="LR374" s="186"/>
      <c r="LS374" s="186"/>
      <c r="LT374" s="186"/>
      <c r="LU374" s="186"/>
      <c r="LV374" s="186"/>
      <c r="LW374" s="186"/>
      <c r="LX374" s="186"/>
      <c r="LY374" s="186"/>
      <c r="LZ374" s="186"/>
      <c r="MA374" s="186"/>
      <c r="MB374" s="186"/>
      <c r="MC374" s="186"/>
      <c r="MD374" s="186"/>
      <c r="ME374" s="186"/>
      <c r="MF374" s="186"/>
      <c r="MG374" s="186"/>
      <c r="MH374" s="186"/>
      <c r="MI374" s="186"/>
      <c r="MJ374" s="186"/>
      <c r="MK374" s="186"/>
      <c r="ML374" s="186"/>
      <c r="MM374" s="186"/>
      <c r="MN374" s="186"/>
      <c r="MO374" s="186"/>
      <c r="MP374" s="186"/>
      <c r="MQ374" s="186"/>
      <c r="MR374" s="186"/>
      <c r="MS374" s="186"/>
      <c r="MT374" s="186"/>
      <c r="MU374" s="186"/>
      <c r="MV374" s="186"/>
      <c r="MW374" s="186"/>
      <c r="MX374" s="186"/>
      <c r="MY374" s="186"/>
      <c r="MZ374" s="186"/>
      <c r="NA374" s="186"/>
      <c r="NB374" s="186"/>
      <c r="NC374" s="186"/>
      <c r="ND374" s="186"/>
      <c r="NE374" s="186"/>
      <c r="NF374" s="186"/>
      <c r="NG374" s="186"/>
      <c r="NH374" s="186"/>
      <c r="NI374" s="186"/>
      <c r="NJ374" s="186"/>
      <c r="NK374" s="186"/>
      <c r="NL374" s="186"/>
      <c r="NM374" s="186"/>
      <c r="NN374" s="186"/>
      <c r="NO374" s="186"/>
      <c r="NP374" s="186"/>
      <c r="NQ374" s="186"/>
      <c r="NR374" s="186"/>
      <c r="NS374" s="186"/>
      <c r="NT374" s="186"/>
      <c r="NU374" s="186"/>
      <c r="NV374" s="186"/>
      <c r="NW374" s="186"/>
      <c r="NX374" s="186"/>
      <c r="NY374" s="186"/>
      <c r="NZ374" s="186"/>
      <c r="OA374" s="186"/>
      <c r="OB374" s="186"/>
      <c r="OC374" s="186"/>
      <c r="OD374" s="186"/>
      <c r="OE374" s="186"/>
      <c r="OF374" s="186"/>
      <c r="OG374" s="186"/>
      <c r="OH374" s="186"/>
      <c r="OI374" s="186"/>
      <c r="OJ374" s="186"/>
      <c r="OK374" s="186"/>
      <c r="OL374" s="186"/>
      <c r="OM374" s="186"/>
      <c r="ON374" s="186"/>
      <c r="OO374" s="186"/>
      <c r="OP374" s="186"/>
      <c r="OQ374" s="186"/>
      <c r="OR374" s="186"/>
      <c r="OS374" s="186"/>
      <c r="OT374" s="186"/>
      <c r="OU374" s="186"/>
      <c r="OV374" s="186"/>
      <c r="OW374" s="186"/>
      <c r="OX374" s="186"/>
      <c r="OY374" s="186"/>
      <c r="OZ374" s="186"/>
      <c r="PA374" s="186"/>
      <c r="PB374" s="186"/>
      <c r="PC374" s="186"/>
      <c r="PD374" s="186"/>
      <c r="PE374" s="186"/>
      <c r="PF374" s="186"/>
      <c r="PG374" s="186"/>
      <c r="PH374" s="186"/>
      <c r="PI374" s="186"/>
      <c r="PJ374" s="186"/>
      <c r="PK374" s="186"/>
      <c r="PL374" s="186"/>
      <c r="PM374" s="186"/>
      <c r="PN374" s="186"/>
      <c r="PO374" s="186"/>
      <c r="PP374" s="186"/>
      <c r="PQ374" s="186"/>
      <c r="PR374" s="186"/>
      <c r="PS374" s="186"/>
      <c r="PT374" s="186"/>
      <c r="PU374" s="186"/>
      <c r="PV374" s="186"/>
      <c r="PW374" s="186"/>
      <c r="PX374" s="186"/>
      <c r="PY374" s="186"/>
      <c r="PZ374" s="186"/>
      <c r="QA374" s="186"/>
      <c r="QB374" s="186"/>
      <c r="QC374" s="186"/>
      <c r="QD374" s="186"/>
      <c r="QE374" s="186"/>
      <c r="QF374" s="186"/>
      <c r="QG374" s="186"/>
      <c r="QH374" s="186"/>
      <c r="QI374" s="186"/>
      <c r="QJ374" s="186"/>
      <c r="QK374" s="186"/>
      <c r="QL374" s="186"/>
      <c r="QM374" s="186"/>
      <c r="QN374" s="186"/>
      <c r="QO374" s="186"/>
      <c r="QP374" s="186"/>
      <c r="QQ374" s="186"/>
      <c r="QR374" s="186"/>
      <c r="QS374" s="186"/>
      <c r="QT374" s="186"/>
      <c r="QU374" s="186"/>
      <c r="QV374" s="186"/>
      <c r="QW374" s="186"/>
      <c r="QX374" s="186"/>
      <c r="QY374" s="186"/>
      <c r="QZ374" s="186"/>
      <c r="RA374" s="186"/>
      <c r="RB374" s="186"/>
      <c r="RC374" s="186"/>
      <c r="RD374" s="186"/>
      <c r="RE374" s="186"/>
      <c r="RF374" s="186"/>
      <c r="RG374" s="186"/>
      <c r="RH374" s="186"/>
      <c r="RI374" s="186"/>
      <c r="RJ374" s="186"/>
      <c r="RK374" s="186"/>
      <c r="RL374" s="186"/>
      <c r="RM374" s="186"/>
      <c r="RN374" s="186"/>
      <c r="RO374" s="186"/>
      <c r="RP374" s="186"/>
      <c r="RQ374" s="186"/>
      <c r="RR374" s="186"/>
      <c r="RS374" s="186"/>
      <c r="RT374" s="186"/>
      <c r="RU374" s="186"/>
      <c r="RV374" s="186"/>
      <c r="RW374" s="186"/>
      <c r="RX374" s="186"/>
      <c r="RY374" s="186"/>
      <c r="RZ374" s="186"/>
      <c r="SA374" s="186"/>
      <c r="SB374" s="186"/>
      <c r="SC374" s="186"/>
      <c r="SD374" s="186"/>
      <c r="SE374" s="186"/>
      <c r="SF374" s="186"/>
      <c r="SG374" s="186"/>
      <c r="SH374" s="186"/>
      <c r="SI374" s="186"/>
      <c r="SJ374" s="186"/>
      <c r="SK374" s="186"/>
      <c r="SL374" s="186"/>
      <c r="SM374" s="186"/>
      <c r="SN374" s="186"/>
      <c r="SO374" s="186"/>
      <c r="SP374" s="186"/>
      <c r="SQ374" s="186"/>
      <c r="SR374" s="186"/>
      <c r="SS374" s="186"/>
      <c r="ST374" s="186"/>
      <c r="SU374" s="186"/>
      <c r="SV374" s="186"/>
      <c r="SW374" s="186"/>
      <c r="SX374" s="186"/>
      <c r="SY374" s="186"/>
      <c r="SZ374" s="186"/>
      <c r="TA374" s="186"/>
      <c r="TB374" s="186"/>
      <c r="TC374" s="186"/>
      <c r="TD374" s="186"/>
      <c r="TE374" s="186"/>
      <c r="TF374" s="186"/>
      <c r="TG374" s="186"/>
      <c r="TH374" s="186"/>
      <c r="TI374" s="186"/>
      <c r="TJ374" s="186"/>
      <c r="TK374" s="186"/>
      <c r="TL374" s="186"/>
      <c r="TM374" s="186"/>
      <c r="TN374" s="186"/>
      <c r="TO374" s="186"/>
      <c r="TP374" s="186"/>
      <c r="TQ374" s="186"/>
      <c r="TR374" s="186"/>
      <c r="TS374" s="186"/>
      <c r="TT374" s="186"/>
      <c r="TU374" s="186"/>
      <c r="TV374" s="186"/>
      <c r="TW374" s="186"/>
      <c r="TX374" s="186"/>
      <c r="TY374" s="186"/>
      <c r="TZ374" s="186"/>
      <c r="UA374" s="186"/>
      <c r="UB374" s="186"/>
      <c r="UC374" s="186"/>
      <c r="UD374" s="186"/>
      <c r="UE374" s="186"/>
      <c r="UF374" s="186"/>
      <c r="UG374" s="186"/>
      <c r="UH374" s="186"/>
      <c r="UI374" s="186"/>
      <c r="UJ374" s="186"/>
      <c r="UK374" s="186"/>
      <c r="UL374" s="186"/>
      <c r="UM374" s="186"/>
      <c r="UN374" s="186"/>
      <c r="UO374" s="186"/>
      <c r="UP374" s="186"/>
      <c r="UQ374" s="186"/>
      <c r="UR374" s="186"/>
      <c r="US374" s="186"/>
      <c r="UT374" s="186"/>
      <c r="UU374" s="186"/>
      <c r="UV374" s="186"/>
      <c r="UW374" s="186"/>
      <c r="UX374" s="186"/>
      <c r="UY374" s="186"/>
      <c r="UZ374" s="186"/>
      <c r="VA374" s="186"/>
      <c r="VB374" s="186"/>
      <c r="VC374" s="186"/>
      <c r="VD374" s="186"/>
      <c r="VE374" s="186"/>
      <c r="VF374" s="186"/>
      <c r="VG374" s="186"/>
      <c r="VH374" s="186"/>
      <c r="VI374" s="186"/>
      <c r="VJ374" s="186"/>
      <c r="VK374" s="186"/>
      <c r="VL374" s="186"/>
      <c r="VM374" s="186"/>
      <c r="VN374" s="186"/>
      <c r="VO374" s="186"/>
      <c r="VP374" s="186"/>
      <c r="VQ374" s="186"/>
      <c r="VR374" s="186"/>
      <c r="VS374" s="186"/>
      <c r="VT374" s="186"/>
      <c r="VU374" s="186"/>
      <c r="VV374" s="186"/>
      <c r="VW374" s="186"/>
      <c r="VX374" s="186"/>
      <c r="VY374" s="186"/>
      <c r="VZ374" s="186"/>
      <c r="WA374" s="186"/>
      <c r="WB374" s="186"/>
      <c r="WC374" s="186"/>
      <c r="WD374" s="186"/>
      <c r="WE374" s="186"/>
      <c r="WF374" s="186"/>
      <c r="WG374" s="186"/>
      <c r="WH374" s="186"/>
      <c r="WI374" s="186"/>
      <c r="WJ374" s="186"/>
      <c r="WK374" s="186"/>
      <c r="WL374" s="186"/>
      <c r="WM374" s="186"/>
      <c r="WN374" s="186"/>
      <c r="WO374" s="186"/>
      <c r="WP374" s="186"/>
      <c r="WQ374" s="186"/>
      <c r="WR374" s="186"/>
      <c r="WS374" s="186"/>
      <c r="WT374" s="186"/>
      <c r="WU374" s="186"/>
      <c r="WV374" s="186"/>
      <c r="WW374" s="186"/>
      <c r="WX374" s="186"/>
      <c r="WY374" s="186"/>
      <c r="WZ374" s="186"/>
      <c r="XA374" s="186"/>
      <c r="XB374" s="186"/>
      <c r="XC374" s="186"/>
      <c r="XD374" s="186"/>
      <c r="XE374" s="186"/>
      <c r="XF374" s="186"/>
      <c r="XG374" s="186"/>
      <c r="XH374" s="186"/>
      <c r="XI374" s="186"/>
      <c r="XJ374" s="186"/>
      <c r="XK374" s="186"/>
      <c r="XL374" s="186"/>
      <c r="XM374" s="186"/>
      <c r="XN374" s="186"/>
      <c r="XO374" s="186"/>
      <c r="XP374" s="186"/>
      <c r="XQ374" s="186"/>
      <c r="XR374" s="186"/>
      <c r="XS374" s="186"/>
      <c r="XT374" s="186"/>
      <c r="XU374" s="186"/>
      <c r="XV374" s="186"/>
      <c r="XW374" s="186"/>
      <c r="XX374" s="186"/>
      <c r="XY374" s="186"/>
      <c r="XZ374" s="186"/>
      <c r="YA374" s="186"/>
      <c r="YB374" s="186"/>
      <c r="YC374" s="186"/>
      <c r="YD374" s="186"/>
      <c r="YE374" s="186"/>
      <c r="YF374" s="186"/>
      <c r="YG374" s="186"/>
      <c r="YH374" s="186"/>
      <c r="YI374" s="186"/>
      <c r="YJ374" s="186"/>
      <c r="YK374" s="186"/>
      <c r="YL374" s="186"/>
      <c r="YM374" s="186"/>
      <c r="YN374" s="186"/>
      <c r="YO374" s="186"/>
      <c r="YP374" s="186"/>
      <c r="YQ374" s="186"/>
      <c r="YR374" s="186"/>
      <c r="YS374" s="186"/>
      <c r="YT374" s="186"/>
      <c r="YU374" s="186"/>
      <c r="YV374" s="186"/>
      <c r="YW374" s="186"/>
      <c r="YX374" s="186"/>
      <c r="YY374" s="186"/>
      <c r="YZ374" s="186"/>
      <c r="ZA374" s="186"/>
      <c r="ZB374" s="186"/>
      <c r="ZC374" s="186"/>
      <c r="ZD374" s="186"/>
      <c r="ZE374" s="186"/>
      <c r="ZF374" s="186"/>
      <c r="ZG374" s="186"/>
      <c r="ZH374" s="186"/>
      <c r="ZI374" s="186"/>
      <c r="ZJ374" s="186"/>
      <c r="ZK374" s="186"/>
      <c r="ZL374" s="186"/>
      <c r="ZM374" s="186"/>
      <c r="ZN374" s="186"/>
      <c r="ZO374" s="186"/>
      <c r="ZP374" s="186"/>
      <c r="ZQ374" s="186"/>
      <c r="ZR374" s="186"/>
      <c r="ZS374" s="186"/>
      <c r="ZT374" s="186"/>
      <c r="ZU374" s="186"/>
      <c r="ZV374" s="186"/>
      <c r="ZW374" s="186"/>
      <c r="ZX374" s="186"/>
      <c r="ZY374" s="186"/>
      <c r="ZZ374" s="186"/>
      <c r="AAA374" s="186"/>
      <c r="AAB374" s="186"/>
      <c r="AAC374" s="186"/>
      <c r="AAD374" s="186"/>
      <c r="AAE374" s="186"/>
      <c r="AAF374" s="186"/>
      <c r="AAG374" s="186"/>
      <c r="AAH374" s="186"/>
      <c r="AAI374" s="186"/>
      <c r="AAJ374" s="186"/>
      <c r="AAK374" s="186"/>
      <c r="AAL374" s="186"/>
      <c r="AAM374" s="186"/>
      <c r="AAN374" s="186"/>
      <c r="AAO374" s="186"/>
      <c r="AAP374" s="186"/>
      <c r="AAQ374" s="186"/>
      <c r="AAR374" s="186"/>
      <c r="AAS374" s="186"/>
      <c r="AAT374" s="186"/>
      <c r="AAU374" s="186"/>
      <c r="AAV374" s="186"/>
      <c r="AAW374" s="186"/>
      <c r="AAX374" s="186"/>
      <c r="AAY374" s="186"/>
      <c r="AAZ374" s="186"/>
      <c r="ABA374" s="186"/>
      <c r="ABB374" s="186"/>
      <c r="ABC374" s="186"/>
      <c r="ABD374" s="186"/>
      <c r="ABE374" s="186"/>
      <c r="ABF374" s="186"/>
      <c r="ABG374" s="186"/>
      <c r="ABH374" s="186"/>
      <c r="ABI374" s="186"/>
      <c r="ABJ374" s="186"/>
      <c r="ABK374" s="186"/>
      <c r="ABL374" s="186"/>
      <c r="ABM374" s="186"/>
      <c r="ABN374" s="186"/>
      <c r="ABO374" s="186"/>
      <c r="ABP374" s="186"/>
      <c r="ABQ374" s="186"/>
      <c r="ABR374" s="186"/>
      <c r="ABS374" s="186"/>
      <c r="ABT374" s="186"/>
      <c r="ABU374" s="186"/>
      <c r="ABV374" s="186"/>
      <c r="ABW374" s="186"/>
      <c r="ABX374" s="186"/>
      <c r="ABY374" s="186"/>
      <c r="ABZ374" s="186"/>
      <c r="ACA374" s="186"/>
      <c r="ACB374" s="186"/>
      <c r="ACC374" s="186"/>
      <c r="ACD374" s="186"/>
      <c r="ACE374" s="186"/>
      <c r="ACF374" s="186"/>
      <c r="ACG374" s="186"/>
      <c r="ACH374" s="186"/>
      <c r="ACI374" s="186"/>
      <c r="ACJ374" s="186"/>
      <c r="ACK374" s="186"/>
      <c r="ACL374" s="186"/>
      <c r="ACM374" s="186"/>
      <c r="ACN374" s="186"/>
      <c r="ACO374" s="186"/>
      <c r="ACP374" s="186"/>
      <c r="ACQ374" s="186"/>
      <c r="ACR374" s="186"/>
      <c r="ACS374" s="186"/>
      <c r="ACT374" s="186"/>
      <c r="ACU374" s="186"/>
      <c r="ACV374" s="186"/>
      <c r="ACW374" s="186"/>
      <c r="ACX374" s="186"/>
      <c r="ACY374" s="186"/>
      <c r="ACZ374" s="186"/>
      <c r="ADA374" s="186"/>
    </row>
    <row r="375" spans="1:786" customFormat="1" ht="24" x14ac:dyDescent="0.3">
      <c r="A375" s="81">
        <v>3</v>
      </c>
      <c r="B375" s="87" t="s">
        <v>1010</v>
      </c>
      <c r="C375" s="64" t="s">
        <v>585</v>
      </c>
      <c r="D375" s="65" t="s">
        <v>129</v>
      </c>
      <c r="E375" s="65" t="s">
        <v>146</v>
      </c>
      <c r="F375" s="65">
        <v>15</v>
      </c>
      <c r="G375" s="122"/>
      <c r="H375" s="65">
        <v>1</v>
      </c>
      <c r="I375" s="65" t="s">
        <v>49</v>
      </c>
      <c r="J375" s="65" t="s">
        <v>67</v>
      </c>
      <c r="K375" s="67">
        <v>1940</v>
      </c>
      <c r="L375" s="135">
        <v>1940</v>
      </c>
      <c r="M375" s="69"/>
      <c r="N375" s="70"/>
      <c r="O375" s="70"/>
      <c r="P375" s="71" t="s">
        <v>511</v>
      </c>
      <c r="Q375" s="72" t="s">
        <v>1011</v>
      </c>
      <c r="R375" s="73"/>
      <c r="S375" s="74" t="str">
        <f t="shared" si="86"/>
        <v>Pb</v>
      </c>
      <c r="T375" s="75"/>
      <c r="U375" s="75"/>
      <c r="V375" s="75"/>
      <c r="W375" s="75"/>
      <c r="X375" s="75"/>
      <c r="Y375" s="75"/>
      <c r="Z375" s="75"/>
      <c r="AA375" s="22"/>
      <c r="AB375" s="76">
        <f t="shared" si="87"/>
        <v>0</v>
      </c>
      <c r="AC375" s="76">
        <f t="shared" si="88"/>
        <v>0</v>
      </c>
      <c r="AD375" s="76">
        <f t="shared" si="89"/>
        <v>0</v>
      </c>
      <c r="AE375" s="76">
        <f t="shared" si="90"/>
        <v>0</v>
      </c>
      <c r="AF375" s="77"/>
      <c r="AG375" s="77">
        <f>IF(A375=1,AE375,0)</f>
        <v>0</v>
      </c>
      <c r="AH375" s="77">
        <f>IF(A375=2,AE375,0)</f>
        <v>0</v>
      </c>
      <c r="AI375" s="77">
        <f>IF(A375=3,AE375,0)</f>
        <v>0</v>
      </c>
      <c r="AJ375" s="22"/>
      <c r="AK375" s="183"/>
      <c r="AL375" s="183"/>
      <c r="AM375" s="183"/>
      <c r="AN375" s="183"/>
      <c r="AO375" s="183"/>
      <c r="AP375" s="183"/>
      <c r="AQ375" s="183"/>
      <c r="AR375" s="183"/>
      <c r="AS375" s="183"/>
      <c r="AT375" s="183"/>
      <c r="AU375" s="183"/>
      <c r="AV375" s="183"/>
      <c r="AW375" s="183"/>
      <c r="AX375" s="183"/>
      <c r="AY375" s="183"/>
      <c r="AZ375" s="183"/>
      <c r="BA375" s="183"/>
      <c r="BB375" s="183"/>
      <c r="BC375" s="183"/>
      <c r="BD375" s="183"/>
      <c r="BE375" s="183"/>
      <c r="BF375" s="183"/>
      <c r="BG375" s="183"/>
      <c r="BH375" s="183"/>
      <c r="BI375" s="183"/>
      <c r="BJ375" s="183"/>
      <c r="BK375" s="183"/>
      <c r="BL375" s="183"/>
      <c r="BM375" s="183"/>
      <c r="BN375" s="183"/>
      <c r="BO375" s="183"/>
      <c r="BP375" s="183"/>
      <c r="BQ375" s="183"/>
      <c r="BR375" s="183"/>
      <c r="BS375" s="183"/>
      <c r="BT375" s="183"/>
      <c r="BU375" s="183"/>
      <c r="BV375" s="183"/>
      <c r="BW375" s="183"/>
      <c r="BX375" s="183"/>
      <c r="BY375" s="183"/>
      <c r="BZ375" s="183"/>
      <c r="CA375" s="183"/>
      <c r="CB375" s="183"/>
      <c r="CC375" s="183"/>
      <c r="CD375" s="183"/>
      <c r="CE375" s="183"/>
      <c r="CF375" s="183"/>
      <c r="CG375" s="183"/>
      <c r="CH375" s="183"/>
      <c r="CI375" s="183"/>
      <c r="CJ375" s="183"/>
      <c r="CK375" s="183"/>
      <c r="CL375" s="183"/>
      <c r="CM375" s="183"/>
      <c r="CN375" s="183"/>
      <c r="CO375" s="183"/>
      <c r="CP375" s="183"/>
      <c r="CQ375" s="183"/>
      <c r="CR375" s="183"/>
      <c r="CS375" s="183"/>
      <c r="CT375" s="183"/>
      <c r="CU375" s="183"/>
      <c r="CV375" s="183"/>
      <c r="CW375" s="183"/>
      <c r="CX375" s="183"/>
      <c r="CY375" s="183"/>
      <c r="CZ375" s="183"/>
      <c r="DA375" s="183"/>
      <c r="DB375" s="183"/>
      <c r="DC375" s="183"/>
      <c r="DD375" s="183"/>
      <c r="DE375" s="183"/>
      <c r="DF375" s="183"/>
      <c r="DG375" s="183"/>
      <c r="DH375" s="183"/>
      <c r="DI375" s="183"/>
      <c r="DJ375" s="183"/>
      <c r="DK375" s="183"/>
      <c r="DL375" s="183"/>
      <c r="DM375" s="183"/>
      <c r="DN375" s="183"/>
      <c r="DO375" s="183"/>
      <c r="DP375" s="183"/>
      <c r="DQ375" s="183"/>
      <c r="DR375" s="183"/>
      <c r="DS375" s="183"/>
      <c r="DT375" s="183"/>
      <c r="DU375" s="183"/>
      <c r="DV375" s="183"/>
      <c r="DW375" s="183"/>
      <c r="DX375" s="183"/>
      <c r="DY375" s="183"/>
      <c r="DZ375" s="183"/>
      <c r="EA375" s="183"/>
      <c r="EB375" s="183"/>
      <c r="EC375" s="183"/>
      <c r="ED375" s="185"/>
      <c r="EE375" s="185"/>
      <c r="EF375" s="185"/>
      <c r="EG375" s="185"/>
      <c r="EH375" s="185"/>
      <c r="EI375" s="185"/>
      <c r="EJ375" s="185"/>
      <c r="EK375" s="185"/>
      <c r="EL375" s="185"/>
      <c r="EM375" s="185"/>
      <c r="EN375" s="185"/>
      <c r="EO375" s="185"/>
      <c r="EP375" s="185"/>
      <c r="EQ375" s="185"/>
      <c r="ER375" s="185"/>
      <c r="ES375" s="185"/>
      <c r="ET375" s="185"/>
      <c r="EU375" s="185"/>
      <c r="EV375" s="185"/>
      <c r="EW375" s="185"/>
      <c r="EX375" s="185"/>
      <c r="EY375" s="185"/>
      <c r="EZ375" s="185"/>
      <c r="FA375" s="185"/>
      <c r="FB375" s="185"/>
      <c r="FC375" s="185"/>
      <c r="FD375" s="185"/>
      <c r="FE375" s="185"/>
      <c r="FF375" s="185"/>
      <c r="FG375" s="185"/>
      <c r="FH375" s="185"/>
      <c r="FI375" s="185"/>
      <c r="FJ375" s="185"/>
      <c r="FK375" s="185"/>
      <c r="FL375" s="185"/>
      <c r="FM375" s="185"/>
      <c r="FN375" s="185"/>
      <c r="FO375" s="185"/>
      <c r="FP375" s="185"/>
      <c r="FQ375" s="185"/>
      <c r="FR375" s="185"/>
      <c r="FS375" s="185"/>
      <c r="FT375" s="185"/>
      <c r="FU375" s="185"/>
      <c r="FV375" s="185"/>
      <c r="FW375" s="185"/>
      <c r="FX375" s="185"/>
      <c r="FY375" s="185"/>
      <c r="FZ375" s="185"/>
      <c r="GA375" s="185"/>
      <c r="GB375" s="185"/>
      <c r="GC375" s="185"/>
      <c r="GD375" s="185"/>
      <c r="GE375" s="185"/>
      <c r="GF375" s="185"/>
      <c r="GG375" s="185"/>
      <c r="GH375" s="185"/>
      <c r="GI375" s="185"/>
      <c r="GJ375" s="185"/>
      <c r="GK375" s="185"/>
      <c r="GL375" s="185"/>
      <c r="GM375" s="185"/>
      <c r="GN375" s="185"/>
      <c r="GO375" s="185"/>
      <c r="GP375" s="185"/>
      <c r="GQ375" s="185"/>
      <c r="GR375" s="185"/>
      <c r="GS375" s="185"/>
      <c r="GT375" s="185"/>
      <c r="GU375" s="185"/>
      <c r="GV375" s="185"/>
      <c r="GW375" s="185"/>
      <c r="GX375" s="185"/>
      <c r="GY375" s="185"/>
      <c r="GZ375" s="185"/>
      <c r="HA375" s="185"/>
      <c r="HB375" s="185"/>
      <c r="HC375" s="185"/>
      <c r="HD375" s="185"/>
      <c r="HE375" s="185"/>
      <c r="HF375" s="185"/>
      <c r="HG375" s="185"/>
      <c r="HH375" s="185"/>
      <c r="HI375" s="185"/>
      <c r="HJ375" s="185"/>
      <c r="HK375" s="185"/>
      <c r="HL375" s="185"/>
      <c r="HM375" s="185"/>
      <c r="HN375" s="185"/>
      <c r="HO375" s="185"/>
      <c r="HP375" s="185"/>
      <c r="HQ375" s="185"/>
      <c r="HR375" s="185"/>
      <c r="HS375" s="185"/>
      <c r="HT375" s="185"/>
      <c r="HU375" s="185"/>
      <c r="HV375" s="185"/>
      <c r="HW375" s="185"/>
      <c r="HX375" s="185"/>
      <c r="HY375" s="185"/>
      <c r="HZ375" s="185"/>
      <c r="IA375" s="185"/>
      <c r="IB375" s="185"/>
      <c r="IC375" s="185"/>
      <c r="ID375" s="185"/>
      <c r="IE375" s="185"/>
      <c r="IF375" s="185"/>
      <c r="IG375" s="185"/>
      <c r="IH375" s="185"/>
      <c r="II375" s="185"/>
      <c r="IJ375" s="185"/>
      <c r="IK375" s="185"/>
      <c r="IL375" s="185"/>
      <c r="IM375" s="185"/>
      <c r="IN375" s="185"/>
      <c r="IO375" s="185"/>
      <c r="IP375" s="185"/>
      <c r="IQ375" s="185"/>
      <c r="IR375" s="185"/>
      <c r="IS375" s="185"/>
      <c r="IT375" s="185"/>
      <c r="IU375" s="185"/>
      <c r="IV375" s="185"/>
      <c r="IW375" s="185"/>
      <c r="IX375" s="185"/>
      <c r="IY375" s="185"/>
      <c r="IZ375" s="185"/>
      <c r="JA375" s="185"/>
      <c r="JB375" s="185"/>
      <c r="JC375" s="185"/>
      <c r="JD375" s="185"/>
      <c r="JE375" s="185"/>
      <c r="JF375" s="185"/>
      <c r="JG375" s="185"/>
      <c r="JH375" s="185"/>
      <c r="JI375" s="185"/>
      <c r="JJ375" s="185"/>
      <c r="JK375" s="185"/>
      <c r="JL375" s="185"/>
      <c r="JM375" s="185"/>
      <c r="JN375" s="185"/>
      <c r="JO375" s="185"/>
      <c r="JP375" s="185"/>
      <c r="JQ375" s="185"/>
      <c r="JR375" s="185"/>
      <c r="JS375" s="185"/>
      <c r="JT375" s="185"/>
      <c r="JU375" s="185"/>
      <c r="JV375" s="185"/>
      <c r="JW375" s="185"/>
      <c r="JX375" s="185"/>
      <c r="JY375" s="185"/>
      <c r="JZ375" s="185"/>
      <c r="KA375" s="185"/>
      <c r="KB375" s="185"/>
      <c r="KC375" s="185"/>
      <c r="KD375" s="185"/>
      <c r="KE375" s="185"/>
      <c r="KF375" s="185"/>
      <c r="KG375" s="185"/>
      <c r="KH375" s="185"/>
      <c r="KI375" s="185"/>
      <c r="KJ375" s="185"/>
      <c r="KK375" s="185"/>
      <c r="KL375" s="185"/>
      <c r="KM375" s="185"/>
      <c r="KN375" s="185"/>
      <c r="KO375" s="185"/>
      <c r="KP375" s="185"/>
      <c r="KQ375" s="185"/>
      <c r="KR375" s="185"/>
      <c r="KS375" s="185"/>
      <c r="KT375" s="185"/>
      <c r="KU375" s="185"/>
      <c r="KV375" s="185"/>
      <c r="KW375" s="185"/>
      <c r="KX375" s="185"/>
      <c r="KY375" s="185"/>
      <c r="KZ375" s="185"/>
      <c r="LA375" s="185"/>
      <c r="LB375" s="185"/>
      <c r="LC375" s="185"/>
      <c r="LD375" s="185"/>
      <c r="LE375" s="185"/>
      <c r="LF375" s="185"/>
      <c r="LG375" s="185"/>
      <c r="LH375" s="185"/>
      <c r="LI375" s="185"/>
      <c r="LJ375" s="185"/>
      <c r="LK375" s="185"/>
      <c r="LL375" s="185"/>
      <c r="LM375" s="185"/>
      <c r="LN375" s="185"/>
      <c r="LO375" s="185"/>
      <c r="LP375" s="185"/>
      <c r="LQ375" s="185"/>
      <c r="LR375" s="185"/>
      <c r="LS375" s="185"/>
      <c r="LT375" s="185"/>
      <c r="LU375" s="185"/>
      <c r="LV375" s="185"/>
      <c r="LW375" s="185"/>
      <c r="LX375" s="185"/>
      <c r="LY375" s="185"/>
      <c r="LZ375" s="185"/>
      <c r="MA375" s="185"/>
      <c r="MB375" s="185"/>
      <c r="MC375" s="185"/>
      <c r="MD375" s="185"/>
      <c r="ME375" s="185"/>
      <c r="MF375" s="185"/>
      <c r="MG375" s="185"/>
      <c r="MH375" s="185"/>
      <c r="MI375" s="185"/>
      <c r="MJ375" s="185"/>
      <c r="MK375" s="185"/>
      <c r="ML375" s="185"/>
      <c r="MM375" s="185"/>
      <c r="MN375" s="185"/>
      <c r="MO375" s="185"/>
      <c r="MP375" s="185"/>
      <c r="MQ375" s="185"/>
      <c r="MR375" s="185"/>
      <c r="MS375" s="185"/>
      <c r="MT375" s="185"/>
      <c r="MU375" s="185"/>
      <c r="MV375" s="185"/>
      <c r="MW375" s="185"/>
      <c r="MX375" s="185"/>
      <c r="MY375" s="185"/>
      <c r="MZ375" s="185"/>
      <c r="NA375" s="185"/>
      <c r="NB375" s="185"/>
      <c r="NC375" s="185"/>
      <c r="ND375" s="185"/>
      <c r="NE375" s="185"/>
      <c r="NF375" s="185"/>
      <c r="NG375" s="185"/>
      <c r="NH375" s="185"/>
      <c r="NI375" s="185"/>
      <c r="NJ375" s="185"/>
      <c r="NK375" s="185"/>
      <c r="NL375" s="185"/>
      <c r="NM375" s="185"/>
      <c r="NN375" s="185"/>
      <c r="NO375" s="185"/>
      <c r="NP375" s="185"/>
      <c r="NQ375" s="185"/>
      <c r="NR375" s="185"/>
      <c r="NS375" s="185"/>
      <c r="NT375" s="185"/>
      <c r="NU375" s="185"/>
      <c r="NV375" s="185"/>
      <c r="NW375" s="185"/>
      <c r="NX375" s="185"/>
      <c r="NY375" s="185"/>
      <c r="NZ375" s="185"/>
      <c r="OA375" s="185"/>
      <c r="OB375" s="185"/>
      <c r="OC375" s="185"/>
      <c r="OD375" s="185"/>
      <c r="OE375" s="185"/>
      <c r="OF375" s="185"/>
      <c r="OG375" s="185"/>
      <c r="OH375" s="185"/>
      <c r="OI375" s="185"/>
      <c r="OJ375" s="185"/>
      <c r="OK375" s="185"/>
      <c r="OL375" s="185"/>
      <c r="OM375" s="185"/>
      <c r="ON375" s="185"/>
      <c r="OO375" s="185"/>
      <c r="OP375" s="185"/>
      <c r="OQ375" s="185"/>
      <c r="OR375" s="185"/>
      <c r="OS375" s="185"/>
      <c r="OT375" s="185"/>
      <c r="OU375" s="185"/>
      <c r="OV375" s="185"/>
      <c r="OW375" s="185"/>
      <c r="OX375" s="185"/>
      <c r="OY375" s="185"/>
      <c r="OZ375" s="185"/>
      <c r="PA375" s="185"/>
      <c r="PB375" s="185"/>
      <c r="PC375" s="185"/>
      <c r="PD375" s="185"/>
      <c r="PE375" s="185"/>
      <c r="PF375" s="185"/>
      <c r="PG375" s="185"/>
      <c r="PH375" s="185"/>
      <c r="PI375" s="185"/>
      <c r="PJ375" s="185"/>
      <c r="PK375" s="185"/>
      <c r="PL375" s="185"/>
      <c r="PM375" s="185"/>
      <c r="PN375" s="185"/>
      <c r="PO375" s="185"/>
      <c r="PP375" s="185"/>
      <c r="PQ375" s="185"/>
      <c r="PR375" s="185"/>
      <c r="PS375" s="185"/>
      <c r="PT375" s="185"/>
      <c r="PU375" s="185"/>
      <c r="PV375" s="185"/>
      <c r="PW375" s="185"/>
      <c r="PX375" s="185"/>
      <c r="PY375" s="185"/>
      <c r="PZ375" s="185"/>
      <c r="QA375" s="185"/>
      <c r="QB375" s="185"/>
      <c r="QC375" s="185"/>
      <c r="QD375" s="185"/>
      <c r="QE375" s="185"/>
      <c r="QF375" s="185"/>
      <c r="QG375" s="185"/>
      <c r="QH375" s="185"/>
      <c r="QI375" s="185"/>
      <c r="QJ375" s="185"/>
      <c r="QK375" s="185"/>
      <c r="QL375" s="185"/>
      <c r="QM375" s="185"/>
      <c r="QN375" s="185"/>
      <c r="QO375" s="185"/>
      <c r="QP375" s="185"/>
      <c r="QQ375" s="185"/>
      <c r="QR375" s="185"/>
      <c r="QS375" s="185"/>
      <c r="QT375" s="185"/>
      <c r="QU375" s="185"/>
      <c r="QV375" s="185"/>
      <c r="QW375" s="185"/>
      <c r="QX375" s="185"/>
      <c r="QY375" s="185"/>
      <c r="QZ375" s="185"/>
      <c r="RA375" s="185"/>
      <c r="RB375" s="185"/>
      <c r="RC375" s="185"/>
      <c r="RD375" s="185"/>
      <c r="RE375" s="185"/>
      <c r="RF375" s="185"/>
      <c r="RG375" s="185"/>
      <c r="RH375" s="185"/>
      <c r="RI375" s="185"/>
      <c r="RJ375" s="185"/>
      <c r="RK375" s="185"/>
      <c r="RL375" s="185"/>
      <c r="RM375" s="185"/>
      <c r="RN375" s="185"/>
      <c r="RO375" s="185"/>
      <c r="RP375" s="185"/>
      <c r="RQ375" s="185"/>
      <c r="RR375" s="185"/>
      <c r="RS375" s="185"/>
      <c r="RT375" s="185"/>
      <c r="RU375" s="185"/>
      <c r="RV375" s="185"/>
      <c r="RW375" s="185"/>
      <c r="RX375" s="185"/>
      <c r="RY375" s="185"/>
      <c r="RZ375" s="185"/>
      <c r="SA375" s="185"/>
      <c r="SB375" s="185"/>
      <c r="SC375" s="185"/>
      <c r="SD375" s="185"/>
      <c r="SE375" s="185"/>
      <c r="SF375" s="185"/>
      <c r="SG375" s="185"/>
      <c r="SH375" s="185"/>
      <c r="SI375" s="185"/>
      <c r="SJ375" s="185"/>
      <c r="SK375" s="185"/>
      <c r="SL375" s="185"/>
      <c r="SM375" s="185"/>
      <c r="SN375" s="185"/>
      <c r="SO375" s="185"/>
      <c r="SP375" s="185"/>
      <c r="SQ375" s="185"/>
      <c r="SR375" s="185"/>
      <c r="SS375" s="185"/>
      <c r="ST375" s="185"/>
      <c r="SU375" s="185"/>
      <c r="SV375" s="185"/>
      <c r="SW375" s="185"/>
      <c r="SX375" s="185"/>
      <c r="SY375" s="185"/>
      <c r="SZ375" s="185"/>
      <c r="TA375" s="185"/>
      <c r="TB375" s="185"/>
      <c r="TC375" s="185"/>
      <c r="TD375" s="185"/>
      <c r="TE375" s="185"/>
      <c r="TF375" s="185"/>
      <c r="TG375" s="185"/>
      <c r="TH375" s="185"/>
      <c r="TI375" s="185"/>
      <c r="TJ375" s="185"/>
      <c r="TK375" s="185"/>
      <c r="TL375" s="185"/>
      <c r="TM375" s="185"/>
      <c r="TN375" s="185"/>
      <c r="TO375" s="185"/>
      <c r="TP375" s="185"/>
      <c r="TQ375" s="185"/>
      <c r="TR375" s="185"/>
      <c r="TS375" s="185"/>
      <c r="TT375" s="185"/>
      <c r="TU375" s="185"/>
      <c r="TV375" s="185"/>
      <c r="TW375" s="185"/>
      <c r="TX375" s="185"/>
      <c r="TY375" s="185"/>
      <c r="TZ375" s="185"/>
      <c r="UA375" s="185"/>
      <c r="UB375" s="185"/>
      <c r="UC375" s="185"/>
      <c r="UD375" s="185"/>
      <c r="UE375" s="185"/>
      <c r="UF375" s="185"/>
      <c r="UG375" s="185"/>
      <c r="UH375" s="185"/>
      <c r="UI375" s="185"/>
      <c r="UJ375" s="185"/>
      <c r="UK375" s="185"/>
      <c r="UL375" s="185"/>
      <c r="UM375" s="185"/>
      <c r="UN375" s="185"/>
      <c r="UO375" s="185"/>
      <c r="UP375" s="185"/>
      <c r="UQ375" s="185"/>
      <c r="UR375" s="185"/>
      <c r="US375" s="185"/>
      <c r="UT375" s="185"/>
      <c r="UU375" s="185"/>
      <c r="UV375" s="185"/>
      <c r="UW375" s="185"/>
      <c r="UX375" s="185"/>
      <c r="UY375" s="185"/>
      <c r="UZ375" s="185"/>
      <c r="VA375" s="185"/>
      <c r="VB375" s="185"/>
      <c r="VC375" s="185"/>
      <c r="VD375" s="185"/>
      <c r="VE375" s="185"/>
      <c r="VF375" s="185"/>
      <c r="VG375" s="185"/>
      <c r="VH375" s="185"/>
      <c r="VI375" s="185"/>
      <c r="VJ375" s="185"/>
      <c r="VK375" s="185"/>
      <c r="VL375" s="185"/>
      <c r="VM375" s="185"/>
      <c r="VN375" s="185"/>
      <c r="VO375" s="185"/>
      <c r="VP375" s="185"/>
      <c r="VQ375" s="185"/>
      <c r="VR375" s="185"/>
      <c r="VS375" s="185"/>
      <c r="VT375" s="185"/>
      <c r="VU375" s="185"/>
      <c r="VV375" s="185"/>
      <c r="VW375" s="185"/>
      <c r="VX375" s="185"/>
      <c r="VY375" s="185"/>
      <c r="VZ375" s="185"/>
      <c r="WA375" s="185"/>
      <c r="WB375" s="185"/>
      <c r="WC375" s="185"/>
      <c r="WD375" s="185"/>
      <c r="WE375" s="185"/>
      <c r="WF375" s="185"/>
      <c r="WG375" s="185"/>
      <c r="WH375" s="185"/>
      <c r="WI375" s="185"/>
      <c r="WJ375" s="185"/>
      <c r="WK375" s="185"/>
      <c r="WL375" s="185"/>
      <c r="WM375" s="185"/>
      <c r="WN375" s="185"/>
      <c r="WO375" s="185"/>
      <c r="WP375" s="185"/>
      <c r="WQ375" s="185"/>
      <c r="WR375" s="185"/>
      <c r="WS375" s="185"/>
      <c r="WT375" s="185"/>
      <c r="WU375" s="185"/>
      <c r="WV375" s="185"/>
      <c r="WW375" s="185"/>
      <c r="WX375" s="185"/>
      <c r="WY375" s="185"/>
      <c r="WZ375" s="185"/>
      <c r="XA375" s="185"/>
      <c r="XB375" s="185"/>
      <c r="XC375" s="185"/>
      <c r="XD375" s="185"/>
      <c r="XE375" s="185"/>
      <c r="XF375" s="185"/>
      <c r="XG375" s="185"/>
      <c r="XH375" s="185"/>
      <c r="XI375" s="185"/>
      <c r="XJ375" s="185"/>
      <c r="XK375" s="185"/>
      <c r="XL375" s="185"/>
      <c r="XM375" s="185"/>
      <c r="XN375" s="185"/>
      <c r="XO375" s="185"/>
      <c r="XP375" s="185"/>
      <c r="XQ375" s="185"/>
      <c r="XR375" s="185"/>
      <c r="XS375" s="185"/>
      <c r="XT375" s="185"/>
      <c r="XU375" s="185"/>
      <c r="XV375" s="185"/>
      <c r="XW375" s="185"/>
      <c r="XX375" s="185"/>
      <c r="XY375" s="185"/>
      <c r="XZ375" s="185"/>
      <c r="YA375" s="185"/>
      <c r="YB375" s="185"/>
      <c r="YC375" s="185"/>
      <c r="YD375" s="185"/>
      <c r="YE375" s="185"/>
      <c r="YF375" s="185"/>
      <c r="YG375" s="185"/>
      <c r="YH375" s="185"/>
      <c r="YI375" s="185"/>
      <c r="YJ375" s="185"/>
      <c r="YK375" s="185"/>
      <c r="YL375" s="185"/>
      <c r="YM375" s="185"/>
      <c r="YN375" s="185"/>
      <c r="YO375" s="185"/>
      <c r="YP375" s="185"/>
      <c r="YQ375" s="185"/>
      <c r="YR375" s="185"/>
      <c r="YS375" s="185"/>
      <c r="YT375" s="185"/>
      <c r="YU375" s="185"/>
      <c r="YV375" s="185"/>
      <c r="YW375" s="185"/>
      <c r="YX375" s="185"/>
      <c r="YY375" s="185"/>
      <c r="YZ375" s="185"/>
      <c r="ZA375" s="185"/>
      <c r="ZB375" s="185"/>
      <c r="ZC375" s="185"/>
      <c r="ZD375" s="185"/>
      <c r="ZE375" s="185"/>
      <c r="ZF375" s="185"/>
      <c r="ZG375" s="185"/>
      <c r="ZH375" s="185"/>
      <c r="ZI375" s="185"/>
      <c r="ZJ375" s="185"/>
      <c r="ZK375" s="185"/>
      <c r="ZL375" s="185"/>
      <c r="ZM375" s="185"/>
      <c r="ZN375" s="185"/>
      <c r="ZO375" s="185"/>
      <c r="ZP375" s="185"/>
      <c r="ZQ375" s="185"/>
      <c r="ZR375" s="185"/>
      <c r="ZS375" s="185"/>
      <c r="ZT375" s="185"/>
      <c r="ZU375" s="185"/>
      <c r="ZV375" s="185"/>
      <c r="ZW375" s="185"/>
      <c r="ZX375" s="185"/>
      <c r="ZY375" s="185"/>
      <c r="ZZ375" s="185"/>
      <c r="AAA375" s="185"/>
      <c r="AAB375" s="185"/>
      <c r="AAC375" s="185"/>
      <c r="AAD375" s="185"/>
      <c r="AAE375" s="185"/>
      <c r="AAF375" s="185"/>
      <c r="AAG375" s="185"/>
      <c r="AAH375" s="185"/>
      <c r="AAI375" s="185"/>
      <c r="AAJ375" s="185"/>
      <c r="AAK375" s="185"/>
      <c r="AAL375" s="185"/>
      <c r="AAM375" s="185"/>
      <c r="AAN375" s="185"/>
      <c r="AAO375" s="185"/>
      <c r="AAP375" s="185"/>
      <c r="AAQ375" s="185"/>
      <c r="AAR375" s="185"/>
      <c r="AAS375" s="185"/>
      <c r="AAT375" s="185"/>
      <c r="AAU375" s="185"/>
      <c r="AAV375" s="185"/>
      <c r="AAW375" s="185"/>
      <c r="AAX375" s="185"/>
      <c r="AAY375" s="185"/>
      <c r="AAZ375" s="185"/>
      <c r="ABA375" s="185"/>
      <c r="ABB375" s="185"/>
      <c r="ABC375" s="185"/>
      <c r="ABD375" s="185"/>
      <c r="ABE375" s="185"/>
      <c r="ABF375" s="185"/>
      <c r="ABG375" s="185"/>
      <c r="ABH375" s="185"/>
      <c r="ABI375" s="185"/>
      <c r="ABJ375" s="185"/>
      <c r="ABK375" s="185"/>
      <c r="ABL375" s="185"/>
      <c r="ABM375" s="185"/>
      <c r="ABN375" s="185"/>
      <c r="ABO375" s="185"/>
      <c r="ABP375" s="185"/>
      <c r="ABQ375" s="185"/>
      <c r="ABR375" s="185"/>
      <c r="ABS375" s="185"/>
      <c r="ABT375" s="185"/>
      <c r="ABU375" s="185"/>
      <c r="ABV375" s="185"/>
      <c r="ABW375" s="185"/>
      <c r="ABX375" s="185"/>
      <c r="ABY375" s="185"/>
      <c r="ABZ375" s="185"/>
      <c r="ACA375" s="185"/>
      <c r="ACB375" s="185"/>
      <c r="ACC375" s="185"/>
      <c r="ACD375" s="185"/>
      <c r="ACE375" s="185"/>
      <c r="ACF375" s="185"/>
      <c r="ACG375" s="185"/>
      <c r="ACH375" s="185"/>
      <c r="ACI375" s="185"/>
      <c r="ACJ375" s="185"/>
      <c r="ACK375" s="185"/>
      <c r="ACL375" s="185"/>
      <c r="ACM375" s="185"/>
      <c r="ACN375" s="185"/>
      <c r="ACO375" s="185"/>
      <c r="ACP375" s="185"/>
      <c r="ACQ375" s="185"/>
      <c r="ACR375" s="185"/>
      <c r="ACS375" s="185"/>
      <c r="ACT375" s="185"/>
      <c r="ACU375" s="185"/>
      <c r="ACV375" s="185"/>
      <c r="ACW375" s="185"/>
      <c r="ACX375" s="185"/>
      <c r="ACY375" s="185"/>
      <c r="ACZ375" s="185"/>
      <c r="ADA375" s="185"/>
      <c r="ADB375" s="164"/>
      <c r="ADC375" s="164"/>
      <c r="ADD375" s="164"/>
      <c r="ADE375" s="164"/>
      <c r="ADF375" s="164"/>
    </row>
    <row r="376" spans="1:786" ht="24" x14ac:dyDescent="0.3">
      <c r="A376" s="81">
        <v>3</v>
      </c>
      <c r="B376" s="140" t="s">
        <v>1012</v>
      </c>
      <c r="C376" s="141" t="s">
        <v>111</v>
      </c>
      <c r="D376" s="142" t="s">
        <v>129</v>
      </c>
      <c r="E376" s="142" t="s">
        <v>146</v>
      </c>
      <c r="F376" s="142"/>
      <c r="G376" s="91"/>
      <c r="H376" s="142">
        <v>1</v>
      </c>
      <c r="I376" s="142" t="s">
        <v>49</v>
      </c>
      <c r="J376" s="142" t="s">
        <v>50</v>
      </c>
      <c r="K376" s="143">
        <v>1939</v>
      </c>
      <c r="L376" s="160">
        <v>1939</v>
      </c>
      <c r="M376" s="145"/>
      <c r="N376" s="145"/>
      <c r="O376" s="95"/>
      <c r="P376" s="95" t="s">
        <v>511</v>
      </c>
      <c r="Q376" s="121" t="s">
        <v>1005</v>
      </c>
      <c r="R376" s="73"/>
      <c r="S376" s="74" t="str">
        <f t="shared" si="86"/>
        <v>Cu</v>
      </c>
      <c r="T376" s="75">
        <v>4</v>
      </c>
      <c r="U376" s="75"/>
      <c r="V376" s="75"/>
      <c r="W376" s="75"/>
      <c r="X376" s="75">
        <v>1882</v>
      </c>
      <c r="Y376" s="75"/>
      <c r="Z376" s="75" t="s">
        <v>469</v>
      </c>
      <c r="AA376" s="22"/>
      <c r="AB376" s="76">
        <f t="shared" si="87"/>
        <v>0</v>
      </c>
      <c r="AC376" s="76">
        <f t="shared" si="88"/>
        <v>0</v>
      </c>
      <c r="AD376" s="76">
        <f t="shared" si="89"/>
        <v>0</v>
      </c>
      <c r="AE376" s="76">
        <f t="shared" si="90"/>
        <v>0</v>
      </c>
      <c r="AF376" s="77"/>
      <c r="AG376" s="77">
        <f>IF(A376=1,AE376,0)</f>
        <v>0</v>
      </c>
      <c r="AH376" s="77">
        <f>IF(A376=2,AE376,0)</f>
        <v>0</v>
      </c>
      <c r="AI376" s="77">
        <f>IF(A376=3,AE376,0)</f>
        <v>0</v>
      </c>
      <c r="AK376" s="183"/>
      <c r="AL376" s="183"/>
      <c r="AM376" s="183"/>
      <c r="AN376" s="183"/>
      <c r="AO376" s="183"/>
      <c r="AP376" s="183"/>
      <c r="AQ376" s="183"/>
      <c r="AR376" s="183"/>
      <c r="AS376" s="183"/>
      <c r="AT376" s="183"/>
      <c r="AU376" s="183"/>
      <c r="AV376" s="183"/>
      <c r="AW376" s="183"/>
      <c r="AX376" s="183"/>
      <c r="AY376" s="183"/>
      <c r="AZ376" s="183"/>
      <c r="BA376" s="183"/>
      <c r="BB376" s="183"/>
      <c r="BC376" s="183"/>
      <c r="BD376" s="183"/>
      <c r="BE376" s="183"/>
      <c r="BF376" s="183"/>
      <c r="BG376" s="183"/>
      <c r="BH376" s="183"/>
      <c r="BI376" s="183"/>
      <c r="BJ376" s="183"/>
      <c r="BK376" s="183"/>
      <c r="BL376" s="183"/>
      <c r="BM376" s="183"/>
      <c r="BN376" s="183"/>
      <c r="BO376" s="183"/>
      <c r="BP376" s="183"/>
      <c r="BQ376" s="183"/>
      <c r="BR376" s="183"/>
      <c r="BS376" s="183"/>
      <c r="BT376" s="183"/>
      <c r="BU376" s="183"/>
      <c r="BV376" s="183"/>
      <c r="BW376" s="183"/>
      <c r="BX376" s="183"/>
      <c r="BY376" s="183"/>
      <c r="BZ376" s="183"/>
      <c r="CA376" s="183"/>
      <c r="CB376" s="183"/>
      <c r="CC376" s="183"/>
      <c r="CD376" s="183"/>
      <c r="CE376" s="183"/>
      <c r="CF376" s="183"/>
      <c r="CG376" s="183"/>
      <c r="CH376" s="183"/>
      <c r="CI376" s="183"/>
      <c r="CJ376" s="183"/>
      <c r="CK376" s="183"/>
      <c r="CL376" s="183"/>
      <c r="CM376" s="183"/>
      <c r="CN376" s="183"/>
      <c r="CO376" s="183"/>
      <c r="CP376" s="183"/>
      <c r="CQ376" s="183"/>
      <c r="CR376" s="183"/>
      <c r="CS376" s="183"/>
      <c r="CT376" s="183"/>
      <c r="CU376" s="183"/>
      <c r="CV376" s="183"/>
      <c r="CW376" s="183"/>
      <c r="CX376" s="183"/>
      <c r="CY376" s="183"/>
      <c r="CZ376" s="183"/>
      <c r="DA376" s="183"/>
      <c r="DB376" s="183"/>
      <c r="DC376" s="183"/>
      <c r="DD376" s="183"/>
      <c r="DE376" s="183"/>
      <c r="DF376" s="183"/>
      <c r="DG376" s="183"/>
      <c r="DH376" s="183"/>
      <c r="DI376" s="183"/>
      <c r="DJ376" s="183"/>
      <c r="DK376" s="183"/>
      <c r="DL376" s="183"/>
      <c r="DM376" s="183"/>
      <c r="DN376" s="183"/>
      <c r="DO376" s="183"/>
      <c r="DP376" s="183"/>
      <c r="DQ376" s="183"/>
      <c r="DR376" s="183"/>
      <c r="DS376" s="183"/>
      <c r="DT376" s="183"/>
      <c r="DU376" s="183"/>
      <c r="DV376" s="183"/>
      <c r="DW376" s="183"/>
      <c r="DX376" s="183"/>
      <c r="DY376" s="183"/>
      <c r="DZ376" s="183"/>
      <c r="EA376" s="183"/>
      <c r="EB376" s="183"/>
      <c r="EC376" s="183"/>
      <c r="ED376" s="185"/>
      <c r="EE376" s="185"/>
      <c r="EF376" s="185"/>
      <c r="EG376" s="185"/>
      <c r="EH376" s="185"/>
      <c r="EI376" s="185"/>
      <c r="EJ376" s="185"/>
      <c r="EK376" s="185"/>
      <c r="EL376" s="185"/>
      <c r="EM376" s="185"/>
      <c r="EN376" s="185"/>
      <c r="EO376" s="185"/>
      <c r="EP376" s="185"/>
      <c r="EQ376" s="185"/>
      <c r="ER376" s="185"/>
      <c r="ES376" s="185"/>
      <c r="ET376" s="185"/>
      <c r="EU376" s="185"/>
      <c r="EV376" s="185"/>
      <c r="EW376" s="185"/>
      <c r="EX376" s="185"/>
      <c r="EY376" s="185"/>
      <c r="EZ376" s="185"/>
      <c r="FA376" s="185"/>
      <c r="FB376" s="185"/>
      <c r="FC376" s="185"/>
      <c r="FD376" s="185"/>
      <c r="FE376" s="185"/>
      <c r="FF376" s="185"/>
      <c r="FG376" s="185"/>
      <c r="FH376" s="185"/>
      <c r="FI376" s="185"/>
      <c r="FJ376" s="185"/>
      <c r="FK376" s="185"/>
      <c r="FL376" s="185"/>
      <c r="FM376" s="185"/>
      <c r="FN376" s="185"/>
      <c r="FO376" s="185"/>
      <c r="FP376" s="185"/>
      <c r="FQ376" s="185"/>
      <c r="FR376" s="185"/>
      <c r="FS376" s="185"/>
      <c r="FT376" s="185"/>
      <c r="FU376" s="185"/>
      <c r="FV376" s="185"/>
      <c r="FW376" s="185"/>
      <c r="FX376" s="185"/>
      <c r="FY376" s="185"/>
      <c r="FZ376" s="185"/>
      <c r="GA376" s="185"/>
      <c r="GB376" s="185"/>
      <c r="GC376" s="185"/>
      <c r="GD376" s="185"/>
      <c r="GE376" s="185"/>
      <c r="GF376" s="185"/>
      <c r="GG376" s="185"/>
      <c r="GH376" s="185"/>
      <c r="GI376" s="185"/>
      <c r="GJ376" s="185"/>
      <c r="GK376" s="185"/>
      <c r="GL376" s="185"/>
      <c r="GM376" s="185"/>
      <c r="GN376" s="185"/>
      <c r="GO376" s="185"/>
      <c r="GP376" s="185"/>
      <c r="GQ376" s="185"/>
      <c r="GR376" s="185"/>
      <c r="GS376" s="185"/>
      <c r="GT376" s="185"/>
      <c r="GU376" s="185"/>
      <c r="GV376" s="185"/>
      <c r="GW376" s="185"/>
      <c r="GX376" s="185"/>
      <c r="GY376" s="185"/>
      <c r="GZ376" s="185"/>
      <c r="HA376" s="185"/>
      <c r="HB376" s="185"/>
      <c r="HC376" s="185"/>
      <c r="HD376" s="185"/>
      <c r="HE376" s="185"/>
      <c r="HF376" s="185"/>
      <c r="HG376" s="185"/>
      <c r="HH376" s="185"/>
      <c r="HI376" s="185"/>
      <c r="HJ376" s="185"/>
      <c r="HK376" s="185"/>
      <c r="HL376" s="185"/>
      <c r="HM376" s="185"/>
      <c r="HN376" s="185"/>
      <c r="HO376" s="185"/>
      <c r="HP376" s="185"/>
      <c r="HQ376" s="185"/>
      <c r="HR376" s="185"/>
      <c r="HS376" s="185"/>
      <c r="HT376" s="185"/>
      <c r="HU376" s="185"/>
      <c r="HV376" s="185"/>
      <c r="HW376" s="185"/>
      <c r="HX376" s="185"/>
      <c r="HY376" s="185"/>
      <c r="HZ376" s="185"/>
      <c r="IA376" s="185"/>
      <c r="IB376" s="185"/>
      <c r="IC376" s="185"/>
      <c r="ID376" s="185"/>
      <c r="IE376" s="185"/>
      <c r="IF376" s="185"/>
      <c r="IG376" s="185"/>
      <c r="IH376" s="185"/>
      <c r="II376" s="185"/>
      <c r="IJ376" s="185"/>
      <c r="IK376" s="185"/>
      <c r="IL376" s="185"/>
      <c r="IM376" s="185"/>
      <c r="IN376" s="185"/>
      <c r="IO376" s="185"/>
      <c r="IP376" s="185"/>
      <c r="IQ376" s="185"/>
      <c r="IR376" s="185"/>
      <c r="IS376" s="185"/>
      <c r="IT376" s="185"/>
      <c r="IU376" s="185"/>
      <c r="IV376" s="185"/>
      <c r="IW376" s="185"/>
      <c r="IX376" s="185"/>
      <c r="IY376" s="185"/>
      <c r="IZ376" s="185"/>
      <c r="JA376" s="185"/>
      <c r="JB376" s="185"/>
      <c r="JC376" s="185"/>
      <c r="JD376" s="185"/>
      <c r="JE376" s="185"/>
      <c r="JF376" s="185"/>
      <c r="JG376" s="185"/>
      <c r="JH376" s="185"/>
      <c r="JI376" s="185"/>
      <c r="JJ376" s="185"/>
      <c r="JK376" s="185"/>
      <c r="JL376" s="185"/>
      <c r="JM376" s="185"/>
      <c r="JN376" s="185"/>
      <c r="JO376" s="185"/>
      <c r="JP376" s="185"/>
      <c r="JQ376" s="185"/>
      <c r="JR376" s="185"/>
      <c r="JS376" s="185"/>
      <c r="JT376" s="185"/>
      <c r="JU376" s="185"/>
      <c r="JV376" s="185"/>
      <c r="JW376" s="185"/>
      <c r="JX376" s="185"/>
      <c r="JY376" s="185"/>
      <c r="JZ376" s="185"/>
      <c r="KA376" s="185"/>
      <c r="KB376" s="185"/>
      <c r="KC376" s="185"/>
      <c r="KD376" s="185"/>
      <c r="KE376" s="185"/>
      <c r="KF376" s="185"/>
      <c r="KG376" s="185"/>
      <c r="KH376" s="185"/>
      <c r="KI376" s="185"/>
      <c r="KJ376" s="185"/>
      <c r="KK376" s="185"/>
      <c r="KL376" s="185"/>
      <c r="KM376" s="185"/>
      <c r="KN376" s="185"/>
      <c r="KO376" s="185"/>
      <c r="KP376" s="185"/>
      <c r="KQ376" s="185"/>
      <c r="KR376" s="185"/>
      <c r="KS376" s="185"/>
      <c r="KT376" s="185"/>
      <c r="KU376" s="185"/>
      <c r="KV376" s="185"/>
      <c r="KW376" s="185"/>
      <c r="KX376" s="185"/>
      <c r="KY376" s="185"/>
      <c r="KZ376" s="185"/>
      <c r="LA376" s="185"/>
      <c r="LB376" s="185"/>
      <c r="LC376" s="185"/>
      <c r="LD376" s="185"/>
      <c r="LE376" s="185"/>
      <c r="LF376" s="185"/>
      <c r="LG376" s="185"/>
      <c r="LH376" s="185"/>
      <c r="LI376" s="185"/>
      <c r="LJ376" s="185"/>
      <c r="LK376" s="185"/>
      <c r="LL376" s="185"/>
      <c r="LM376" s="185"/>
      <c r="LN376" s="185"/>
      <c r="LO376" s="185"/>
      <c r="LP376" s="185"/>
      <c r="LQ376" s="185"/>
      <c r="LR376" s="185"/>
      <c r="LS376" s="185"/>
      <c r="LT376" s="185"/>
      <c r="LU376" s="185"/>
      <c r="LV376" s="185"/>
      <c r="LW376" s="185"/>
      <c r="LX376" s="185"/>
      <c r="LY376" s="185"/>
      <c r="LZ376" s="185"/>
      <c r="MA376" s="185"/>
      <c r="MB376" s="185"/>
      <c r="MC376" s="185"/>
      <c r="MD376" s="185"/>
      <c r="ME376" s="185"/>
      <c r="MF376" s="185"/>
      <c r="MG376" s="185"/>
      <c r="MH376" s="185"/>
      <c r="MI376" s="185"/>
      <c r="MJ376" s="185"/>
      <c r="MK376" s="185"/>
      <c r="ML376" s="185"/>
      <c r="MM376" s="185"/>
      <c r="MN376" s="185"/>
      <c r="MO376" s="185"/>
      <c r="MP376" s="185"/>
      <c r="MQ376" s="185"/>
      <c r="MR376" s="185"/>
      <c r="MS376" s="185"/>
      <c r="MT376" s="185"/>
      <c r="MU376" s="185"/>
      <c r="MV376" s="185"/>
      <c r="MW376" s="185"/>
      <c r="MX376" s="185"/>
      <c r="MY376" s="185"/>
      <c r="MZ376" s="185"/>
      <c r="NA376" s="185"/>
      <c r="NB376" s="185"/>
      <c r="NC376" s="185"/>
      <c r="ND376" s="185"/>
      <c r="NE376" s="185"/>
      <c r="NF376" s="185"/>
      <c r="NG376" s="185"/>
      <c r="NH376" s="185"/>
      <c r="NI376" s="185"/>
      <c r="NJ376" s="185"/>
      <c r="NK376" s="185"/>
      <c r="NL376" s="185"/>
      <c r="NM376" s="185"/>
      <c r="NN376" s="185"/>
      <c r="NO376" s="185"/>
      <c r="NP376" s="185"/>
      <c r="NQ376" s="185"/>
      <c r="NR376" s="185"/>
      <c r="NS376" s="185"/>
      <c r="NT376" s="185"/>
      <c r="NU376" s="185"/>
      <c r="NV376" s="185"/>
      <c r="NW376" s="185"/>
      <c r="NX376" s="185"/>
      <c r="NY376" s="185"/>
      <c r="NZ376" s="185"/>
      <c r="OA376" s="185"/>
      <c r="OB376" s="185"/>
      <c r="OC376" s="185"/>
      <c r="OD376" s="185"/>
      <c r="OE376" s="185"/>
      <c r="OF376" s="185"/>
      <c r="OG376" s="185"/>
      <c r="OH376" s="185"/>
      <c r="OI376" s="185"/>
      <c r="OJ376" s="185"/>
      <c r="OK376" s="185"/>
      <c r="OL376" s="185"/>
      <c r="OM376" s="185"/>
      <c r="ON376" s="185"/>
      <c r="OO376" s="185"/>
      <c r="OP376" s="185"/>
      <c r="OQ376" s="185"/>
      <c r="OR376" s="185"/>
      <c r="OS376" s="185"/>
      <c r="OT376" s="185"/>
      <c r="OU376" s="185"/>
      <c r="OV376" s="185"/>
      <c r="OW376" s="185"/>
      <c r="OX376" s="185"/>
      <c r="OY376" s="185"/>
      <c r="OZ376" s="185"/>
      <c r="PA376" s="185"/>
      <c r="PB376" s="185"/>
      <c r="PC376" s="185"/>
      <c r="PD376" s="185"/>
      <c r="PE376" s="185"/>
      <c r="PF376" s="185"/>
      <c r="PG376" s="185"/>
      <c r="PH376" s="185"/>
      <c r="PI376" s="185"/>
      <c r="PJ376" s="185"/>
      <c r="PK376" s="185"/>
      <c r="PL376" s="185"/>
      <c r="PM376" s="185"/>
      <c r="PN376" s="185"/>
      <c r="PO376" s="185"/>
      <c r="PP376" s="185"/>
      <c r="PQ376" s="185"/>
      <c r="PR376" s="185"/>
      <c r="PS376" s="185"/>
      <c r="PT376" s="185"/>
      <c r="PU376" s="185"/>
      <c r="PV376" s="185"/>
      <c r="PW376" s="185"/>
      <c r="PX376" s="185"/>
      <c r="PY376" s="185"/>
      <c r="PZ376" s="185"/>
      <c r="QA376" s="185"/>
      <c r="QB376" s="185"/>
      <c r="QC376" s="185"/>
      <c r="QD376" s="185"/>
      <c r="QE376" s="185"/>
      <c r="QF376" s="185"/>
      <c r="QG376" s="185"/>
      <c r="QH376" s="185"/>
      <c r="QI376" s="185"/>
      <c r="QJ376" s="185"/>
      <c r="QK376" s="185"/>
      <c r="QL376" s="185"/>
      <c r="QM376" s="185"/>
      <c r="QN376" s="185"/>
      <c r="QO376" s="185"/>
      <c r="QP376" s="185"/>
      <c r="QQ376" s="185"/>
      <c r="QR376" s="185"/>
      <c r="QS376" s="185"/>
      <c r="QT376" s="185"/>
      <c r="QU376" s="185"/>
      <c r="QV376" s="185"/>
      <c r="QW376" s="185"/>
      <c r="QX376" s="185"/>
      <c r="QY376" s="185"/>
      <c r="QZ376" s="185"/>
      <c r="RA376" s="185"/>
      <c r="RB376" s="185"/>
      <c r="RC376" s="185"/>
      <c r="RD376" s="185"/>
      <c r="RE376" s="185"/>
      <c r="RF376" s="185"/>
      <c r="RG376" s="185"/>
      <c r="RH376" s="185"/>
      <c r="RI376" s="185"/>
      <c r="RJ376" s="185"/>
      <c r="RK376" s="185"/>
      <c r="RL376" s="185"/>
      <c r="RM376" s="185"/>
      <c r="RN376" s="185"/>
      <c r="RO376" s="185"/>
      <c r="RP376" s="185"/>
      <c r="RQ376" s="185"/>
      <c r="RR376" s="185"/>
      <c r="RS376" s="185"/>
      <c r="RT376" s="185"/>
      <c r="RU376" s="185"/>
      <c r="RV376" s="185"/>
      <c r="RW376" s="185"/>
      <c r="RX376" s="185"/>
      <c r="RY376" s="185"/>
      <c r="RZ376" s="185"/>
      <c r="SA376" s="185"/>
      <c r="SB376" s="185"/>
      <c r="SC376" s="185"/>
      <c r="SD376" s="185"/>
      <c r="SE376" s="185"/>
      <c r="SF376" s="185"/>
      <c r="SG376" s="185"/>
      <c r="SH376" s="185"/>
      <c r="SI376" s="185"/>
      <c r="SJ376" s="185"/>
      <c r="SK376" s="185"/>
      <c r="SL376" s="185"/>
      <c r="SM376" s="185"/>
      <c r="SN376" s="185"/>
      <c r="SO376" s="185"/>
      <c r="SP376" s="185"/>
      <c r="SQ376" s="185"/>
      <c r="SR376" s="185"/>
      <c r="SS376" s="185"/>
      <c r="ST376" s="185"/>
      <c r="SU376" s="185"/>
      <c r="SV376" s="185"/>
      <c r="SW376" s="185"/>
      <c r="SX376" s="185"/>
      <c r="SY376" s="185"/>
      <c r="SZ376" s="185"/>
      <c r="TA376" s="185"/>
      <c r="TB376" s="185"/>
      <c r="TC376" s="185"/>
      <c r="TD376" s="185"/>
      <c r="TE376" s="185"/>
      <c r="TF376" s="185"/>
      <c r="TG376" s="185"/>
      <c r="TH376" s="185"/>
      <c r="TI376" s="185"/>
      <c r="TJ376" s="185"/>
      <c r="TK376" s="185"/>
      <c r="TL376" s="185"/>
      <c r="TM376" s="185"/>
      <c r="TN376" s="185"/>
      <c r="TO376" s="185"/>
      <c r="TP376" s="185"/>
      <c r="TQ376" s="185"/>
      <c r="TR376" s="185"/>
      <c r="TS376" s="185"/>
      <c r="TT376" s="185"/>
      <c r="TU376" s="185"/>
      <c r="TV376" s="185"/>
      <c r="TW376" s="185"/>
      <c r="TX376" s="185"/>
      <c r="TY376" s="185"/>
      <c r="TZ376" s="185"/>
      <c r="UA376" s="185"/>
      <c r="UB376" s="185"/>
      <c r="UC376" s="185"/>
      <c r="UD376" s="185"/>
      <c r="UE376" s="185"/>
      <c r="UF376" s="185"/>
      <c r="UG376" s="185"/>
      <c r="UH376" s="185"/>
      <c r="UI376" s="185"/>
      <c r="UJ376" s="185"/>
      <c r="UK376" s="185"/>
      <c r="UL376" s="185"/>
      <c r="UM376" s="185"/>
      <c r="UN376" s="185"/>
      <c r="UO376" s="185"/>
      <c r="UP376" s="185"/>
      <c r="UQ376" s="185"/>
      <c r="UR376" s="185"/>
      <c r="US376" s="185"/>
      <c r="UT376" s="185"/>
      <c r="UU376" s="185"/>
      <c r="UV376" s="185"/>
      <c r="UW376" s="185"/>
      <c r="UX376" s="185"/>
      <c r="UY376" s="185"/>
      <c r="UZ376" s="185"/>
      <c r="VA376" s="185"/>
      <c r="VB376" s="185"/>
      <c r="VC376" s="185"/>
      <c r="VD376" s="185"/>
      <c r="VE376" s="185"/>
      <c r="VF376" s="185"/>
      <c r="VG376" s="185"/>
      <c r="VH376" s="185"/>
      <c r="VI376" s="185"/>
      <c r="VJ376" s="185"/>
      <c r="VK376" s="185"/>
      <c r="VL376" s="185"/>
      <c r="VM376" s="185"/>
      <c r="VN376" s="185"/>
      <c r="VO376" s="185"/>
      <c r="VP376" s="185"/>
      <c r="VQ376" s="185"/>
      <c r="VR376" s="185"/>
      <c r="VS376" s="185"/>
      <c r="VT376" s="185"/>
      <c r="VU376" s="185"/>
      <c r="VV376" s="185"/>
      <c r="VW376" s="185"/>
      <c r="VX376" s="185"/>
      <c r="VY376" s="185"/>
      <c r="VZ376" s="185"/>
      <c r="WA376" s="185"/>
      <c r="WB376" s="185"/>
      <c r="WC376" s="185"/>
      <c r="WD376" s="185"/>
      <c r="WE376" s="185"/>
      <c r="WF376" s="185"/>
      <c r="WG376" s="185"/>
      <c r="WH376" s="185"/>
      <c r="WI376" s="185"/>
      <c r="WJ376" s="185"/>
      <c r="WK376" s="185"/>
      <c r="WL376" s="185"/>
      <c r="WM376" s="185"/>
      <c r="WN376" s="185"/>
      <c r="WO376" s="185"/>
      <c r="WP376" s="185"/>
      <c r="WQ376" s="185"/>
      <c r="WR376" s="185"/>
      <c r="WS376" s="185"/>
      <c r="WT376" s="185"/>
      <c r="WU376" s="185"/>
      <c r="WV376" s="185"/>
      <c r="WW376" s="185"/>
      <c r="WX376" s="185"/>
      <c r="WY376" s="185"/>
      <c r="WZ376" s="185"/>
      <c r="XA376" s="185"/>
      <c r="XB376" s="185"/>
      <c r="XC376" s="185"/>
      <c r="XD376" s="185"/>
      <c r="XE376" s="185"/>
      <c r="XF376" s="185"/>
      <c r="XG376" s="185"/>
      <c r="XH376" s="185"/>
      <c r="XI376" s="185"/>
      <c r="XJ376" s="185"/>
      <c r="XK376" s="185"/>
      <c r="XL376" s="185"/>
      <c r="XM376" s="185"/>
      <c r="XN376" s="185"/>
      <c r="XO376" s="185"/>
      <c r="XP376" s="185"/>
      <c r="XQ376" s="185"/>
      <c r="XR376" s="185"/>
      <c r="XS376" s="185"/>
      <c r="XT376" s="185"/>
      <c r="XU376" s="185"/>
      <c r="XV376" s="185"/>
      <c r="XW376" s="185"/>
      <c r="XX376" s="185"/>
      <c r="XY376" s="185"/>
      <c r="XZ376" s="185"/>
      <c r="YA376" s="185"/>
      <c r="YB376" s="185"/>
      <c r="YC376" s="185"/>
      <c r="YD376" s="185"/>
      <c r="YE376" s="185"/>
      <c r="YF376" s="185"/>
      <c r="YG376" s="185"/>
      <c r="YH376" s="185"/>
      <c r="YI376" s="185"/>
      <c r="YJ376" s="185"/>
      <c r="YK376" s="185"/>
      <c r="YL376" s="185"/>
      <c r="YM376" s="185"/>
      <c r="YN376" s="185"/>
      <c r="YO376" s="185"/>
      <c r="YP376" s="185"/>
      <c r="YQ376" s="185"/>
      <c r="YR376" s="185"/>
      <c r="YS376" s="185"/>
      <c r="YT376" s="185"/>
      <c r="YU376" s="185"/>
      <c r="YV376" s="185"/>
      <c r="YW376" s="185"/>
      <c r="YX376" s="185"/>
      <c r="YY376" s="185"/>
      <c r="YZ376" s="185"/>
      <c r="ZA376" s="185"/>
      <c r="ZB376" s="185"/>
      <c r="ZC376" s="185"/>
      <c r="ZD376" s="185"/>
      <c r="ZE376" s="185"/>
      <c r="ZF376" s="185"/>
      <c r="ZG376" s="185"/>
      <c r="ZH376" s="185"/>
      <c r="ZI376" s="185"/>
      <c r="ZJ376" s="185"/>
      <c r="ZK376" s="185"/>
      <c r="ZL376" s="185"/>
      <c r="ZM376" s="185"/>
      <c r="ZN376" s="185"/>
      <c r="ZO376" s="185"/>
      <c r="ZP376" s="185"/>
      <c r="ZQ376" s="185"/>
      <c r="ZR376" s="185"/>
      <c r="ZS376" s="185"/>
      <c r="ZT376" s="185"/>
      <c r="ZU376" s="185"/>
      <c r="ZV376" s="185"/>
      <c r="ZW376" s="185"/>
      <c r="ZX376" s="185"/>
      <c r="ZY376" s="185"/>
      <c r="ZZ376" s="185"/>
      <c r="AAA376" s="185"/>
      <c r="AAB376" s="185"/>
      <c r="AAC376" s="185"/>
      <c r="AAD376" s="185"/>
      <c r="AAE376" s="185"/>
      <c r="AAF376" s="185"/>
      <c r="AAG376" s="185"/>
      <c r="AAH376" s="185"/>
      <c r="AAI376" s="185"/>
      <c r="AAJ376" s="185"/>
      <c r="AAK376" s="185"/>
      <c r="AAL376" s="185"/>
      <c r="AAM376" s="185"/>
      <c r="AAN376" s="185"/>
      <c r="AAO376" s="185"/>
      <c r="AAP376" s="185"/>
      <c r="AAQ376" s="185"/>
      <c r="AAR376" s="185"/>
      <c r="AAS376" s="185"/>
      <c r="AAT376" s="185"/>
      <c r="AAU376" s="185"/>
      <c r="AAV376" s="185"/>
      <c r="AAW376" s="185"/>
      <c r="AAX376" s="185"/>
      <c r="AAY376" s="185"/>
      <c r="AAZ376" s="185"/>
      <c r="ABA376" s="185"/>
      <c r="ABB376" s="185"/>
      <c r="ABC376" s="185"/>
      <c r="ABD376" s="185"/>
      <c r="ABE376" s="185"/>
      <c r="ABF376" s="185"/>
      <c r="ABG376" s="185"/>
      <c r="ABH376" s="185"/>
      <c r="ABI376" s="185"/>
      <c r="ABJ376" s="185"/>
      <c r="ABK376" s="185"/>
      <c r="ABL376" s="185"/>
      <c r="ABM376" s="185"/>
      <c r="ABN376" s="185"/>
      <c r="ABO376" s="185"/>
      <c r="ABP376" s="185"/>
      <c r="ABQ376" s="185"/>
      <c r="ABR376" s="185"/>
      <c r="ABS376" s="185"/>
      <c r="ABT376" s="185"/>
      <c r="ABU376" s="185"/>
      <c r="ABV376" s="185"/>
      <c r="ABW376" s="185"/>
      <c r="ABX376" s="185"/>
      <c r="ABY376" s="185"/>
      <c r="ABZ376" s="185"/>
      <c r="ACA376" s="185"/>
      <c r="ACB376" s="185"/>
      <c r="ACC376" s="185"/>
      <c r="ACD376" s="185"/>
      <c r="ACE376" s="185"/>
      <c r="ACF376" s="185"/>
      <c r="ACG376" s="185"/>
      <c r="ACH376" s="185"/>
      <c r="ACI376" s="185"/>
      <c r="ACJ376" s="185"/>
      <c r="ACK376" s="185"/>
      <c r="ACL376" s="185"/>
      <c r="ACM376" s="185"/>
      <c r="ACN376" s="185"/>
      <c r="ACO376" s="185"/>
      <c r="ACP376" s="185"/>
      <c r="ACQ376" s="185"/>
      <c r="ACR376" s="185"/>
      <c r="ACS376" s="185"/>
      <c r="ACT376" s="185"/>
      <c r="ACU376" s="185"/>
      <c r="ACV376" s="185"/>
      <c r="ACW376" s="185"/>
      <c r="ACX376" s="185"/>
      <c r="ACY376" s="185"/>
      <c r="ACZ376" s="185"/>
      <c r="ADB376" s="166"/>
      <c r="ADC376" s="166"/>
      <c r="ADD376" s="166"/>
      <c r="ADE376" s="166"/>
      <c r="ADF376" s="166"/>
    </row>
    <row r="377" spans="1:786" ht="15.6" x14ac:dyDescent="0.3">
      <c r="A377" s="83">
        <v>2</v>
      </c>
      <c r="B377" s="140" t="s">
        <v>1013</v>
      </c>
      <c r="C377" s="141" t="s">
        <v>82</v>
      </c>
      <c r="D377" s="142"/>
      <c r="E377" s="142"/>
      <c r="F377" s="142">
        <v>37</v>
      </c>
      <c r="G377" s="91"/>
      <c r="H377" s="142">
        <v>1</v>
      </c>
      <c r="I377" s="142" t="s">
        <v>49</v>
      </c>
      <c r="J377" s="142" t="s">
        <v>50</v>
      </c>
      <c r="K377" s="143">
        <v>1939</v>
      </c>
      <c r="L377" s="160">
        <v>1939</v>
      </c>
      <c r="M377" s="144">
        <v>164000</v>
      </c>
      <c r="N377" s="145">
        <v>0.6</v>
      </c>
      <c r="O377" s="95"/>
      <c r="P377" s="95" t="s">
        <v>382</v>
      </c>
      <c r="Q377" s="121"/>
      <c r="R377" s="73"/>
      <c r="S377" s="74" t="str">
        <f t="shared" si="86"/>
        <v>Coal</v>
      </c>
      <c r="T377" s="75"/>
      <c r="U377" s="75"/>
      <c r="V377" s="75"/>
      <c r="W377" s="75"/>
      <c r="X377" s="75"/>
      <c r="Y377" s="75"/>
      <c r="Z377" s="75"/>
      <c r="AA377" s="22"/>
      <c r="AB377" s="76"/>
      <c r="AC377" s="76"/>
      <c r="AD377" s="76"/>
      <c r="AE377" s="76"/>
      <c r="AF377" s="77"/>
      <c r="AG377" s="77"/>
      <c r="AH377" s="77"/>
      <c r="AI377" s="77"/>
      <c r="AK377" s="183"/>
      <c r="AL377" s="183"/>
      <c r="AM377" s="183"/>
      <c r="AN377" s="183"/>
      <c r="AO377" s="183"/>
      <c r="AP377" s="183"/>
      <c r="AQ377" s="183"/>
      <c r="AR377" s="183"/>
      <c r="AS377" s="183"/>
      <c r="AT377" s="183"/>
      <c r="AU377" s="183"/>
      <c r="AV377" s="183"/>
      <c r="AW377" s="183"/>
      <c r="AX377" s="183"/>
      <c r="AY377" s="183"/>
      <c r="AZ377" s="183"/>
      <c r="BA377" s="183"/>
      <c r="BB377" s="183"/>
      <c r="BC377" s="183"/>
      <c r="BD377" s="183"/>
      <c r="BE377" s="183"/>
      <c r="BF377" s="183"/>
      <c r="BG377" s="183"/>
      <c r="BH377" s="183"/>
      <c r="BI377" s="183"/>
      <c r="BJ377" s="183"/>
      <c r="BK377" s="183"/>
      <c r="BL377" s="183"/>
      <c r="BM377" s="183"/>
      <c r="BN377" s="183"/>
      <c r="BO377" s="183"/>
      <c r="BP377" s="183"/>
      <c r="BQ377" s="183"/>
      <c r="BR377" s="183"/>
      <c r="BS377" s="183"/>
      <c r="BT377" s="183"/>
      <c r="BU377" s="183"/>
      <c r="BV377" s="183"/>
      <c r="BW377" s="183"/>
      <c r="BX377" s="183"/>
      <c r="BY377" s="183"/>
      <c r="BZ377" s="183"/>
      <c r="CA377" s="183"/>
      <c r="CB377" s="183"/>
      <c r="CC377" s="183"/>
      <c r="CD377" s="183"/>
      <c r="CE377" s="183"/>
      <c r="CF377" s="183"/>
      <c r="CG377" s="183"/>
      <c r="CH377" s="183"/>
      <c r="CI377" s="183"/>
      <c r="CJ377" s="183"/>
      <c r="CK377" s="183"/>
      <c r="CL377" s="183"/>
      <c r="CM377" s="183"/>
      <c r="CN377" s="183"/>
      <c r="CO377" s="183"/>
      <c r="CP377" s="183"/>
      <c r="CQ377" s="183"/>
      <c r="CR377" s="183"/>
      <c r="CS377" s="183"/>
      <c r="CT377" s="183"/>
      <c r="CU377" s="183"/>
      <c r="CV377" s="183"/>
      <c r="CW377" s="183"/>
      <c r="CX377" s="183"/>
      <c r="CY377" s="183"/>
      <c r="CZ377" s="183"/>
      <c r="DA377" s="183"/>
      <c r="DB377" s="183"/>
      <c r="DC377" s="183"/>
      <c r="DD377" s="183"/>
      <c r="DE377" s="183"/>
      <c r="DF377" s="183"/>
      <c r="DG377" s="183"/>
      <c r="DH377" s="183"/>
      <c r="DI377" s="183"/>
      <c r="DJ377" s="183"/>
      <c r="DK377" s="183"/>
      <c r="DL377" s="183"/>
      <c r="DM377" s="183"/>
      <c r="DN377" s="183"/>
      <c r="DO377" s="183"/>
      <c r="DP377" s="183"/>
      <c r="DQ377" s="183"/>
      <c r="DR377" s="183"/>
      <c r="DS377" s="183"/>
      <c r="DT377" s="183"/>
      <c r="DU377" s="183"/>
      <c r="DV377" s="183"/>
      <c r="DW377" s="183"/>
      <c r="DX377" s="183"/>
      <c r="DY377" s="183"/>
      <c r="DZ377" s="183"/>
      <c r="EA377" s="183"/>
      <c r="EB377" s="183"/>
      <c r="EC377" s="186"/>
      <c r="ED377" s="185"/>
      <c r="EE377" s="185"/>
      <c r="EF377" s="185"/>
      <c r="EG377" s="185"/>
      <c r="EH377" s="185"/>
      <c r="EI377" s="185"/>
      <c r="EJ377" s="185"/>
      <c r="EK377" s="185"/>
      <c r="EL377" s="185"/>
      <c r="EM377" s="185"/>
      <c r="EN377" s="185"/>
      <c r="EO377" s="185"/>
      <c r="EP377" s="185"/>
      <c r="EQ377" s="185"/>
      <c r="ER377" s="185"/>
      <c r="ES377" s="185"/>
      <c r="ET377" s="185"/>
      <c r="EU377" s="185"/>
      <c r="EV377" s="185"/>
      <c r="EW377" s="185"/>
      <c r="EX377" s="185"/>
      <c r="EY377" s="185"/>
      <c r="EZ377" s="185"/>
      <c r="FA377" s="185"/>
      <c r="FB377" s="185"/>
      <c r="FC377" s="185"/>
      <c r="FD377" s="185"/>
      <c r="FE377" s="185"/>
      <c r="FF377" s="185"/>
      <c r="FG377" s="185"/>
      <c r="FH377" s="185"/>
      <c r="FI377" s="185"/>
      <c r="FJ377" s="185"/>
      <c r="FK377" s="185"/>
      <c r="FL377" s="185"/>
      <c r="FM377" s="185"/>
      <c r="FN377" s="185"/>
      <c r="FO377" s="185"/>
      <c r="FP377" s="185"/>
      <c r="FQ377" s="185"/>
      <c r="FR377" s="185"/>
      <c r="FS377" s="185"/>
      <c r="FT377" s="185"/>
      <c r="FU377" s="185"/>
      <c r="FV377" s="185"/>
      <c r="FW377" s="185"/>
      <c r="FX377" s="185"/>
      <c r="FY377" s="185"/>
      <c r="FZ377" s="185"/>
      <c r="GA377" s="185"/>
      <c r="GB377" s="185"/>
      <c r="GC377" s="185"/>
      <c r="GD377" s="185"/>
      <c r="GE377" s="185"/>
      <c r="GF377" s="185"/>
      <c r="GG377" s="185"/>
      <c r="GH377" s="185"/>
      <c r="GI377" s="185"/>
      <c r="GJ377" s="185"/>
      <c r="GK377" s="185"/>
      <c r="GL377" s="185"/>
      <c r="GM377" s="185"/>
      <c r="GN377" s="185"/>
      <c r="GO377" s="185"/>
      <c r="GP377" s="185"/>
      <c r="GQ377" s="185"/>
      <c r="GR377" s="185"/>
      <c r="GS377" s="185"/>
      <c r="GT377" s="185"/>
      <c r="GU377" s="185"/>
      <c r="GV377" s="185"/>
      <c r="GW377" s="185"/>
      <c r="GX377" s="185"/>
      <c r="GY377" s="185"/>
      <c r="GZ377" s="185"/>
      <c r="HA377" s="185"/>
      <c r="HB377" s="185"/>
      <c r="HC377" s="185"/>
      <c r="HD377" s="185"/>
      <c r="HE377" s="185"/>
      <c r="HF377" s="185"/>
      <c r="HG377" s="185"/>
      <c r="HH377" s="185"/>
      <c r="HI377" s="185"/>
      <c r="HJ377" s="185"/>
      <c r="HK377" s="185"/>
      <c r="HL377" s="185"/>
      <c r="HM377" s="185"/>
      <c r="HN377" s="185"/>
      <c r="HO377" s="185"/>
      <c r="HP377" s="185"/>
      <c r="HQ377" s="185"/>
      <c r="HR377" s="185"/>
      <c r="HS377" s="185"/>
      <c r="HT377" s="185"/>
      <c r="HU377" s="185"/>
      <c r="HV377" s="185"/>
      <c r="HW377" s="185"/>
      <c r="HX377" s="185"/>
      <c r="HY377" s="185"/>
      <c r="HZ377" s="185"/>
      <c r="IA377" s="185"/>
      <c r="IB377" s="185"/>
      <c r="IC377" s="185"/>
      <c r="ID377" s="185"/>
      <c r="IE377" s="185"/>
      <c r="IF377" s="185"/>
      <c r="IG377" s="185"/>
      <c r="IH377" s="185"/>
      <c r="II377" s="185"/>
      <c r="IJ377" s="185"/>
      <c r="IK377" s="185"/>
      <c r="IL377" s="185"/>
      <c r="IM377" s="185"/>
      <c r="IN377" s="185"/>
      <c r="IO377" s="185"/>
      <c r="IP377" s="185"/>
      <c r="IQ377" s="185"/>
      <c r="IR377" s="185"/>
      <c r="IS377" s="185"/>
      <c r="IT377" s="185"/>
      <c r="IU377" s="185"/>
      <c r="IV377" s="185"/>
      <c r="IW377" s="185"/>
      <c r="IX377" s="185"/>
      <c r="IY377" s="185"/>
      <c r="IZ377" s="185"/>
      <c r="JA377" s="185"/>
      <c r="JB377" s="185"/>
      <c r="JC377" s="185"/>
      <c r="JD377" s="185"/>
      <c r="JE377" s="185"/>
      <c r="JF377" s="185"/>
      <c r="JG377" s="185"/>
      <c r="JH377" s="185"/>
      <c r="JI377" s="185"/>
      <c r="JJ377" s="185"/>
      <c r="JK377" s="185"/>
      <c r="JL377" s="185"/>
      <c r="JM377" s="185"/>
      <c r="JN377" s="185"/>
      <c r="JO377" s="185"/>
      <c r="JP377" s="185"/>
      <c r="JQ377" s="185"/>
      <c r="JR377" s="185"/>
      <c r="JS377" s="185"/>
      <c r="JT377" s="185"/>
      <c r="JU377" s="185"/>
      <c r="JV377" s="185"/>
      <c r="JW377" s="185"/>
      <c r="JX377" s="185"/>
      <c r="JY377" s="185"/>
      <c r="JZ377" s="185"/>
      <c r="KA377" s="185"/>
      <c r="KB377" s="185"/>
      <c r="KC377" s="185"/>
      <c r="KD377" s="185"/>
      <c r="KE377" s="185"/>
      <c r="KF377" s="185"/>
      <c r="KG377" s="185"/>
      <c r="KH377" s="185"/>
      <c r="KI377" s="185"/>
      <c r="KJ377" s="185"/>
      <c r="KK377" s="185"/>
      <c r="KL377" s="185"/>
      <c r="KM377" s="185"/>
      <c r="KN377" s="185"/>
      <c r="KO377" s="185"/>
      <c r="KP377" s="185"/>
      <c r="KQ377" s="185"/>
      <c r="KR377" s="185"/>
      <c r="KS377" s="185"/>
      <c r="KT377" s="185"/>
      <c r="KU377" s="185"/>
      <c r="KV377" s="185"/>
      <c r="KW377" s="185"/>
      <c r="KX377" s="185"/>
      <c r="KY377" s="185"/>
      <c r="KZ377" s="185"/>
      <c r="LA377" s="185"/>
      <c r="LB377" s="185"/>
      <c r="LC377" s="185"/>
      <c r="LD377" s="185"/>
      <c r="LE377" s="185"/>
      <c r="LF377" s="185"/>
      <c r="LG377" s="185"/>
      <c r="LH377" s="185"/>
      <c r="LI377" s="185"/>
      <c r="LJ377" s="185"/>
      <c r="LK377" s="185"/>
      <c r="LL377" s="185"/>
      <c r="LM377" s="185"/>
      <c r="LN377" s="185"/>
      <c r="LO377" s="185"/>
      <c r="LP377" s="185"/>
      <c r="LQ377" s="185"/>
      <c r="LR377" s="185"/>
      <c r="LS377" s="185"/>
      <c r="LT377" s="185"/>
      <c r="LU377" s="185"/>
      <c r="LV377" s="185"/>
      <c r="LW377" s="185"/>
      <c r="LX377" s="185"/>
      <c r="LY377" s="185"/>
      <c r="LZ377" s="185"/>
      <c r="MA377" s="185"/>
      <c r="MB377" s="185"/>
      <c r="MC377" s="185"/>
      <c r="MD377" s="185"/>
      <c r="ME377" s="185"/>
      <c r="MF377" s="185"/>
      <c r="MG377" s="185"/>
      <c r="MH377" s="185"/>
      <c r="MI377" s="185"/>
      <c r="MJ377" s="185"/>
      <c r="MK377" s="185"/>
      <c r="ML377" s="185"/>
      <c r="MM377" s="185"/>
      <c r="MN377" s="185"/>
      <c r="MO377" s="185"/>
      <c r="MP377" s="185"/>
      <c r="MQ377" s="185"/>
      <c r="MR377" s="185"/>
      <c r="MS377" s="185"/>
      <c r="MT377" s="185"/>
      <c r="MU377" s="185"/>
      <c r="MV377" s="185"/>
      <c r="MW377" s="185"/>
      <c r="MX377" s="185"/>
      <c r="MY377" s="185"/>
      <c r="MZ377" s="185"/>
      <c r="NA377" s="185"/>
      <c r="NB377" s="185"/>
      <c r="NC377" s="185"/>
      <c r="ND377" s="185"/>
      <c r="NE377" s="185"/>
      <c r="NF377" s="185"/>
      <c r="NG377" s="185"/>
      <c r="NH377" s="185"/>
      <c r="NI377" s="185"/>
      <c r="NJ377" s="185"/>
      <c r="NK377" s="185"/>
      <c r="NL377" s="185"/>
      <c r="NM377" s="185"/>
      <c r="NN377" s="185"/>
      <c r="NO377" s="185"/>
      <c r="NP377" s="185"/>
      <c r="NQ377" s="185"/>
      <c r="NR377" s="185"/>
      <c r="NS377" s="185"/>
      <c r="NT377" s="185"/>
      <c r="NU377" s="185"/>
      <c r="NV377" s="185"/>
      <c r="NW377" s="185"/>
      <c r="NX377" s="185"/>
      <c r="NY377" s="185"/>
      <c r="NZ377" s="185"/>
      <c r="OA377" s="185"/>
      <c r="OB377" s="185"/>
      <c r="OC377" s="185"/>
      <c r="OD377" s="185"/>
      <c r="OE377" s="185"/>
      <c r="OF377" s="185"/>
      <c r="OG377" s="185"/>
      <c r="OH377" s="185"/>
      <c r="OI377" s="185"/>
      <c r="OJ377" s="185"/>
      <c r="OK377" s="185"/>
      <c r="OL377" s="185"/>
      <c r="OM377" s="185"/>
      <c r="ON377" s="185"/>
      <c r="OO377" s="185"/>
      <c r="OP377" s="185"/>
      <c r="OQ377" s="185"/>
      <c r="OR377" s="185"/>
      <c r="OS377" s="185"/>
      <c r="OT377" s="185"/>
      <c r="OU377" s="185"/>
      <c r="OV377" s="185"/>
      <c r="OW377" s="185"/>
      <c r="OX377" s="185"/>
      <c r="OY377" s="185"/>
      <c r="OZ377" s="185"/>
      <c r="PA377" s="185"/>
      <c r="PB377" s="185"/>
      <c r="PC377" s="185"/>
      <c r="PD377" s="185"/>
      <c r="PE377" s="185"/>
      <c r="PF377" s="185"/>
      <c r="PG377" s="185"/>
      <c r="PH377" s="185"/>
      <c r="PI377" s="185"/>
      <c r="PJ377" s="185"/>
      <c r="PK377" s="185"/>
      <c r="PL377" s="185"/>
      <c r="PM377" s="185"/>
      <c r="PN377" s="185"/>
      <c r="PO377" s="185"/>
      <c r="PP377" s="185"/>
      <c r="PQ377" s="185"/>
      <c r="PR377" s="185"/>
      <c r="PS377" s="185"/>
      <c r="PT377" s="185"/>
      <c r="PU377" s="185"/>
      <c r="PV377" s="185"/>
      <c r="PW377" s="185"/>
      <c r="PX377" s="185"/>
      <c r="PY377" s="185"/>
      <c r="PZ377" s="185"/>
      <c r="QA377" s="185"/>
      <c r="QB377" s="185"/>
      <c r="QC377" s="185"/>
      <c r="QD377" s="185"/>
      <c r="QE377" s="185"/>
      <c r="QF377" s="185"/>
      <c r="QG377" s="185"/>
      <c r="QH377" s="185"/>
      <c r="QI377" s="185"/>
      <c r="QJ377" s="185"/>
      <c r="QK377" s="185"/>
      <c r="QL377" s="185"/>
      <c r="QM377" s="185"/>
      <c r="QN377" s="185"/>
      <c r="QO377" s="185"/>
      <c r="QP377" s="185"/>
      <c r="QQ377" s="185"/>
      <c r="QR377" s="185"/>
      <c r="QS377" s="185"/>
      <c r="QT377" s="185"/>
      <c r="QU377" s="185"/>
      <c r="QV377" s="185"/>
      <c r="QW377" s="185"/>
      <c r="QX377" s="185"/>
      <c r="QY377" s="185"/>
      <c r="QZ377" s="185"/>
      <c r="RA377" s="185"/>
      <c r="RB377" s="185"/>
      <c r="RC377" s="185"/>
      <c r="RD377" s="185"/>
      <c r="RE377" s="185"/>
      <c r="RF377" s="185"/>
      <c r="RG377" s="185"/>
      <c r="RH377" s="185"/>
      <c r="RI377" s="185"/>
      <c r="RJ377" s="185"/>
      <c r="RK377" s="185"/>
      <c r="RL377" s="185"/>
      <c r="RM377" s="185"/>
      <c r="RN377" s="185"/>
      <c r="RO377" s="185"/>
      <c r="RP377" s="185"/>
      <c r="RQ377" s="185"/>
      <c r="RR377" s="185"/>
      <c r="RS377" s="185"/>
      <c r="RT377" s="185"/>
      <c r="RU377" s="185"/>
      <c r="RV377" s="185"/>
      <c r="RW377" s="185"/>
      <c r="RX377" s="185"/>
      <c r="RY377" s="185"/>
      <c r="RZ377" s="185"/>
      <c r="SA377" s="185"/>
      <c r="SB377" s="185"/>
      <c r="SC377" s="185"/>
      <c r="SD377" s="185"/>
      <c r="SE377" s="185"/>
      <c r="SF377" s="185"/>
      <c r="SG377" s="185"/>
      <c r="SH377" s="185"/>
      <c r="SI377" s="185"/>
      <c r="SJ377" s="185"/>
      <c r="SK377" s="185"/>
      <c r="SL377" s="185"/>
      <c r="SM377" s="185"/>
      <c r="SN377" s="185"/>
      <c r="SO377" s="185"/>
      <c r="SP377" s="185"/>
      <c r="SQ377" s="185"/>
      <c r="SR377" s="185"/>
      <c r="SS377" s="185"/>
      <c r="ST377" s="185"/>
      <c r="SU377" s="185"/>
      <c r="SV377" s="185"/>
      <c r="SW377" s="185"/>
      <c r="SX377" s="185"/>
      <c r="SY377" s="185"/>
      <c r="SZ377" s="185"/>
      <c r="TA377" s="185"/>
      <c r="TB377" s="185"/>
      <c r="TC377" s="185"/>
      <c r="TD377" s="185"/>
      <c r="TE377" s="185"/>
      <c r="TF377" s="185"/>
      <c r="TG377" s="185"/>
      <c r="TH377" s="185"/>
      <c r="TI377" s="185"/>
      <c r="TJ377" s="185"/>
      <c r="TK377" s="185"/>
      <c r="TL377" s="185"/>
      <c r="TM377" s="185"/>
      <c r="TN377" s="185"/>
      <c r="TO377" s="185"/>
      <c r="TP377" s="185"/>
      <c r="TQ377" s="185"/>
      <c r="TR377" s="185"/>
      <c r="TS377" s="185"/>
      <c r="TT377" s="185"/>
      <c r="TU377" s="185"/>
      <c r="TV377" s="185"/>
      <c r="TW377" s="185"/>
      <c r="TX377" s="185"/>
      <c r="TY377" s="185"/>
      <c r="TZ377" s="185"/>
      <c r="UA377" s="185"/>
      <c r="UB377" s="185"/>
      <c r="UC377" s="185"/>
      <c r="UD377" s="185"/>
      <c r="UE377" s="185"/>
      <c r="UF377" s="185"/>
      <c r="UG377" s="185"/>
      <c r="UH377" s="185"/>
      <c r="UI377" s="185"/>
      <c r="UJ377" s="185"/>
      <c r="UK377" s="185"/>
      <c r="UL377" s="185"/>
      <c r="UM377" s="185"/>
      <c r="UN377" s="185"/>
      <c r="UO377" s="185"/>
      <c r="UP377" s="185"/>
      <c r="UQ377" s="185"/>
      <c r="UR377" s="185"/>
      <c r="US377" s="185"/>
      <c r="UT377" s="185"/>
      <c r="UU377" s="185"/>
      <c r="UV377" s="185"/>
      <c r="UW377" s="185"/>
      <c r="UX377" s="185"/>
      <c r="UY377" s="185"/>
      <c r="UZ377" s="185"/>
      <c r="VA377" s="185"/>
      <c r="VB377" s="185"/>
      <c r="VC377" s="185"/>
      <c r="VD377" s="185"/>
      <c r="VE377" s="185"/>
      <c r="VF377" s="185"/>
      <c r="VG377" s="185"/>
      <c r="VH377" s="185"/>
      <c r="VI377" s="185"/>
      <c r="VJ377" s="185"/>
      <c r="VK377" s="185"/>
      <c r="VL377" s="185"/>
      <c r="VM377" s="185"/>
      <c r="VN377" s="185"/>
      <c r="VO377" s="185"/>
      <c r="VP377" s="185"/>
      <c r="VQ377" s="185"/>
      <c r="VR377" s="185"/>
      <c r="VS377" s="185"/>
      <c r="VT377" s="185"/>
      <c r="VU377" s="185"/>
      <c r="VV377" s="185"/>
      <c r="VW377" s="185"/>
      <c r="VX377" s="185"/>
      <c r="VY377" s="185"/>
      <c r="VZ377" s="185"/>
      <c r="WA377" s="185"/>
      <c r="WB377" s="185"/>
      <c r="WC377" s="185"/>
      <c r="WD377" s="185"/>
      <c r="WE377" s="185"/>
      <c r="WF377" s="185"/>
      <c r="WG377" s="185"/>
      <c r="WH377" s="185"/>
      <c r="WI377" s="185"/>
      <c r="WJ377" s="185"/>
      <c r="WK377" s="185"/>
      <c r="WL377" s="185"/>
      <c r="WM377" s="185"/>
      <c r="WN377" s="185"/>
      <c r="WO377" s="185"/>
      <c r="WP377" s="185"/>
      <c r="WQ377" s="185"/>
      <c r="WR377" s="185"/>
      <c r="WS377" s="185"/>
      <c r="WT377" s="185"/>
      <c r="WU377" s="185"/>
      <c r="WV377" s="185"/>
      <c r="WW377" s="185"/>
      <c r="WX377" s="185"/>
      <c r="WY377" s="185"/>
      <c r="WZ377" s="185"/>
      <c r="XA377" s="185"/>
      <c r="XB377" s="185"/>
      <c r="XC377" s="185"/>
      <c r="XD377" s="185"/>
      <c r="XE377" s="185"/>
      <c r="XF377" s="185"/>
      <c r="XG377" s="185"/>
      <c r="XH377" s="185"/>
      <c r="XI377" s="185"/>
      <c r="XJ377" s="185"/>
      <c r="XK377" s="185"/>
      <c r="XL377" s="185"/>
      <c r="XM377" s="185"/>
      <c r="XN377" s="185"/>
      <c r="XO377" s="185"/>
      <c r="XP377" s="185"/>
      <c r="XQ377" s="185"/>
      <c r="XR377" s="185"/>
      <c r="XS377" s="185"/>
      <c r="XT377" s="185"/>
      <c r="XU377" s="185"/>
      <c r="XV377" s="185"/>
      <c r="XW377" s="185"/>
      <c r="XX377" s="185"/>
      <c r="XY377" s="185"/>
      <c r="XZ377" s="185"/>
      <c r="YA377" s="185"/>
      <c r="YB377" s="185"/>
      <c r="YC377" s="185"/>
      <c r="YD377" s="185"/>
      <c r="YE377" s="185"/>
      <c r="YF377" s="185"/>
      <c r="YG377" s="185"/>
      <c r="YH377" s="185"/>
      <c r="YI377" s="185"/>
      <c r="YJ377" s="185"/>
      <c r="YK377" s="185"/>
      <c r="YL377" s="185"/>
      <c r="YM377" s="185"/>
      <c r="YN377" s="185"/>
      <c r="YO377" s="185"/>
      <c r="YP377" s="185"/>
      <c r="YQ377" s="185"/>
      <c r="YR377" s="185"/>
      <c r="YS377" s="185"/>
      <c r="YT377" s="185"/>
      <c r="YU377" s="185"/>
      <c r="YV377" s="185"/>
      <c r="YW377" s="185"/>
      <c r="YX377" s="185"/>
      <c r="YY377" s="185"/>
      <c r="YZ377" s="185"/>
      <c r="ZA377" s="185"/>
      <c r="ZB377" s="185"/>
      <c r="ZC377" s="185"/>
      <c r="ZD377" s="185"/>
      <c r="ZE377" s="185"/>
      <c r="ZF377" s="185"/>
      <c r="ZG377" s="185"/>
      <c r="ZH377" s="185"/>
      <c r="ZI377" s="185"/>
      <c r="ZJ377" s="185"/>
      <c r="ZK377" s="185"/>
      <c r="ZL377" s="185"/>
      <c r="ZM377" s="185"/>
      <c r="ZN377" s="185"/>
      <c r="ZO377" s="185"/>
      <c r="ZP377" s="185"/>
      <c r="ZQ377" s="185"/>
      <c r="ZR377" s="185"/>
      <c r="ZS377" s="185"/>
      <c r="ZT377" s="185"/>
      <c r="ZU377" s="185"/>
      <c r="ZV377" s="185"/>
      <c r="ZW377" s="185"/>
      <c r="ZX377" s="185"/>
      <c r="ZY377" s="185"/>
      <c r="ZZ377" s="185"/>
      <c r="AAA377" s="185"/>
      <c r="AAB377" s="185"/>
      <c r="AAC377" s="185"/>
      <c r="AAD377" s="185"/>
      <c r="AAE377" s="185"/>
      <c r="AAF377" s="185"/>
      <c r="AAG377" s="185"/>
      <c r="AAH377" s="185"/>
      <c r="AAI377" s="185"/>
      <c r="AAJ377" s="185"/>
      <c r="AAK377" s="185"/>
      <c r="AAL377" s="185"/>
      <c r="AAM377" s="185"/>
      <c r="AAN377" s="185"/>
      <c r="AAO377" s="185"/>
      <c r="AAP377" s="185"/>
      <c r="AAQ377" s="185"/>
      <c r="AAR377" s="185"/>
      <c r="AAS377" s="185"/>
      <c r="AAT377" s="185"/>
      <c r="AAU377" s="185"/>
      <c r="AAV377" s="185"/>
      <c r="AAW377" s="185"/>
      <c r="AAX377" s="185"/>
      <c r="AAY377" s="185"/>
      <c r="AAZ377" s="185"/>
      <c r="ABA377" s="185"/>
      <c r="ABB377" s="185"/>
      <c r="ABC377" s="185"/>
      <c r="ABD377" s="185"/>
      <c r="ABE377" s="185"/>
      <c r="ABF377" s="185"/>
      <c r="ABG377" s="185"/>
      <c r="ABH377" s="185"/>
      <c r="ABI377" s="185"/>
      <c r="ABJ377" s="185"/>
      <c r="ABK377" s="185"/>
      <c r="ABL377" s="185"/>
      <c r="ABM377" s="185"/>
      <c r="ABN377" s="185"/>
      <c r="ABO377" s="185"/>
      <c r="ABP377" s="185"/>
      <c r="ABQ377" s="185"/>
      <c r="ABR377" s="185"/>
      <c r="ABS377" s="185"/>
      <c r="ABT377" s="185"/>
      <c r="ABU377" s="185"/>
      <c r="ABV377" s="185"/>
      <c r="ABW377" s="185"/>
      <c r="ABX377" s="185"/>
      <c r="ABY377" s="185"/>
      <c r="ABZ377" s="185"/>
      <c r="ACA377" s="185"/>
      <c r="ACB377" s="185"/>
      <c r="ACC377" s="185"/>
      <c r="ACD377" s="185"/>
      <c r="ACE377" s="185"/>
      <c r="ACF377" s="185"/>
      <c r="ACG377" s="185"/>
      <c r="ACH377" s="185"/>
      <c r="ACI377" s="185"/>
      <c r="ACJ377" s="185"/>
      <c r="ACK377" s="185"/>
      <c r="ACL377" s="185"/>
      <c r="ACM377" s="185"/>
      <c r="ACN377" s="185"/>
      <c r="ACO377" s="185"/>
      <c r="ACP377" s="185"/>
      <c r="ACQ377" s="185"/>
      <c r="ACR377" s="185"/>
      <c r="ACS377" s="185"/>
      <c r="ACT377" s="185"/>
      <c r="ACU377" s="185"/>
      <c r="ACV377" s="185"/>
      <c r="ACW377" s="185"/>
      <c r="ACX377" s="185"/>
      <c r="ACY377" s="185"/>
      <c r="ACZ377" s="185"/>
      <c r="ADB377" s="166"/>
      <c r="ADC377" s="166"/>
      <c r="ADD377" s="166"/>
      <c r="ADE377" s="166"/>
      <c r="ADF377" s="166"/>
    </row>
    <row r="378" spans="1:786" s="22" customFormat="1" ht="48.6" customHeight="1" x14ac:dyDescent="0.3">
      <c r="A378" s="99">
        <v>1</v>
      </c>
      <c r="B378" s="140" t="s">
        <v>1014</v>
      </c>
      <c r="C378" s="141" t="s">
        <v>156</v>
      </c>
      <c r="D378" s="142" t="s">
        <v>129</v>
      </c>
      <c r="E378" s="142" t="s">
        <v>146</v>
      </c>
      <c r="F378" s="142">
        <v>35</v>
      </c>
      <c r="G378" s="91">
        <v>11480000</v>
      </c>
      <c r="H378" s="142">
        <v>1</v>
      </c>
      <c r="I378" s="142" t="s">
        <v>96</v>
      </c>
      <c r="J378" s="142" t="s">
        <v>54</v>
      </c>
      <c r="K378" s="143">
        <v>1937</v>
      </c>
      <c r="L378" s="162">
        <v>13662</v>
      </c>
      <c r="M378" s="144">
        <v>2500000</v>
      </c>
      <c r="N378" s="145">
        <v>11</v>
      </c>
      <c r="O378" s="187">
        <v>300</v>
      </c>
      <c r="P378" s="95" t="s">
        <v>1015</v>
      </c>
      <c r="Q378" s="121" t="s">
        <v>1016</v>
      </c>
      <c r="R378" s="73"/>
      <c r="S378" s="74" t="str">
        <f t="shared" si="86"/>
        <v>Au Ag</v>
      </c>
      <c r="T378" s="75"/>
      <c r="U378" s="75"/>
      <c r="V378" s="75"/>
      <c r="W378" s="75"/>
      <c r="X378" s="75"/>
      <c r="Y378" s="75"/>
      <c r="Z378" s="75"/>
      <c r="AB378" s="76">
        <f t="shared" si="87"/>
        <v>1.318111431031401</v>
      </c>
      <c r="AC378" s="76">
        <f t="shared" si="88"/>
        <v>0.28205128205128205</v>
      </c>
      <c r="AD378" s="76">
        <f t="shared" si="89"/>
        <v>21.428571428571427</v>
      </c>
      <c r="AE378" s="76">
        <f t="shared" si="90"/>
        <v>23.028734141654109</v>
      </c>
      <c r="AF378" s="77"/>
      <c r="AG378" s="77">
        <f>IF(A378=1,AE378,0)</f>
        <v>23.028734141654109</v>
      </c>
      <c r="AH378" s="77">
        <f>IF(A378=2,AE378,0)</f>
        <v>0</v>
      </c>
      <c r="AI378" s="77">
        <f>IF(A378=3,AE378,0)</f>
        <v>0</v>
      </c>
      <c r="AK378" s="183"/>
      <c r="AL378" s="183"/>
      <c r="AM378" s="183"/>
      <c r="AN378" s="183"/>
      <c r="AO378" s="183"/>
      <c r="AP378" s="183"/>
      <c r="AQ378" s="183"/>
      <c r="AR378" s="183"/>
      <c r="AS378" s="183"/>
      <c r="AT378" s="183"/>
      <c r="AU378" s="183"/>
      <c r="AV378" s="183"/>
      <c r="AW378" s="183"/>
      <c r="AX378" s="183"/>
      <c r="AY378" s="183"/>
      <c r="AZ378" s="183"/>
      <c r="BA378" s="183"/>
      <c r="BB378" s="183"/>
      <c r="BC378" s="183"/>
      <c r="BD378" s="183"/>
      <c r="BE378" s="183"/>
      <c r="BF378" s="183"/>
      <c r="BG378" s="183"/>
      <c r="BH378" s="183"/>
      <c r="BI378" s="183"/>
      <c r="BJ378" s="183"/>
      <c r="BK378" s="183"/>
      <c r="BL378" s="183"/>
      <c r="BM378" s="183"/>
      <c r="BN378" s="183"/>
      <c r="BO378" s="183"/>
      <c r="BP378" s="183"/>
      <c r="BQ378" s="183"/>
      <c r="BR378" s="183"/>
      <c r="BS378" s="183"/>
      <c r="BT378" s="183"/>
      <c r="BU378" s="183"/>
      <c r="BV378" s="183"/>
      <c r="BW378" s="183"/>
      <c r="BX378" s="183"/>
      <c r="BY378" s="183"/>
      <c r="BZ378" s="183"/>
      <c r="CA378" s="183"/>
      <c r="CB378" s="183"/>
      <c r="CC378" s="183"/>
      <c r="CD378" s="183"/>
      <c r="CE378" s="183"/>
      <c r="CF378" s="183"/>
      <c r="CG378" s="183"/>
      <c r="CH378" s="183"/>
      <c r="CI378" s="183"/>
      <c r="CJ378" s="183"/>
      <c r="CK378" s="183"/>
      <c r="CL378" s="183"/>
      <c r="CM378" s="183"/>
      <c r="CN378" s="183"/>
      <c r="CO378" s="183"/>
      <c r="CP378" s="183"/>
      <c r="CQ378" s="183"/>
      <c r="CR378" s="183"/>
      <c r="CS378" s="183"/>
      <c r="CT378" s="183"/>
      <c r="CU378" s="183"/>
      <c r="CV378" s="183"/>
      <c r="CW378" s="183"/>
      <c r="CX378" s="183"/>
      <c r="CY378" s="183"/>
      <c r="CZ378" s="183"/>
      <c r="DA378" s="183"/>
      <c r="DB378" s="183"/>
      <c r="DC378" s="183"/>
      <c r="DD378" s="183"/>
      <c r="DE378" s="183"/>
      <c r="DF378" s="183"/>
      <c r="DG378" s="183"/>
      <c r="DH378" s="183"/>
      <c r="DI378" s="183"/>
      <c r="DJ378" s="183"/>
      <c r="DK378" s="183"/>
      <c r="DL378" s="183"/>
      <c r="DM378" s="183"/>
      <c r="DN378" s="183"/>
      <c r="DO378" s="183"/>
      <c r="DP378" s="183"/>
      <c r="DQ378" s="183"/>
      <c r="DR378" s="183"/>
      <c r="DS378" s="183"/>
      <c r="DT378" s="183"/>
      <c r="DU378" s="183"/>
      <c r="DV378" s="183"/>
      <c r="DW378" s="183"/>
      <c r="DX378" s="183"/>
      <c r="DY378" s="183"/>
      <c r="DZ378" s="183"/>
      <c r="EA378" s="183"/>
      <c r="EB378" s="183"/>
      <c r="EC378" s="186"/>
      <c r="ED378" s="186"/>
      <c r="EE378" s="186"/>
      <c r="EF378" s="186"/>
      <c r="EG378" s="186"/>
      <c r="EH378" s="186"/>
      <c r="EI378" s="186"/>
      <c r="EJ378" s="186"/>
      <c r="EK378" s="186"/>
      <c r="EL378" s="186"/>
      <c r="EM378" s="186"/>
      <c r="EN378" s="186"/>
      <c r="EO378" s="186"/>
      <c r="EP378" s="186"/>
      <c r="EQ378" s="186"/>
      <c r="ER378" s="186"/>
      <c r="ES378" s="186"/>
      <c r="ET378" s="186"/>
      <c r="EU378" s="186"/>
      <c r="EV378" s="186"/>
      <c r="EW378" s="186"/>
      <c r="EX378" s="186"/>
      <c r="EY378" s="186"/>
      <c r="EZ378" s="186"/>
      <c r="FA378" s="186"/>
      <c r="FB378" s="186"/>
      <c r="FC378" s="186"/>
      <c r="FD378" s="186"/>
      <c r="FE378" s="186"/>
      <c r="FF378" s="186"/>
      <c r="FG378" s="186"/>
      <c r="FH378" s="186"/>
      <c r="FI378" s="186"/>
      <c r="FJ378" s="186"/>
      <c r="FK378" s="186"/>
      <c r="FL378" s="186"/>
      <c r="FM378" s="186"/>
      <c r="FN378" s="186"/>
      <c r="FO378" s="186"/>
      <c r="FP378" s="186"/>
      <c r="FQ378" s="186"/>
      <c r="FR378" s="186"/>
      <c r="FS378" s="186"/>
      <c r="FT378" s="186"/>
      <c r="FU378" s="186"/>
      <c r="FV378" s="186"/>
      <c r="FW378" s="186"/>
      <c r="FX378" s="186"/>
      <c r="FY378" s="186"/>
      <c r="FZ378" s="186"/>
      <c r="GA378" s="186"/>
      <c r="GB378" s="186"/>
      <c r="GC378" s="186"/>
      <c r="GD378" s="186"/>
      <c r="GE378" s="186"/>
      <c r="GF378" s="186"/>
      <c r="GG378" s="186"/>
      <c r="GH378" s="186"/>
      <c r="GI378" s="186"/>
      <c r="GJ378" s="186"/>
      <c r="GK378" s="186"/>
      <c r="GL378" s="186"/>
      <c r="GM378" s="186"/>
      <c r="GN378" s="186"/>
      <c r="GO378" s="186"/>
      <c r="GP378" s="186"/>
      <c r="GQ378" s="186"/>
      <c r="GR378" s="186"/>
      <c r="GS378" s="186"/>
      <c r="GT378" s="186"/>
      <c r="GU378" s="186"/>
      <c r="GV378" s="186"/>
      <c r="GW378" s="186"/>
      <c r="GX378" s="186"/>
      <c r="GY378" s="186"/>
      <c r="GZ378" s="186"/>
      <c r="HA378" s="186"/>
      <c r="HB378" s="186"/>
      <c r="HC378" s="186"/>
      <c r="HD378" s="186"/>
      <c r="HE378" s="186"/>
      <c r="HF378" s="186"/>
      <c r="HG378" s="186"/>
      <c r="HH378" s="186"/>
      <c r="HI378" s="186"/>
      <c r="HJ378" s="186"/>
      <c r="HK378" s="186"/>
      <c r="HL378" s="186"/>
      <c r="HM378" s="186"/>
      <c r="HN378" s="186"/>
      <c r="HO378" s="186"/>
      <c r="HP378" s="186"/>
      <c r="HQ378" s="186"/>
      <c r="HR378" s="186"/>
      <c r="HS378" s="186"/>
      <c r="HT378" s="186"/>
      <c r="HU378" s="186"/>
      <c r="HV378" s="186"/>
      <c r="HW378" s="186"/>
      <c r="HX378" s="186"/>
      <c r="HY378" s="186"/>
      <c r="HZ378" s="186"/>
      <c r="IA378" s="186"/>
      <c r="IB378" s="186"/>
      <c r="IC378" s="186"/>
      <c r="ID378" s="186"/>
      <c r="IE378" s="186"/>
      <c r="IF378" s="186"/>
      <c r="IG378" s="186"/>
      <c r="IH378" s="186"/>
      <c r="II378" s="186"/>
      <c r="IJ378" s="186"/>
      <c r="IK378" s="186"/>
      <c r="IL378" s="186"/>
      <c r="IM378" s="186"/>
      <c r="IN378" s="186"/>
      <c r="IO378" s="186"/>
      <c r="IP378" s="186"/>
      <c r="IQ378" s="186"/>
      <c r="IR378" s="186"/>
      <c r="IS378" s="186"/>
      <c r="IT378" s="186"/>
      <c r="IU378" s="186"/>
      <c r="IV378" s="186"/>
      <c r="IW378" s="186"/>
      <c r="IX378" s="186"/>
      <c r="IY378" s="186"/>
      <c r="IZ378" s="186"/>
      <c r="JA378" s="186"/>
      <c r="JB378" s="186"/>
      <c r="JC378" s="186"/>
      <c r="JD378" s="186"/>
      <c r="JE378" s="186"/>
      <c r="JF378" s="186"/>
      <c r="JG378" s="186"/>
      <c r="JH378" s="186"/>
      <c r="JI378" s="186"/>
      <c r="JJ378" s="186"/>
      <c r="JK378" s="186"/>
      <c r="JL378" s="186"/>
      <c r="JM378" s="186"/>
      <c r="JN378" s="186"/>
      <c r="JO378" s="186"/>
      <c r="JP378" s="186"/>
      <c r="JQ378" s="186"/>
      <c r="JR378" s="186"/>
      <c r="JS378" s="186"/>
      <c r="JT378" s="186"/>
      <c r="JU378" s="186"/>
      <c r="JV378" s="186"/>
      <c r="JW378" s="186"/>
      <c r="JX378" s="186"/>
      <c r="JY378" s="186"/>
      <c r="JZ378" s="186"/>
      <c r="KA378" s="186"/>
      <c r="KB378" s="186"/>
      <c r="KC378" s="186"/>
      <c r="KD378" s="186"/>
      <c r="KE378" s="186"/>
      <c r="KF378" s="186"/>
      <c r="KG378" s="186"/>
      <c r="KH378" s="186"/>
      <c r="KI378" s="186"/>
      <c r="KJ378" s="186"/>
      <c r="KK378" s="186"/>
      <c r="KL378" s="186"/>
      <c r="KM378" s="186"/>
      <c r="KN378" s="186"/>
      <c r="KO378" s="186"/>
      <c r="KP378" s="186"/>
      <c r="KQ378" s="186"/>
      <c r="KR378" s="186"/>
      <c r="KS378" s="186"/>
      <c r="KT378" s="186"/>
      <c r="KU378" s="186"/>
      <c r="KV378" s="186"/>
      <c r="KW378" s="186"/>
      <c r="KX378" s="186"/>
      <c r="KY378" s="186"/>
      <c r="KZ378" s="186"/>
      <c r="LA378" s="186"/>
      <c r="LB378" s="186"/>
      <c r="LC378" s="186"/>
      <c r="LD378" s="186"/>
      <c r="LE378" s="186"/>
      <c r="LF378" s="186"/>
      <c r="LG378" s="186"/>
      <c r="LH378" s="186"/>
      <c r="LI378" s="186"/>
      <c r="LJ378" s="186"/>
      <c r="LK378" s="186"/>
      <c r="LL378" s="186"/>
      <c r="LM378" s="186"/>
      <c r="LN378" s="186"/>
      <c r="LO378" s="186"/>
      <c r="LP378" s="186"/>
      <c r="LQ378" s="186"/>
      <c r="LR378" s="186"/>
      <c r="LS378" s="186"/>
      <c r="LT378" s="186"/>
      <c r="LU378" s="186"/>
      <c r="LV378" s="186"/>
      <c r="LW378" s="186"/>
      <c r="LX378" s="186"/>
      <c r="LY378" s="186"/>
      <c r="LZ378" s="186"/>
      <c r="MA378" s="186"/>
      <c r="MB378" s="186"/>
      <c r="MC378" s="186"/>
      <c r="MD378" s="186"/>
      <c r="ME378" s="186"/>
      <c r="MF378" s="186"/>
      <c r="MG378" s="186"/>
      <c r="MH378" s="186"/>
      <c r="MI378" s="186"/>
      <c r="MJ378" s="186"/>
      <c r="MK378" s="186"/>
      <c r="ML378" s="186"/>
      <c r="MM378" s="186"/>
      <c r="MN378" s="186"/>
      <c r="MO378" s="186"/>
      <c r="MP378" s="186"/>
      <c r="MQ378" s="186"/>
      <c r="MR378" s="186"/>
      <c r="MS378" s="186"/>
      <c r="MT378" s="186"/>
      <c r="MU378" s="186"/>
      <c r="MV378" s="186"/>
      <c r="MW378" s="186"/>
      <c r="MX378" s="186"/>
      <c r="MY378" s="186"/>
      <c r="MZ378" s="186"/>
      <c r="NA378" s="186"/>
      <c r="NB378" s="186"/>
      <c r="NC378" s="186"/>
      <c r="ND378" s="186"/>
      <c r="NE378" s="186"/>
      <c r="NF378" s="186"/>
      <c r="NG378" s="186"/>
      <c r="NH378" s="186"/>
      <c r="NI378" s="186"/>
      <c r="NJ378" s="186"/>
      <c r="NK378" s="186"/>
      <c r="NL378" s="186"/>
      <c r="NM378" s="186"/>
      <c r="NN378" s="186"/>
      <c r="NO378" s="186"/>
      <c r="NP378" s="186"/>
      <c r="NQ378" s="186"/>
      <c r="NR378" s="186"/>
      <c r="NS378" s="186"/>
      <c r="NT378" s="186"/>
      <c r="NU378" s="186"/>
      <c r="NV378" s="186"/>
      <c r="NW378" s="186"/>
      <c r="NX378" s="186"/>
      <c r="NY378" s="186"/>
      <c r="NZ378" s="186"/>
      <c r="OA378" s="186"/>
      <c r="OB378" s="186"/>
      <c r="OC378" s="186"/>
      <c r="OD378" s="186"/>
      <c r="OE378" s="186"/>
      <c r="OF378" s="186"/>
      <c r="OG378" s="186"/>
      <c r="OH378" s="186"/>
      <c r="OI378" s="186"/>
      <c r="OJ378" s="186"/>
      <c r="OK378" s="186"/>
      <c r="OL378" s="186"/>
      <c r="OM378" s="186"/>
      <c r="ON378" s="186"/>
      <c r="OO378" s="186"/>
      <c r="OP378" s="186"/>
      <c r="OQ378" s="186"/>
      <c r="OR378" s="186"/>
      <c r="OS378" s="186"/>
      <c r="OT378" s="186"/>
      <c r="OU378" s="186"/>
      <c r="OV378" s="186"/>
      <c r="OW378" s="186"/>
      <c r="OX378" s="186"/>
      <c r="OY378" s="186"/>
      <c r="OZ378" s="186"/>
      <c r="PA378" s="186"/>
      <c r="PB378" s="186"/>
      <c r="PC378" s="186"/>
      <c r="PD378" s="186"/>
      <c r="PE378" s="186"/>
      <c r="PF378" s="186"/>
      <c r="PG378" s="186"/>
      <c r="PH378" s="186"/>
      <c r="PI378" s="186"/>
      <c r="PJ378" s="186"/>
      <c r="PK378" s="186"/>
      <c r="PL378" s="186"/>
      <c r="PM378" s="186"/>
      <c r="PN378" s="186"/>
      <c r="PO378" s="186"/>
      <c r="PP378" s="186"/>
      <c r="PQ378" s="186"/>
      <c r="PR378" s="186"/>
      <c r="PS378" s="186"/>
      <c r="PT378" s="186"/>
      <c r="PU378" s="186"/>
      <c r="PV378" s="186"/>
      <c r="PW378" s="186"/>
      <c r="PX378" s="186"/>
      <c r="PY378" s="186"/>
      <c r="PZ378" s="186"/>
      <c r="QA378" s="186"/>
      <c r="QB378" s="186"/>
      <c r="QC378" s="186"/>
      <c r="QD378" s="186"/>
      <c r="QE378" s="186"/>
      <c r="QF378" s="186"/>
      <c r="QG378" s="186"/>
      <c r="QH378" s="186"/>
      <c r="QI378" s="186"/>
      <c r="QJ378" s="186"/>
      <c r="QK378" s="186"/>
      <c r="QL378" s="186"/>
      <c r="QM378" s="186"/>
      <c r="QN378" s="186"/>
      <c r="QO378" s="186"/>
      <c r="QP378" s="186"/>
      <c r="QQ378" s="186"/>
      <c r="QR378" s="186"/>
      <c r="QS378" s="186"/>
      <c r="QT378" s="186"/>
      <c r="QU378" s="186"/>
      <c r="QV378" s="186"/>
      <c r="QW378" s="186"/>
      <c r="QX378" s="186"/>
      <c r="QY378" s="186"/>
      <c r="QZ378" s="186"/>
      <c r="RA378" s="186"/>
      <c r="RB378" s="186"/>
      <c r="RC378" s="186"/>
      <c r="RD378" s="186"/>
      <c r="RE378" s="186"/>
      <c r="RF378" s="186"/>
      <c r="RG378" s="186"/>
      <c r="RH378" s="186"/>
      <c r="RI378" s="186"/>
      <c r="RJ378" s="186"/>
      <c r="RK378" s="186"/>
      <c r="RL378" s="186"/>
      <c r="RM378" s="186"/>
      <c r="RN378" s="186"/>
      <c r="RO378" s="186"/>
      <c r="RP378" s="186"/>
      <c r="RQ378" s="186"/>
      <c r="RR378" s="186"/>
      <c r="RS378" s="186"/>
      <c r="RT378" s="186"/>
      <c r="RU378" s="186"/>
      <c r="RV378" s="186"/>
      <c r="RW378" s="186"/>
      <c r="RX378" s="186"/>
      <c r="RY378" s="186"/>
      <c r="RZ378" s="186"/>
      <c r="SA378" s="186"/>
      <c r="SB378" s="186"/>
      <c r="SC378" s="186"/>
      <c r="SD378" s="186"/>
      <c r="SE378" s="186"/>
      <c r="SF378" s="186"/>
      <c r="SG378" s="186"/>
      <c r="SH378" s="186"/>
      <c r="SI378" s="186"/>
      <c r="SJ378" s="186"/>
      <c r="SK378" s="186"/>
      <c r="SL378" s="186"/>
      <c r="SM378" s="186"/>
      <c r="SN378" s="186"/>
      <c r="SO378" s="186"/>
      <c r="SP378" s="186"/>
      <c r="SQ378" s="186"/>
      <c r="SR378" s="186"/>
      <c r="SS378" s="186"/>
      <c r="ST378" s="186"/>
      <c r="SU378" s="186"/>
      <c r="SV378" s="186"/>
      <c r="SW378" s="186"/>
      <c r="SX378" s="186"/>
      <c r="SY378" s="186"/>
      <c r="SZ378" s="186"/>
      <c r="TA378" s="186"/>
      <c r="TB378" s="186"/>
      <c r="TC378" s="186"/>
      <c r="TD378" s="186"/>
      <c r="TE378" s="186"/>
      <c r="TF378" s="186"/>
      <c r="TG378" s="186"/>
      <c r="TH378" s="186"/>
      <c r="TI378" s="186"/>
      <c r="TJ378" s="186"/>
      <c r="TK378" s="186"/>
      <c r="TL378" s="186"/>
      <c r="TM378" s="186"/>
      <c r="TN378" s="186"/>
      <c r="TO378" s="186"/>
      <c r="TP378" s="186"/>
      <c r="TQ378" s="186"/>
      <c r="TR378" s="186"/>
      <c r="TS378" s="186"/>
      <c r="TT378" s="186"/>
      <c r="TU378" s="186"/>
      <c r="TV378" s="186"/>
      <c r="TW378" s="186"/>
      <c r="TX378" s="186"/>
      <c r="TY378" s="186"/>
      <c r="TZ378" s="186"/>
      <c r="UA378" s="186"/>
      <c r="UB378" s="186"/>
      <c r="UC378" s="186"/>
      <c r="UD378" s="186"/>
      <c r="UE378" s="186"/>
      <c r="UF378" s="186"/>
      <c r="UG378" s="186"/>
      <c r="UH378" s="186"/>
      <c r="UI378" s="186"/>
      <c r="UJ378" s="186"/>
      <c r="UK378" s="186"/>
      <c r="UL378" s="186"/>
      <c r="UM378" s="186"/>
      <c r="UN378" s="186"/>
      <c r="UO378" s="186"/>
      <c r="UP378" s="186"/>
      <c r="UQ378" s="186"/>
      <c r="UR378" s="186"/>
      <c r="US378" s="186"/>
      <c r="UT378" s="186"/>
      <c r="UU378" s="186"/>
      <c r="UV378" s="186"/>
      <c r="UW378" s="186"/>
      <c r="UX378" s="186"/>
      <c r="UY378" s="186"/>
      <c r="UZ378" s="186"/>
      <c r="VA378" s="186"/>
      <c r="VB378" s="186"/>
      <c r="VC378" s="186"/>
      <c r="VD378" s="186"/>
      <c r="VE378" s="186"/>
      <c r="VF378" s="186"/>
      <c r="VG378" s="186"/>
      <c r="VH378" s="186"/>
      <c r="VI378" s="186"/>
      <c r="VJ378" s="186"/>
      <c r="VK378" s="186"/>
      <c r="VL378" s="186"/>
      <c r="VM378" s="186"/>
      <c r="VN378" s="186"/>
      <c r="VO378" s="186"/>
      <c r="VP378" s="186"/>
      <c r="VQ378" s="186"/>
      <c r="VR378" s="186"/>
      <c r="VS378" s="186"/>
      <c r="VT378" s="186"/>
      <c r="VU378" s="186"/>
      <c r="VV378" s="186"/>
      <c r="VW378" s="186"/>
      <c r="VX378" s="186"/>
      <c r="VY378" s="186"/>
      <c r="VZ378" s="186"/>
      <c r="WA378" s="186"/>
      <c r="WB378" s="186"/>
      <c r="WC378" s="186"/>
      <c r="WD378" s="186"/>
      <c r="WE378" s="186"/>
      <c r="WF378" s="186"/>
      <c r="WG378" s="186"/>
      <c r="WH378" s="186"/>
      <c r="WI378" s="186"/>
      <c r="WJ378" s="186"/>
      <c r="WK378" s="186"/>
      <c r="WL378" s="186"/>
      <c r="WM378" s="186"/>
      <c r="WN378" s="186"/>
      <c r="WO378" s="186"/>
      <c r="WP378" s="186"/>
      <c r="WQ378" s="186"/>
      <c r="WR378" s="186"/>
      <c r="WS378" s="186"/>
      <c r="WT378" s="186"/>
      <c r="WU378" s="186"/>
      <c r="WV378" s="186"/>
      <c r="WW378" s="186"/>
      <c r="WX378" s="186"/>
      <c r="WY378" s="186"/>
      <c r="WZ378" s="186"/>
      <c r="XA378" s="186"/>
      <c r="XB378" s="186"/>
      <c r="XC378" s="186"/>
      <c r="XD378" s="186"/>
      <c r="XE378" s="186"/>
      <c r="XF378" s="186"/>
      <c r="XG378" s="186"/>
      <c r="XH378" s="186"/>
      <c r="XI378" s="186"/>
      <c r="XJ378" s="186"/>
      <c r="XK378" s="186"/>
      <c r="XL378" s="186"/>
      <c r="XM378" s="186"/>
      <c r="XN378" s="186"/>
      <c r="XO378" s="186"/>
      <c r="XP378" s="186"/>
      <c r="XQ378" s="186"/>
      <c r="XR378" s="186"/>
      <c r="XS378" s="186"/>
      <c r="XT378" s="186"/>
      <c r="XU378" s="186"/>
      <c r="XV378" s="186"/>
      <c r="XW378" s="186"/>
      <c r="XX378" s="186"/>
      <c r="XY378" s="186"/>
      <c r="XZ378" s="186"/>
      <c r="YA378" s="186"/>
      <c r="YB378" s="186"/>
      <c r="YC378" s="186"/>
      <c r="YD378" s="186"/>
      <c r="YE378" s="186"/>
      <c r="YF378" s="186"/>
      <c r="YG378" s="186"/>
      <c r="YH378" s="186"/>
      <c r="YI378" s="186"/>
      <c r="YJ378" s="186"/>
      <c r="YK378" s="186"/>
      <c r="YL378" s="186"/>
      <c r="YM378" s="186"/>
      <c r="YN378" s="186"/>
      <c r="YO378" s="186"/>
      <c r="YP378" s="186"/>
      <c r="YQ378" s="186"/>
      <c r="YR378" s="186"/>
      <c r="YS378" s="186"/>
      <c r="YT378" s="186"/>
      <c r="YU378" s="186"/>
      <c r="YV378" s="186"/>
      <c r="YW378" s="186"/>
      <c r="YX378" s="186"/>
      <c r="YY378" s="186"/>
      <c r="YZ378" s="186"/>
      <c r="ZA378" s="186"/>
      <c r="ZB378" s="186"/>
      <c r="ZC378" s="186"/>
      <c r="ZD378" s="186"/>
      <c r="ZE378" s="186"/>
      <c r="ZF378" s="186"/>
      <c r="ZG378" s="186"/>
      <c r="ZH378" s="186"/>
      <c r="ZI378" s="186"/>
      <c r="ZJ378" s="186"/>
      <c r="ZK378" s="186"/>
      <c r="ZL378" s="186"/>
      <c r="ZM378" s="186"/>
      <c r="ZN378" s="186"/>
      <c r="ZO378" s="186"/>
      <c r="ZP378" s="186"/>
      <c r="ZQ378" s="186"/>
      <c r="ZR378" s="186"/>
      <c r="ZS378" s="186"/>
      <c r="ZT378" s="186"/>
      <c r="ZU378" s="186"/>
      <c r="ZV378" s="186"/>
      <c r="ZW378" s="186"/>
      <c r="ZX378" s="186"/>
      <c r="ZY378" s="186"/>
      <c r="ZZ378" s="186"/>
      <c r="AAA378" s="186"/>
      <c r="AAB378" s="186"/>
      <c r="AAC378" s="186"/>
      <c r="AAD378" s="186"/>
      <c r="AAE378" s="186"/>
      <c r="AAF378" s="186"/>
      <c r="AAG378" s="186"/>
      <c r="AAH378" s="186"/>
      <c r="AAI378" s="186"/>
      <c r="AAJ378" s="186"/>
      <c r="AAK378" s="186"/>
      <c r="AAL378" s="186"/>
      <c r="AAM378" s="186"/>
      <c r="AAN378" s="186"/>
      <c r="AAO378" s="186"/>
      <c r="AAP378" s="186"/>
      <c r="AAQ378" s="186"/>
      <c r="AAR378" s="186"/>
      <c r="AAS378" s="186"/>
      <c r="AAT378" s="186"/>
      <c r="AAU378" s="186"/>
      <c r="AAV378" s="186"/>
      <c r="AAW378" s="186"/>
      <c r="AAX378" s="186"/>
      <c r="AAY378" s="186"/>
      <c r="AAZ378" s="186"/>
      <c r="ABA378" s="186"/>
      <c r="ABB378" s="186"/>
      <c r="ABC378" s="186"/>
      <c r="ABD378" s="186"/>
      <c r="ABE378" s="186"/>
      <c r="ABF378" s="186"/>
      <c r="ABG378" s="186"/>
      <c r="ABH378" s="186"/>
      <c r="ABI378" s="186"/>
      <c r="ABJ378" s="186"/>
      <c r="ABK378" s="186"/>
      <c r="ABL378" s="186"/>
      <c r="ABM378" s="186"/>
      <c r="ABN378" s="186"/>
      <c r="ABO378" s="186"/>
      <c r="ABP378" s="186"/>
      <c r="ABQ378" s="186"/>
      <c r="ABR378" s="186"/>
      <c r="ABS378" s="186"/>
      <c r="ABT378" s="186"/>
      <c r="ABU378" s="186"/>
      <c r="ABV378" s="186"/>
      <c r="ABW378" s="186"/>
      <c r="ABX378" s="186"/>
      <c r="ABY378" s="186"/>
      <c r="ABZ378" s="186"/>
      <c r="ACA378" s="186"/>
      <c r="ACB378" s="186"/>
      <c r="ACC378" s="186"/>
      <c r="ACD378" s="186"/>
      <c r="ACE378" s="186"/>
      <c r="ACF378" s="186"/>
      <c r="ACG378" s="186"/>
      <c r="ACH378" s="186"/>
      <c r="ACI378" s="186"/>
      <c r="ACJ378" s="186"/>
      <c r="ACK378" s="186"/>
      <c r="ACL378" s="186"/>
      <c r="ACM378" s="186"/>
      <c r="ACN378" s="186"/>
      <c r="ACO378" s="186"/>
      <c r="ACP378" s="186"/>
      <c r="ACQ378" s="186"/>
      <c r="ACR378" s="186"/>
      <c r="ACS378" s="186"/>
      <c r="ACT378" s="186"/>
      <c r="ACU378" s="186"/>
      <c r="ACV378" s="186"/>
      <c r="ACW378" s="186"/>
      <c r="ACX378" s="186"/>
      <c r="ACY378" s="186"/>
      <c r="ACZ378" s="186"/>
    </row>
    <row r="379" spans="1:786" s="22" customFormat="1" ht="48" x14ac:dyDescent="0.3">
      <c r="A379" s="83">
        <v>2</v>
      </c>
      <c r="B379" s="140" t="s">
        <v>1017</v>
      </c>
      <c r="C379" s="141" t="s">
        <v>86</v>
      </c>
      <c r="D379" s="142" t="s">
        <v>129</v>
      </c>
      <c r="E379" s="142" t="s">
        <v>146</v>
      </c>
      <c r="F379" s="142"/>
      <c r="G379" s="91"/>
      <c r="H379" s="142">
        <v>1</v>
      </c>
      <c r="I379" s="142" t="s">
        <v>49</v>
      </c>
      <c r="J379" s="142" t="s">
        <v>50</v>
      </c>
      <c r="K379" s="143">
        <v>1937</v>
      </c>
      <c r="L379" s="160">
        <v>1937</v>
      </c>
      <c r="M379" s="145"/>
      <c r="N379" s="145"/>
      <c r="O379" s="145">
        <v>2</v>
      </c>
      <c r="P379" s="95" t="s">
        <v>1018</v>
      </c>
      <c r="Q379" s="121" t="s">
        <v>1019</v>
      </c>
      <c r="R379" s="73" t="s">
        <v>555</v>
      </c>
      <c r="S379" s="74" t="str">
        <f t="shared" si="86"/>
        <v>Au</v>
      </c>
      <c r="T379" s="75"/>
      <c r="U379" s="75"/>
      <c r="V379" s="75"/>
      <c r="W379" s="75"/>
      <c r="X379" s="75"/>
      <c r="Y379" s="75"/>
      <c r="Z379" s="75"/>
      <c r="AB379" s="76">
        <f t="shared" si="87"/>
        <v>0</v>
      </c>
      <c r="AC379" s="76">
        <f t="shared" si="88"/>
        <v>0</v>
      </c>
      <c r="AD379" s="76">
        <f t="shared" si="89"/>
        <v>0.14285714285714285</v>
      </c>
      <c r="AE379" s="76">
        <f t="shared" si="90"/>
        <v>0.14285714285714285</v>
      </c>
      <c r="AF379" s="77"/>
      <c r="AG379" s="77">
        <f>IF(A379=1,AE379,0)</f>
        <v>0</v>
      </c>
      <c r="AH379" s="77">
        <f>IF(A379=2,AE379,0)</f>
        <v>0.14285714285714285</v>
      </c>
      <c r="AI379" s="77">
        <f>IF(A379=3,AE379,0)</f>
        <v>0</v>
      </c>
      <c r="AK379" s="183"/>
      <c r="AL379" s="183"/>
      <c r="AM379" s="183"/>
      <c r="AN379" s="183"/>
      <c r="AO379" s="183"/>
      <c r="AP379" s="183"/>
      <c r="AQ379" s="183"/>
      <c r="AR379" s="183"/>
      <c r="AS379" s="183"/>
      <c r="AT379" s="183"/>
      <c r="AU379" s="183"/>
      <c r="AV379" s="183"/>
      <c r="AW379" s="183"/>
      <c r="AX379" s="183"/>
      <c r="AY379" s="183"/>
      <c r="AZ379" s="183"/>
      <c r="BA379" s="183"/>
      <c r="BB379" s="183"/>
      <c r="BC379" s="183"/>
      <c r="BD379" s="183"/>
      <c r="BE379" s="183"/>
      <c r="BF379" s="183"/>
      <c r="BG379" s="183"/>
      <c r="BH379" s="183"/>
      <c r="BI379" s="183"/>
      <c r="BJ379" s="183"/>
      <c r="BK379" s="183"/>
      <c r="BL379" s="183"/>
      <c r="BM379" s="183"/>
      <c r="BN379" s="183"/>
      <c r="BO379" s="183"/>
      <c r="BP379" s="183"/>
      <c r="BQ379" s="183"/>
      <c r="BR379" s="183"/>
      <c r="BS379" s="183"/>
      <c r="BT379" s="183"/>
      <c r="BU379" s="183"/>
      <c r="BV379" s="183"/>
      <c r="BW379" s="183"/>
      <c r="BX379" s="183"/>
      <c r="BY379" s="183"/>
      <c r="BZ379" s="183"/>
      <c r="CA379" s="183"/>
      <c r="CB379" s="183"/>
      <c r="CC379" s="183"/>
      <c r="CD379" s="183"/>
      <c r="CE379" s="183"/>
      <c r="CF379" s="183"/>
      <c r="CG379" s="183"/>
      <c r="CH379" s="183"/>
      <c r="CI379" s="183"/>
      <c r="CJ379" s="183"/>
      <c r="CK379" s="183"/>
      <c r="CL379" s="183"/>
      <c r="CM379" s="183"/>
      <c r="CN379" s="183"/>
      <c r="CO379" s="183"/>
      <c r="CP379" s="183"/>
      <c r="CQ379" s="183"/>
      <c r="CR379" s="183"/>
      <c r="CS379" s="183"/>
      <c r="CT379" s="183"/>
      <c r="CU379" s="183"/>
      <c r="CV379" s="183"/>
      <c r="CW379" s="183"/>
      <c r="CX379" s="183"/>
      <c r="CY379" s="183"/>
      <c r="CZ379" s="183"/>
      <c r="DA379" s="183"/>
      <c r="DB379" s="183"/>
      <c r="DC379" s="183"/>
      <c r="DD379" s="183"/>
      <c r="DE379" s="183"/>
      <c r="DF379" s="183"/>
      <c r="DG379" s="183"/>
      <c r="DH379" s="183"/>
      <c r="DI379" s="183"/>
      <c r="DJ379" s="183"/>
      <c r="DK379" s="183"/>
      <c r="DL379" s="183"/>
      <c r="DM379" s="183"/>
      <c r="DN379" s="183"/>
      <c r="DO379" s="183"/>
      <c r="DP379" s="183"/>
      <c r="DQ379" s="183"/>
      <c r="DR379" s="183"/>
      <c r="DS379" s="183"/>
      <c r="DT379" s="183"/>
      <c r="DU379" s="183"/>
      <c r="DV379" s="183"/>
      <c r="DW379" s="183"/>
      <c r="DX379" s="183"/>
      <c r="DY379" s="183"/>
      <c r="DZ379" s="183"/>
      <c r="EA379" s="183"/>
      <c r="EB379" s="183"/>
      <c r="EC379" s="186"/>
      <c r="ED379" s="186"/>
      <c r="EE379" s="186"/>
      <c r="EF379" s="186"/>
      <c r="EG379" s="186"/>
      <c r="EH379" s="186"/>
      <c r="EI379" s="186"/>
      <c r="EJ379" s="186"/>
      <c r="EK379" s="186"/>
      <c r="EL379" s="186"/>
      <c r="EM379" s="186"/>
      <c r="EN379" s="186"/>
      <c r="EO379" s="186"/>
      <c r="EP379" s="186"/>
      <c r="EQ379" s="186"/>
      <c r="ER379" s="186"/>
      <c r="ES379" s="186"/>
      <c r="ET379" s="186"/>
      <c r="EU379" s="186"/>
      <c r="EV379" s="186"/>
      <c r="EW379" s="186"/>
      <c r="EX379" s="186"/>
      <c r="EY379" s="186"/>
      <c r="EZ379" s="186"/>
      <c r="FA379" s="186"/>
      <c r="FB379" s="186"/>
      <c r="FC379" s="186"/>
      <c r="FD379" s="186"/>
      <c r="FE379" s="186"/>
      <c r="FF379" s="186"/>
      <c r="FG379" s="186"/>
      <c r="FH379" s="186"/>
      <c r="FI379" s="186"/>
      <c r="FJ379" s="186"/>
      <c r="FK379" s="186"/>
      <c r="FL379" s="186"/>
      <c r="FM379" s="186"/>
      <c r="FN379" s="186"/>
      <c r="FO379" s="186"/>
      <c r="FP379" s="186"/>
      <c r="FQ379" s="186"/>
      <c r="FR379" s="186"/>
      <c r="FS379" s="186"/>
      <c r="FT379" s="186"/>
      <c r="FU379" s="186"/>
      <c r="FV379" s="186"/>
      <c r="FW379" s="186"/>
      <c r="FX379" s="186"/>
      <c r="FY379" s="186"/>
      <c r="FZ379" s="186"/>
      <c r="GA379" s="186"/>
      <c r="GB379" s="186"/>
      <c r="GC379" s="186"/>
      <c r="GD379" s="186"/>
      <c r="GE379" s="186"/>
      <c r="GF379" s="186"/>
      <c r="GG379" s="186"/>
      <c r="GH379" s="186"/>
      <c r="GI379" s="186"/>
      <c r="GJ379" s="186"/>
      <c r="GK379" s="186"/>
      <c r="GL379" s="186"/>
      <c r="GM379" s="186"/>
      <c r="GN379" s="186"/>
      <c r="GO379" s="186"/>
      <c r="GP379" s="186"/>
      <c r="GQ379" s="186"/>
      <c r="GR379" s="186"/>
      <c r="GS379" s="186"/>
      <c r="GT379" s="186"/>
      <c r="GU379" s="186"/>
      <c r="GV379" s="186"/>
      <c r="GW379" s="186"/>
      <c r="GX379" s="186"/>
      <c r="GY379" s="186"/>
      <c r="GZ379" s="186"/>
      <c r="HA379" s="186"/>
      <c r="HB379" s="186"/>
      <c r="HC379" s="186"/>
      <c r="HD379" s="186"/>
      <c r="HE379" s="186"/>
      <c r="HF379" s="186"/>
      <c r="HG379" s="186"/>
      <c r="HH379" s="186"/>
      <c r="HI379" s="186"/>
      <c r="HJ379" s="186"/>
      <c r="HK379" s="186"/>
      <c r="HL379" s="186"/>
      <c r="HM379" s="186"/>
      <c r="HN379" s="186"/>
      <c r="HO379" s="186"/>
      <c r="HP379" s="186"/>
      <c r="HQ379" s="186"/>
      <c r="HR379" s="186"/>
      <c r="HS379" s="186"/>
      <c r="HT379" s="186"/>
      <c r="HU379" s="186"/>
      <c r="HV379" s="186"/>
      <c r="HW379" s="186"/>
      <c r="HX379" s="186"/>
      <c r="HY379" s="186"/>
      <c r="HZ379" s="186"/>
      <c r="IA379" s="186"/>
      <c r="IB379" s="186"/>
      <c r="IC379" s="186"/>
      <c r="ID379" s="186"/>
      <c r="IE379" s="186"/>
      <c r="IF379" s="186"/>
      <c r="IG379" s="186"/>
      <c r="IH379" s="186"/>
      <c r="II379" s="186"/>
      <c r="IJ379" s="186"/>
      <c r="IK379" s="186"/>
      <c r="IL379" s="186"/>
      <c r="IM379" s="186"/>
      <c r="IN379" s="186"/>
      <c r="IO379" s="186"/>
      <c r="IP379" s="186"/>
      <c r="IQ379" s="186"/>
      <c r="IR379" s="186"/>
      <c r="IS379" s="186"/>
      <c r="IT379" s="186"/>
      <c r="IU379" s="186"/>
      <c r="IV379" s="186"/>
      <c r="IW379" s="186"/>
      <c r="IX379" s="186"/>
      <c r="IY379" s="186"/>
      <c r="IZ379" s="186"/>
      <c r="JA379" s="186"/>
      <c r="JB379" s="186"/>
      <c r="JC379" s="186"/>
      <c r="JD379" s="186"/>
      <c r="JE379" s="186"/>
      <c r="JF379" s="186"/>
      <c r="JG379" s="186"/>
      <c r="JH379" s="186"/>
      <c r="JI379" s="186"/>
      <c r="JJ379" s="186"/>
      <c r="JK379" s="186"/>
      <c r="JL379" s="186"/>
      <c r="JM379" s="186"/>
      <c r="JN379" s="186"/>
      <c r="JO379" s="186"/>
      <c r="JP379" s="186"/>
      <c r="JQ379" s="186"/>
      <c r="JR379" s="186"/>
      <c r="JS379" s="186"/>
      <c r="JT379" s="186"/>
      <c r="JU379" s="186"/>
      <c r="JV379" s="186"/>
      <c r="JW379" s="186"/>
      <c r="JX379" s="186"/>
      <c r="JY379" s="186"/>
      <c r="JZ379" s="186"/>
      <c r="KA379" s="186"/>
      <c r="KB379" s="186"/>
      <c r="KC379" s="186"/>
      <c r="KD379" s="186"/>
      <c r="KE379" s="186"/>
      <c r="KF379" s="186"/>
      <c r="KG379" s="186"/>
      <c r="KH379" s="186"/>
      <c r="KI379" s="186"/>
      <c r="KJ379" s="186"/>
      <c r="KK379" s="186"/>
      <c r="KL379" s="186"/>
      <c r="KM379" s="186"/>
      <c r="KN379" s="186"/>
      <c r="KO379" s="186"/>
      <c r="KP379" s="186"/>
      <c r="KQ379" s="186"/>
      <c r="KR379" s="186"/>
      <c r="KS379" s="186"/>
      <c r="KT379" s="186"/>
      <c r="KU379" s="186"/>
      <c r="KV379" s="186"/>
      <c r="KW379" s="186"/>
      <c r="KX379" s="186"/>
      <c r="KY379" s="186"/>
      <c r="KZ379" s="186"/>
      <c r="LA379" s="186"/>
      <c r="LB379" s="186"/>
      <c r="LC379" s="186"/>
      <c r="LD379" s="186"/>
      <c r="LE379" s="186"/>
      <c r="LF379" s="186"/>
      <c r="LG379" s="186"/>
      <c r="LH379" s="186"/>
      <c r="LI379" s="186"/>
      <c r="LJ379" s="186"/>
      <c r="LK379" s="186"/>
      <c r="LL379" s="186"/>
      <c r="LM379" s="186"/>
      <c r="LN379" s="186"/>
      <c r="LO379" s="186"/>
      <c r="LP379" s="186"/>
      <c r="LQ379" s="186"/>
      <c r="LR379" s="186"/>
      <c r="LS379" s="186"/>
      <c r="LT379" s="186"/>
      <c r="LU379" s="186"/>
      <c r="LV379" s="186"/>
      <c r="LW379" s="186"/>
      <c r="LX379" s="186"/>
      <c r="LY379" s="186"/>
      <c r="LZ379" s="186"/>
      <c r="MA379" s="186"/>
      <c r="MB379" s="186"/>
      <c r="MC379" s="186"/>
      <c r="MD379" s="186"/>
      <c r="ME379" s="186"/>
      <c r="MF379" s="186"/>
      <c r="MG379" s="186"/>
      <c r="MH379" s="186"/>
      <c r="MI379" s="186"/>
      <c r="MJ379" s="186"/>
      <c r="MK379" s="186"/>
      <c r="ML379" s="186"/>
      <c r="MM379" s="186"/>
      <c r="MN379" s="186"/>
      <c r="MO379" s="186"/>
      <c r="MP379" s="186"/>
      <c r="MQ379" s="186"/>
      <c r="MR379" s="186"/>
      <c r="MS379" s="186"/>
      <c r="MT379" s="186"/>
      <c r="MU379" s="186"/>
      <c r="MV379" s="186"/>
      <c r="MW379" s="186"/>
      <c r="MX379" s="186"/>
      <c r="MY379" s="186"/>
      <c r="MZ379" s="186"/>
      <c r="NA379" s="186"/>
      <c r="NB379" s="186"/>
      <c r="NC379" s="186"/>
      <c r="ND379" s="186"/>
      <c r="NE379" s="186"/>
      <c r="NF379" s="186"/>
      <c r="NG379" s="186"/>
      <c r="NH379" s="186"/>
      <c r="NI379" s="186"/>
      <c r="NJ379" s="186"/>
      <c r="NK379" s="186"/>
      <c r="NL379" s="186"/>
      <c r="NM379" s="186"/>
      <c r="NN379" s="186"/>
      <c r="NO379" s="186"/>
      <c r="NP379" s="186"/>
      <c r="NQ379" s="186"/>
      <c r="NR379" s="186"/>
      <c r="NS379" s="186"/>
      <c r="NT379" s="186"/>
      <c r="NU379" s="186"/>
      <c r="NV379" s="186"/>
      <c r="NW379" s="186"/>
      <c r="NX379" s="186"/>
      <c r="NY379" s="186"/>
      <c r="NZ379" s="186"/>
      <c r="OA379" s="186"/>
      <c r="OB379" s="186"/>
      <c r="OC379" s="186"/>
      <c r="OD379" s="186"/>
      <c r="OE379" s="186"/>
      <c r="OF379" s="186"/>
      <c r="OG379" s="186"/>
      <c r="OH379" s="186"/>
      <c r="OI379" s="186"/>
      <c r="OJ379" s="186"/>
      <c r="OK379" s="186"/>
      <c r="OL379" s="186"/>
      <c r="OM379" s="186"/>
      <c r="ON379" s="186"/>
      <c r="OO379" s="186"/>
      <c r="OP379" s="186"/>
      <c r="OQ379" s="186"/>
      <c r="OR379" s="186"/>
      <c r="OS379" s="186"/>
      <c r="OT379" s="186"/>
      <c r="OU379" s="186"/>
      <c r="OV379" s="186"/>
      <c r="OW379" s="186"/>
      <c r="OX379" s="186"/>
      <c r="OY379" s="186"/>
      <c r="OZ379" s="186"/>
      <c r="PA379" s="186"/>
      <c r="PB379" s="186"/>
      <c r="PC379" s="186"/>
      <c r="PD379" s="186"/>
      <c r="PE379" s="186"/>
      <c r="PF379" s="186"/>
      <c r="PG379" s="186"/>
      <c r="PH379" s="186"/>
      <c r="PI379" s="186"/>
      <c r="PJ379" s="186"/>
      <c r="PK379" s="186"/>
      <c r="PL379" s="186"/>
      <c r="PM379" s="186"/>
      <c r="PN379" s="186"/>
      <c r="PO379" s="186"/>
      <c r="PP379" s="186"/>
      <c r="PQ379" s="186"/>
      <c r="PR379" s="186"/>
      <c r="PS379" s="186"/>
      <c r="PT379" s="186"/>
      <c r="PU379" s="186"/>
      <c r="PV379" s="186"/>
      <c r="PW379" s="186"/>
      <c r="PX379" s="186"/>
      <c r="PY379" s="186"/>
      <c r="PZ379" s="186"/>
      <c r="QA379" s="186"/>
      <c r="QB379" s="186"/>
      <c r="QC379" s="186"/>
      <c r="QD379" s="186"/>
      <c r="QE379" s="186"/>
      <c r="QF379" s="186"/>
      <c r="QG379" s="186"/>
      <c r="QH379" s="186"/>
      <c r="QI379" s="186"/>
      <c r="QJ379" s="186"/>
      <c r="QK379" s="186"/>
      <c r="QL379" s="186"/>
      <c r="QM379" s="186"/>
      <c r="QN379" s="186"/>
      <c r="QO379" s="186"/>
      <c r="QP379" s="186"/>
      <c r="QQ379" s="186"/>
      <c r="QR379" s="186"/>
      <c r="QS379" s="186"/>
      <c r="QT379" s="186"/>
      <c r="QU379" s="186"/>
      <c r="QV379" s="186"/>
      <c r="QW379" s="186"/>
      <c r="QX379" s="186"/>
      <c r="QY379" s="186"/>
      <c r="QZ379" s="186"/>
      <c r="RA379" s="186"/>
      <c r="RB379" s="186"/>
      <c r="RC379" s="186"/>
      <c r="RD379" s="186"/>
      <c r="RE379" s="186"/>
      <c r="RF379" s="186"/>
      <c r="RG379" s="186"/>
      <c r="RH379" s="186"/>
      <c r="RI379" s="186"/>
      <c r="RJ379" s="186"/>
      <c r="RK379" s="186"/>
      <c r="RL379" s="186"/>
      <c r="RM379" s="186"/>
      <c r="RN379" s="186"/>
      <c r="RO379" s="186"/>
      <c r="RP379" s="186"/>
      <c r="RQ379" s="186"/>
      <c r="RR379" s="186"/>
      <c r="RS379" s="186"/>
      <c r="RT379" s="186"/>
      <c r="RU379" s="186"/>
      <c r="RV379" s="186"/>
      <c r="RW379" s="186"/>
      <c r="RX379" s="186"/>
      <c r="RY379" s="186"/>
      <c r="RZ379" s="186"/>
      <c r="SA379" s="186"/>
      <c r="SB379" s="186"/>
      <c r="SC379" s="186"/>
      <c r="SD379" s="186"/>
      <c r="SE379" s="186"/>
      <c r="SF379" s="186"/>
      <c r="SG379" s="186"/>
      <c r="SH379" s="186"/>
      <c r="SI379" s="186"/>
      <c r="SJ379" s="186"/>
      <c r="SK379" s="186"/>
      <c r="SL379" s="186"/>
      <c r="SM379" s="186"/>
      <c r="SN379" s="186"/>
      <c r="SO379" s="186"/>
      <c r="SP379" s="186"/>
      <c r="SQ379" s="186"/>
      <c r="SR379" s="186"/>
      <c r="SS379" s="186"/>
      <c r="ST379" s="186"/>
      <c r="SU379" s="186"/>
      <c r="SV379" s="186"/>
      <c r="SW379" s="186"/>
      <c r="SX379" s="186"/>
      <c r="SY379" s="186"/>
      <c r="SZ379" s="186"/>
      <c r="TA379" s="186"/>
      <c r="TB379" s="186"/>
      <c r="TC379" s="186"/>
      <c r="TD379" s="186"/>
      <c r="TE379" s="186"/>
      <c r="TF379" s="186"/>
      <c r="TG379" s="186"/>
      <c r="TH379" s="186"/>
      <c r="TI379" s="186"/>
      <c r="TJ379" s="186"/>
      <c r="TK379" s="186"/>
      <c r="TL379" s="186"/>
      <c r="TM379" s="186"/>
      <c r="TN379" s="186"/>
      <c r="TO379" s="186"/>
      <c r="TP379" s="186"/>
      <c r="TQ379" s="186"/>
      <c r="TR379" s="186"/>
      <c r="TS379" s="186"/>
      <c r="TT379" s="186"/>
      <c r="TU379" s="186"/>
      <c r="TV379" s="186"/>
      <c r="TW379" s="186"/>
      <c r="TX379" s="186"/>
      <c r="TY379" s="186"/>
      <c r="TZ379" s="186"/>
      <c r="UA379" s="186"/>
      <c r="UB379" s="186"/>
      <c r="UC379" s="186"/>
      <c r="UD379" s="186"/>
      <c r="UE379" s="186"/>
      <c r="UF379" s="186"/>
      <c r="UG379" s="186"/>
      <c r="UH379" s="186"/>
      <c r="UI379" s="186"/>
      <c r="UJ379" s="186"/>
      <c r="UK379" s="186"/>
      <c r="UL379" s="186"/>
      <c r="UM379" s="186"/>
      <c r="UN379" s="186"/>
      <c r="UO379" s="186"/>
      <c r="UP379" s="186"/>
      <c r="UQ379" s="186"/>
      <c r="UR379" s="186"/>
      <c r="US379" s="186"/>
      <c r="UT379" s="186"/>
      <c r="UU379" s="186"/>
      <c r="UV379" s="186"/>
      <c r="UW379" s="186"/>
      <c r="UX379" s="186"/>
      <c r="UY379" s="186"/>
      <c r="UZ379" s="186"/>
      <c r="VA379" s="186"/>
      <c r="VB379" s="186"/>
      <c r="VC379" s="186"/>
      <c r="VD379" s="186"/>
      <c r="VE379" s="186"/>
      <c r="VF379" s="186"/>
      <c r="VG379" s="186"/>
      <c r="VH379" s="186"/>
      <c r="VI379" s="186"/>
      <c r="VJ379" s="186"/>
      <c r="VK379" s="186"/>
      <c r="VL379" s="186"/>
      <c r="VM379" s="186"/>
      <c r="VN379" s="186"/>
      <c r="VO379" s="186"/>
      <c r="VP379" s="186"/>
      <c r="VQ379" s="186"/>
      <c r="VR379" s="186"/>
      <c r="VS379" s="186"/>
      <c r="VT379" s="186"/>
      <c r="VU379" s="186"/>
      <c r="VV379" s="186"/>
      <c r="VW379" s="186"/>
      <c r="VX379" s="186"/>
      <c r="VY379" s="186"/>
      <c r="VZ379" s="186"/>
      <c r="WA379" s="186"/>
      <c r="WB379" s="186"/>
      <c r="WC379" s="186"/>
      <c r="WD379" s="186"/>
      <c r="WE379" s="186"/>
      <c r="WF379" s="186"/>
      <c r="WG379" s="186"/>
      <c r="WH379" s="186"/>
      <c r="WI379" s="186"/>
      <c r="WJ379" s="186"/>
      <c r="WK379" s="186"/>
      <c r="WL379" s="186"/>
      <c r="WM379" s="186"/>
      <c r="WN379" s="186"/>
      <c r="WO379" s="186"/>
      <c r="WP379" s="186"/>
      <c r="WQ379" s="186"/>
      <c r="WR379" s="186"/>
      <c r="WS379" s="186"/>
      <c r="WT379" s="186"/>
      <c r="WU379" s="186"/>
      <c r="WV379" s="186"/>
      <c r="WW379" s="186"/>
      <c r="WX379" s="186"/>
      <c r="WY379" s="186"/>
      <c r="WZ379" s="186"/>
      <c r="XA379" s="186"/>
      <c r="XB379" s="186"/>
      <c r="XC379" s="186"/>
      <c r="XD379" s="186"/>
      <c r="XE379" s="186"/>
      <c r="XF379" s="186"/>
      <c r="XG379" s="186"/>
      <c r="XH379" s="186"/>
      <c r="XI379" s="186"/>
      <c r="XJ379" s="186"/>
      <c r="XK379" s="186"/>
      <c r="XL379" s="186"/>
      <c r="XM379" s="186"/>
      <c r="XN379" s="186"/>
      <c r="XO379" s="186"/>
      <c r="XP379" s="186"/>
      <c r="XQ379" s="186"/>
      <c r="XR379" s="186"/>
      <c r="XS379" s="186"/>
      <c r="XT379" s="186"/>
      <c r="XU379" s="186"/>
      <c r="XV379" s="186"/>
      <c r="XW379" s="186"/>
      <c r="XX379" s="186"/>
      <c r="XY379" s="186"/>
      <c r="XZ379" s="186"/>
      <c r="YA379" s="186"/>
      <c r="YB379" s="186"/>
      <c r="YC379" s="186"/>
      <c r="YD379" s="186"/>
      <c r="YE379" s="186"/>
      <c r="YF379" s="186"/>
      <c r="YG379" s="186"/>
      <c r="YH379" s="186"/>
      <c r="YI379" s="186"/>
      <c r="YJ379" s="186"/>
      <c r="YK379" s="186"/>
      <c r="YL379" s="186"/>
      <c r="YM379" s="186"/>
      <c r="YN379" s="186"/>
      <c r="YO379" s="186"/>
      <c r="YP379" s="186"/>
      <c r="YQ379" s="186"/>
      <c r="YR379" s="186"/>
      <c r="YS379" s="186"/>
      <c r="YT379" s="186"/>
      <c r="YU379" s="186"/>
      <c r="YV379" s="186"/>
      <c r="YW379" s="186"/>
      <c r="YX379" s="186"/>
      <c r="YY379" s="186"/>
      <c r="YZ379" s="186"/>
      <c r="ZA379" s="186"/>
      <c r="ZB379" s="186"/>
      <c r="ZC379" s="186"/>
      <c r="ZD379" s="186"/>
      <c r="ZE379" s="186"/>
      <c r="ZF379" s="186"/>
      <c r="ZG379" s="186"/>
      <c r="ZH379" s="186"/>
      <c r="ZI379" s="186"/>
      <c r="ZJ379" s="186"/>
      <c r="ZK379" s="186"/>
      <c r="ZL379" s="186"/>
      <c r="ZM379" s="186"/>
      <c r="ZN379" s="186"/>
      <c r="ZO379" s="186"/>
      <c r="ZP379" s="186"/>
      <c r="ZQ379" s="186"/>
      <c r="ZR379" s="186"/>
      <c r="ZS379" s="186"/>
      <c r="ZT379" s="186"/>
      <c r="ZU379" s="186"/>
      <c r="ZV379" s="186"/>
      <c r="ZW379" s="186"/>
      <c r="ZX379" s="186"/>
      <c r="ZY379" s="186"/>
      <c r="ZZ379" s="186"/>
      <c r="AAA379" s="186"/>
      <c r="AAB379" s="186"/>
      <c r="AAC379" s="186"/>
      <c r="AAD379" s="186"/>
      <c r="AAE379" s="186"/>
      <c r="AAF379" s="186"/>
      <c r="AAG379" s="186"/>
      <c r="AAH379" s="186"/>
      <c r="AAI379" s="186"/>
      <c r="AAJ379" s="186"/>
      <c r="AAK379" s="186"/>
      <c r="AAL379" s="186"/>
      <c r="AAM379" s="186"/>
      <c r="AAN379" s="186"/>
      <c r="AAO379" s="186"/>
      <c r="AAP379" s="186"/>
      <c r="AAQ379" s="186"/>
      <c r="AAR379" s="186"/>
      <c r="AAS379" s="186"/>
      <c r="AAT379" s="186"/>
      <c r="AAU379" s="186"/>
      <c r="AAV379" s="186"/>
      <c r="AAW379" s="186"/>
      <c r="AAX379" s="186"/>
      <c r="AAY379" s="186"/>
      <c r="AAZ379" s="186"/>
      <c r="ABA379" s="186"/>
      <c r="ABB379" s="186"/>
      <c r="ABC379" s="186"/>
      <c r="ABD379" s="186"/>
      <c r="ABE379" s="186"/>
      <c r="ABF379" s="186"/>
      <c r="ABG379" s="186"/>
      <c r="ABH379" s="186"/>
      <c r="ABI379" s="186"/>
      <c r="ABJ379" s="186"/>
      <c r="ABK379" s="186"/>
      <c r="ABL379" s="186"/>
      <c r="ABM379" s="186"/>
      <c r="ABN379" s="186"/>
      <c r="ABO379" s="186"/>
      <c r="ABP379" s="186"/>
      <c r="ABQ379" s="186"/>
      <c r="ABR379" s="186"/>
      <c r="ABS379" s="186"/>
      <c r="ABT379" s="186"/>
      <c r="ABU379" s="186"/>
      <c r="ABV379" s="186"/>
      <c r="ABW379" s="186"/>
      <c r="ABX379" s="186"/>
      <c r="ABY379" s="186"/>
      <c r="ABZ379" s="186"/>
      <c r="ACA379" s="186"/>
      <c r="ACB379" s="186"/>
      <c r="ACC379" s="186"/>
      <c r="ACD379" s="186"/>
      <c r="ACE379" s="186"/>
      <c r="ACF379" s="186"/>
      <c r="ACG379" s="186"/>
      <c r="ACH379" s="186"/>
      <c r="ACI379" s="186"/>
      <c r="ACJ379" s="186"/>
      <c r="ACK379" s="186"/>
      <c r="ACL379" s="186"/>
      <c r="ACM379" s="186"/>
      <c r="ACN379" s="186"/>
      <c r="ACO379" s="186"/>
      <c r="ACP379" s="186"/>
      <c r="ACQ379" s="186"/>
      <c r="ACR379" s="186"/>
      <c r="ACS379" s="186"/>
      <c r="ACT379" s="186"/>
      <c r="ACU379" s="186"/>
      <c r="ACV379" s="186"/>
      <c r="ACW379" s="186"/>
      <c r="ACX379" s="186"/>
      <c r="ACY379" s="186"/>
      <c r="ACZ379" s="186"/>
    </row>
    <row r="380" spans="1:786" s="22" customFormat="1" ht="60.6" customHeight="1" x14ac:dyDescent="0.3">
      <c r="A380" s="99">
        <v>1</v>
      </c>
      <c r="B380" s="87" t="s">
        <v>1020</v>
      </c>
      <c r="C380" s="65" t="s">
        <v>111</v>
      </c>
      <c r="D380" s="65" t="s">
        <v>129</v>
      </c>
      <c r="E380" s="65" t="s">
        <v>326</v>
      </c>
      <c r="F380" s="65">
        <v>61</v>
      </c>
      <c r="G380" s="122">
        <v>20000000</v>
      </c>
      <c r="H380" s="65">
        <v>1</v>
      </c>
      <c r="I380" s="65" t="s">
        <v>49</v>
      </c>
      <c r="J380" s="65" t="s">
        <v>309</v>
      </c>
      <c r="K380" s="67">
        <v>1928</v>
      </c>
      <c r="L380" s="68">
        <v>46762</v>
      </c>
      <c r="M380" s="69">
        <v>2800000</v>
      </c>
      <c r="N380" s="70"/>
      <c r="O380" s="70">
        <v>54</v>
      </c>
      <c r="P380" s="71" t="s">
        <v>511</v>
      </c>
      <c r="Q380" s="72" t="s">
        <v>1021</v>
      </c>
      <c r="R380" s="73" t="s">
        <v>243</v>
      </c>
      <c r="S380" s="74" t="str">
        <f t="shared" si="86"/>
        <v>Cu</v>
      </c>
      <c r="T380" s="75">
        <v>12000</v>
      </c>
      <c r="U380" s="75">
        <v>1</v>
      </c>
      <c r="V380" s="75"/>
      <c r="W380" s="75">
        <v>1</v>
      </c>
      <c r="X380" s="75"/>
      <c r="Y380" s="75">
        <v>35</v>
      </c>
      <c r="Z380" s="75" t="s">
        <v>244</v>
      </c>
      <c r="AB380" s="76">
        <f t="shared" si="87"/>
        <v>1.4762848027551692</v>
      </c>
      <c r="AC380" s="76">
        <f t="shared" si="88"/>
        <v>0</v>
      </c>
      <c r="AD380" s="76">
        <f t="shared" si="89"/>
        <v>3.8571428571428572</v>
      </c>
      <c r="AE380" s="76">
        <f t="shared" si="90"/>
        <v>5.3334276598980264</v>
      </c>
      <c r="AF380" s="77"/>
      <c r="AG380" s="77">
        <f>IF(A380=1,AE380,0)</f>
        <v>5.3334276598980264</v>
      </c>
      <c r="AH380" s="77">
        <f>IF(A380=2,AE380,0)</f>
        <v>0</v>
      </c>
      <c r="AI380" s="77">
        <f>IF(A380=3,AE380,0)</f>
        <v>0</v>
      </c>
      <c r="AK380" s="183"/>
      <c r="AL380" s="183"/>
      <c r="AM380" s="183"/>
      <c r="AN380" s="183"/>
      <c r="AO380" s="183"/>
      <c r="AP380" s="183"/>
      <c r="AQ380" s="183"/>
      <c r="AR380" s="183"/>
      <c r="AS380" s="183"/>
      <c r="AT380" s="183"/>
      <c r="AU380" s="183"/>
      <c r="AV380" s="183"/>
      <c r="AW380" s="183"/>
      <c r="AX380" s="183"/>
      <c r="AY380" s="183"/>
      <c r="AZ380" s="183"/>
      <c r="BA380" s="183"/>
      <c r="BB380" s="183"/>
      <c r="BC380" s="183"/>
      <c r="BD380" s="183"/>
      <c r="BE380" s="183"/>
      <c r="BF380" s="183"/>
      <c r="BG380" s="183"/>
      <c r="BH380" s="183"/>
      <c r="BI380" s="183"/>
      <c r="BJ380" s="183"/>
      <c r="BK380" s="183"/>
      <c r="BL380" s="183"/>
      <c r="BM380" s="183"/>
      <c r="BN380" s="183"/>
      <c r="BO380" s="183"/>
      <c r="BP380" s="183"/>
      <c r="BQ380" s="183"/>
      <c r="BR380" s="183"/>
      <c r="BS380" s="183"/>
      <c r="BT380" s="183"/>
      <c r="BU380" s="183"/>
      <c r="BV380" s="183"/>
      <c r="BW380" s="183"/>
      <c r="BX380" s="183"/>
      <c r="BY380" s="183"/>
      <c r="BZ380" s="183"/>
      <c r="CA380" s="183"/>
      <c r="CB380" s="183"/>
      <c r="CC380" s="183"/>
      <c r="CD380" s="183"/>
      <c r="CE380" s="183"/>
      <c r="CF380" s="183"/>
      <c r="CG380" s="183"/>
      <c r="CH380" s="183"/>
      <c r="CI380" s="183"/>
      <c r="CJ380" s="183"/>
      <c r="CK380" s="183"/>
      <c r="CL380" s="183"/>
      <c r="CM380" s="183"/>
      <c r="CN380" s="183"/>
      <c r="CO380" s="183"/>
      <c r="CP380" s="183"/>
      <c r="CQ380" s="183"/>
      <c r="CR380" s="183"/>
      <c r="CS380" s="183"/>
      <c r="CT380" s="183"/>
      <c r="CU380" s="183"/>
      <c r="CV380" s="183"/>
      <c r="CW380" s="183"/>
      <c r="CX380" s="183"/>
      <c r="CY380" s="183"/>
      <c r="CZ380" s="183"/>
      <c r="DA380" s="183"/>
      <c r="DB380" s="183"/>
      <c r="DC380" s="183"/>
      <c r="DD380" s="183"/>
      <c r="DE380" s="183"/>
      <c r="DF380" s="183"/>
      <c r="DG380" s="183"/>
      <c r="DH380" s="183"/>
      <c r="DI380" s="183"/>
      <c r="DJ380" s="183"/>
      <c r="DK380" s="183"/>
      <c r="DL380" s="183"/>
      <c r="DM380" s="183"/>
      <c r="DN380" s="183"/>
      <c r="DO380" s="183"/>
      <c r="DP380" s="183"/>
      <c r="DQ380" s="183"/>
      <c r="DR380" s="183"/>
      <c r="DS380" s="183"/>
      <c r="DT380" s="183"/>
      <c r="DU380" s="183"/>
      <c r="DV380" s="183"/>
      <c r="DW380" s="183"/>
      <c r="DX380" s="183"/>
      <c r="DY380" s="183"/>
      <c r="DZ380" s="183"/>
      <c r="EA380" s="183"/>
      <c r="EB380" s="183"/>
      <c r="EC380" s="186"/>
      <c r="ED380" s="186"/>
      <c r="EE380" s="186"/>
      <c r="EF380" s="186"/>
      <c r="EG380" s="186"/>
      <c r="EH380" s="186"/>
      <c r="EI380" s="186"/>
      <c r="EJ380" s="186"/>
      <c r="EK380" s="186"/>
      <c r="EL380" s="186"/>
      <c r="EM380" s="186"/>
      <c r="EN380" s="186"/>
      <c r="EO380" s="186"/>
      <c r="EP380" s="186"/>
      <c r="EQ380" s="186"/>
      <c r="ER380" s="186"/>
      <c r="ES380" s="186"/>
      <c r="ET380" s="186"/>
      <c r="EU380" s="186"/>
      <c r="EV380" s="186"/>
      <c r="EW380" s="186"/>
      <c r="EX380" s="186"/>
      <c r="EY380" s="186"/>
      <c r="EZ380" s="186"/>
      <c r="FA380" s="186"/>
      <c r="FB380" s="186"/>
      <c r="FC380" s="186"/>
      <c r="FD380" s="186"/>
      <c r="FE380" s="186"/>
      <c r="FF380" s="186"/>
      <c r="FG380" s="186"/>
      <c r="FH380" s="186"/>
      <c r="FI380" s="186"/>
      <c r="FJ380" s="186"/>
      <c r="FK380" s="186"/>
      <c r="FL380" s="186"/>
      <c r="FM380" s="186"/>
      <c r="FN380" s="186"/>
      <c r="FO380" s="186"/>
      <c r="FP380" s="186"/>
      <c r="FQ380" s="186"/>
      <c r="FR380" s="186"/>
      <c r="FS380" s="186"/>
      <c r="FT380" s="186"/>
      <c r="FU380" s="186"/>
      <c r="FV380" s="186"/>
      <c r="FW380" s="186"/>
      <c r="FX380" s="186"/>
      <c r="FY380" s="186"/>
      <c r="FZ380" s="186"/>
      <c r="GA380" s="186"/>
      <c r="GB380" s="186"/>
      <c r="GC380" s="186"/>
      <c r="GD380" s="186"/>
      <c r="GE380" s="186"/>
      <c r="GF380" s="186"/>
      <c r="GG380" s="186"/>
      <c r="GH380" s="186"/>
      <c r="GI380" s="186"/>
      <c r="GJ380" s="186"/>
      <c r="GK380" s="186"/>
      <c r="GL380" s="186"/>
      <c r="GM380" s="186"/>
      <c r="GN380" s="186"/>
      <c r="GO380" s="186"/>
      <c r="GP380" s="186"/>
      <c r="GQ380" s="186"/>
      <c r="GR380" s="186"/>
      <c r="GS380" s="186"/>
      <c r="GT380" s="186"/>
      <c r="GU380" s="186"/>
      <c r="GV380" s="186"/>
      <c r="GW380" s="186"/>
      <c r="GX380" s="186"/>
      <c r="GY380" s="186"/>
      <c r="GZ380" s="186"/>
      <c r="HA380" s="186"/>
      <c r="HB380" s="186"/>
      <c r="HC380" s="186"/>
      <c r="HD380" s="186"/>
      <c r="HE380" s="186"/>
      <c r="HF380" s="186"/>
      <c r="HG380" s="186"/>
      <c r="HH380" s="186"/>
      <c r="HI380" s="186"/>
      <c r="HJ380" s="186"/>
      <c r="HK380" s="186"/>
      <c r="HL380" s="186"/>
      <c r="HM380" s="186"/>
      <c r="HN380" s="186"/>
      <c r="HO380" s="186"/>
      <c r="HP380" s="186"/>
      <c r="HQ380" s="186"/>
      <c r="HR380" s="186"/>
      <c r="HS380" s="186"/>
      <c r="HT380" s="186"/>
      <c r="HU380" s="186"/>
      <c r="HV380" s="186"/>
      <c r="HW380" s="186"/>
      <c r="HX380" s="186"/>
      <c r="HY380" s="186"/>
      <c r="HZ380" s="186"/>
      <c r="IA380" s="186"/>
      <c r="IB380" s="186"/>
      <c r="IC380" s="186"/>
      <c r="ID380" s="186"/>
      <c r="IE380" s="186"/>
      <c r="IF380" s="186"/>
      <c r="IG380" s="186"/>
      <c r="IH380" s="186"/>
      <c r="II380" s="186"/>
      <c r="IJ380" s="186"/>
      <c r="IK380" s="186"/>
      <c r="IL380" s="186"/>
      <c r="IM380" s="186"/>
      <c r="IN380" s="186"/>
      <c r="IO380" s="186"/>
      <c r="IP380" s="186"/>
      <c r="IQ380" s="186"/>
      <c r="IR380" s="186"/>
      <c r="IS380" s="186"/>
      <c r="IT380" s="186"/>
      <c r="IU380" s="186"/>
      <c r="IV380" s="186"/>
      <c r="IW380" s="186"/>
      <c r="IX380" s="186"/>
      <c r="IY380" s="186"/>
      <c r="IZ380" s="186"/>
      <c r="JA380" s="186"/>
      <c r="JB380" s="186"/>
      <c r="JC380" s="186"/>
      <c r="JD380" s="186"/>
      <c r="JE380" s="186"/>
      <c r="JF380" s="186"/>
      <c r="JG380" s="186"/>
      <c r="JH380" s="186"/>
      <c r="JI380" s="186"/>
      <c r="JJ380" s="186"/>
      <c r="JK380" s="186"/>
      <c r="JL380" s="186"/>
      <c r="JM380" s="186"/>
      <c r="JN380" s="186"/>
      <c r="JO380" s="186"/>
      <c r="JP380" s="186"/>
      <c r="JQ380" s="186"/>
      <c r="JR380" s="186"/>
      <c r="JS380" s="186"/>
      <c r="JT380" s="186"/>
      <c r="JU380" s="186"/>
      <c r="JV380" s="186"/>
      <c r="JW380" s="186"/>
      <c r="JX380" s="186"/>
      <c r="JY380" s="186"/>
      <c r="JZ380" s="186"/>
      <c r="KA380" s="186"/>
      <c r="KB380" s="186"/>
      <c r="KC380" s="186"/>
      <c r="KD380" s="186"/>
      <c r="KE380" s="186"/>
      <c r="KF380" s="186"/>
      <c r="KG380" s="186"/>
      <c r="KH380" s="186"/>
      <c r="KI380" s="186"/>
      <c r="KJ380" s="186"/>
      <c r="KK380" s="186"/>
      <c r="KL380" s="186"/>
      <c r="KM380" s="186"/>
      <c r="KN380" s="186"/>
      <c r="KO380" s="186"/>
      <c r="KP380" s="186"/>
      <c r="KQ380" s="186"/>
      <c r="KR380" s="186"/>
      <c r="KS380" s="186"/>
      <c r="KT380" s="186"/>
      <c r="KU380" s="186"/>
      <c r="KV380" s="186"/>
      <c r="KW380" s="186"/>
      <c r="KX380" s="186"/>
      <c r="KY380" s="186"/>
      <c r="KZ380" s="186"/>
      <c r="LA380" s="186"/>
      <c r="LB380" s="186"/>
      <c r="LC380" s="186"/>
      <c r="LD380" s="186"/>
      <c r="LE380" s="186"/>
      <c r="LF380" s="186"/>
      <c r="LG380" s="186"/>
      <c r="LH380" s="186"/>
      <c r="LI380" s="186"/>
      <c r="LJ380" s="186"/>
      <c r="LK380" s="186"/>
      <c r="LL380" s="186"/>
      <c r="LM380" s="186"/>
      <c r="LN380" s="186"/>
      <c r="LO380" s="186"/>
      <c r="LP380" s="186"/>
      <c r="LQ380" s="186"/>
      <c r="LR380" s="186"/>
      <c r="LS380" s="186"/>
      <c r="LT380" s="186"/>
      <c r="LU380" s="186"/>
      <c r="LV380" s="186"/>
      <c r="LW380" s="186"/>
      <c r="LX380" s="186"/>
      <c r="LY380" s="186"/>
      <c r="LZ380" s="186"/>
      <c r="MA380" s="186"/>
      <c r="MB380" s="186"/>
      <c r="MC380" s="186"/>
      <c r="MD380" s="186"/>
      <c r="ME380" s="186"/>
      <c r="MF380" s="186"/>
      <c r="MG380" s="186"/>
      <c r="MH380" s="186"/>
      <c r="MI380" s="186"/>
      <c r="MJ380" s="186"/>
      <c r="MK380" s="186"/>
      <c r="ML380" s="186"/>
      <c r="MM380" s="186"/>
      <c r="MN380" s="186"/>
      <c r="MO380" s="186"/>
      <c r="MP380" s="186"/>
      <c r="MQ380" s="186"/>
      <c r="MR380" s="186"/>
      <c r="MS380" s="186"/>
      <c r="MT380" s="186"/>
      <c r="MU380" s="186"/>
      <c r="MV380" s="186"/>
      <c r="MW380" s="186"/>
      <c r="MX380" s="186"/>
      <c r="MY380" s="186"/>
      <c r="MZ380" s="186"/>
      <c r="NA380" s="186"/>
      <c r="NB380" s="186"/>
      <c r="NC380" s="186"/>
      <c r="ND380" s="186"/>
      <c r="NE380" s="186"/>
      <c r="NF380" s="186"/>
      <c r="NG380" s="186"/>
      <c r="NH380" s="186"/>
      <c r="NI380" s="186"/>
      <c r="NJ380" s="186"/>
      <c r="NK380" s="186"/>
      <c r="NL380" s="186"/>
      <c r="NM380" s="186"/>
      <c r="NN380" s="186"/>
      <c r="NO380" s="186"/>
      <c r="NP380" s="186"/>
      <c r="NQ380" s="186"/>
      <c r="NR380" s="186"/>
      <c r="NS380" s="186"/>
      <c r="NT380" s="186"/>
      <c r="NU380" s="186"/>
      <c r="NV380" s="186"/>
      <c r="NW380" s="186"/>
      <c r="NX380" s="186"/>
      <c r="NY380" s="186"/>
      <c r="NZ380" s="186"/>
      <c r="OA380" s="186"/>
      <c r="OB380" s="186"/>
      <c r="OC380" s="186"/>
      <c r="OD380" s="186"/>
      <c r="OE380" s="186"/>
      <c r="OF380" s="186"/>
      <c r="OG380" s="186"/>
      <c r="OH380" s="186"/>
      <c r="OI380" s="186"/>
      <c r="OJ380" s="186"/>
      <c r="OK380" s="186"/>
      <c r="OL380" s="186"/>
      <c r="OM380" s="186"/>
      <c r="ON380" s="186"/>
      <c r="OO380" s="186"/>
      <c r="OP380" s="186"/>
      <c r="OQ380" s="186"/>
      <c r="OR380" s="186"/>
      <c r="OS380" s="186"/>
      <c r="OT380" s="186"/>
      <c r="OU380" s="186"/>
      <c r="OV380" s="186"/>
      <c r="OW380" s="186"/>
      <c r="OX380" s="186"/>
      <c r="OY380" s="186"/>
      <c r="OZ380" s="186"/>
      <c r="PA380" s="186"/>
      <c r="PB380" s="186"/>
      <c r="PC380" s="186"/>
      <c r="PD380" s="186"/>
      <c r="PE380" s="186"/>
      <c r="PF380" s="186"/>
      <c r="PG380" s="186"/>
      <c r="PH380" s="186"/>
      <c r="PI380" s="186"/>
      <c r="PJ380" s="186"/>
      <c r="PK380" s="186"/>
      <c r="PL380" s="186"/>
      <c r="PM380" s="186"/>
      <c r="PN380" s="186"/>
      <c r="PO380" s="186"/>
      <c r="PP380" s="186"/>
      <c r="PQ380" s="186"/>
      <c r="PR380" s="186"/>
      <c r="PS380" s="186"/>
      <c r="PT380" s="186"/>
      <c r="PU380" s="186"/>
      <c r="PV380" s="186"/>
      <c r="PW380" s="186"/>
      <c r="PX380" s="186"/>
      <c r="PY380" s="186"/>
      <c r="PZ380" s="186"/>
      <c r="QA380" s="186"/>
      <c r="QB380" s="186"/>
      <c r="QC380" s="186"/>
      <c r="QD380" s="186"/>
      <c r="QE380" s="186"/>
      <c r="QF380" s="186"/>
      <c r="QG380" s="186"/>
      <c r="QH380" s="186"/>
      <c r="QI380" s="186"/>
      <c r="QJ380" s="186"/>
      <c r="QK380" s="186"/>
      <c r="QL380" s="186"/>
      <c r="QM380" s="186"/>
      <c r="QN380" s="186"/>
      <c r="QO380" s="186"/>
      <c r="QP380" s="186"/>
      <c r="QQ380" s="186"/>
      <c r="QR380" s="186"/>
      <c r="QS380" s="186"/>
      <c r="QT380" s="186"/>
      <c r="QU380" s="186"/>
      <c r="QV380" s="186"/>
      <c r="QW380" s="186"/>
      <c r="QX380" s="186"/>
      <c r="QY380" s="186"/>
      <c r="QZ380" s="186"/>
      <c r="RA380" s="186"/>
      <c r="RB380" s="186"/>
      <c r="RC380" s="186"/>
      <c r="RD380" s="186"/>
      <c r="RE380" s="186"/>
      <c r="RF380" s="186"/>
      <c r="RG380" s="186"/>
      <c r="RH380" s="186"/>
      <c r="RI380" s="186"/>
      <c r="RJ380" s="186"/>
      <c r="RK380" s="186"/>
      <c r="RL380" s="186"/>
      <c r="RM380" s="186"/>
      <c r="RN380" s="186"/>
      <c r="RO380" s="186"/>
      <c r="RP380" s="186"/>
      <c r="RQ380" s="186"/>
      <c r="RR380" s="186"/>
      <c r="RS380" s="186"/>
      <c r="RT380" s="186"/>
      <c r="RU380" s="186"/>
      <c r="RV380" s="186"/>
      <c r="RW380" s="186"/>
      <c r="RX380" s="186"/>
      <c r="RY380" s="186"/>
      <c r="RZ380" s="186"/>
      <c r="SA380" s="186"/>
      <c r="SB380" s="186"/>
      <c r="SC380" s="186"/>
      <c r="SD380" s="186"/>
      <c r="SE380" s="186"/>
      <c r="SF380" s="186"/>
      <c r="SG380" s="186"/>
      <c r="SH380" s="186"/>
      <c r="SI380" s="186"/>
      <c r="SJ380" s="186"/>
      <c r="SK380" s="186"/>
      <c r="SL380" s="186"/>
      <c r="SM380" s="186"/>
      <c r="SN380" s="186"/>
      <c r="SO380" s="186"/>
      <c r="SP380" s="186"/>
      <c r="SQ380" s="186"/>
      <c r="SR380" s="186"/>
      <c r="SS380" s="186"/>
      <c r="ST380" s="186"/>
      <c r="SU380" s="186"/>
      <c r="SV380" s="186"/>
      <c r="SW380" s="186"/>
      <c r="SX380" s="186"/>
      <c r="SY380" s="186"/>
      <c r="SZ380" s="186"/>
      <c r="TA380" s="186"/>
      <c r="TB380" s="186"/>
      <c r="TC380" s="186"/>
      <c r="TD380" s="186"/>
      <c r="TE380" s="186"/>
      <c r="TF380" s="186"/>
      <c r="TG380" s="186"/>
      <c r="TH380" s="186"/>
      <c r="TI380" s="186"/>
      <c r="TJ380" s="186"/>
      <c r="TK380" s="186"/>
      <c r="TL380" s="186"/>
      <c r="TM380" s="186"/>
      <c r="TN380" s="186"/>
      <c r="TO380" s="186"/>
      <c r="TP380" s="186"/>
      <c r="TQ380" s="186"/>
      <c r="TR380" s="186"/>
      <c r="TS380" s="186"/>
      <c r="TT380" s="186"/>
      <c r="TU380" s="186"/>
      <c r="TV380" s="186"/>
      <c r="TW380" s="186"/>
      <c r="TX380" s="186"/>
      <c r="TY380" s="186"/>
      <c r="TZ380" s="186"/>
      <c r="UA380" s="186"/>
      <c r="UB380" s="186"/>
      <c r="UC380" s="186"/>
      <c r="UD380" s="186"/>
      <c r="UE380" s="186"/>
      <c r="UF380" s="186"/>
      <c r="UG380" s="186"/>
      <c r="UH380" s="186"/>
      <c r="UI380" s="186"/>
      <c r="UJ380" s="186"/>
      <c r="UK380" s="186"/>
      <c r="UL380" s="186"/>
      <c r="UM380" s="186"/>
      <c r="UN380" s="186"/>
      <c r="UO380" s="186"/>
      <c r="UP380" s="186"/>
      <c r="UQ380" s="186"/>
      <c r="UR380" s="186"/>
      <c r="US380" s="186"/>
      <c r="UT380" s="186"/>
      <c r="UU380" s="186"/>
      <c r="UV380" s="186"/>
      <c r="UW380" s="186"/>
      <c r="UX380" s="186"/>
      <c r="UY380" s="186"/>
      <c r="UZ380" s="186"/>
      <c r="VA380" s="186"/>
      <c r="VB380" s="186"/>
      <c r="VC380" s="186"/>
      <c r="VD380" s="186"/>
      <c r="VE380" s="186"/>
      <c r="VF380" s="186"/>
      <c r="VG380" s="186"/>
      <c r="VH380" s="186"/>
      <c r="VI380" s="186"/>
      <c r="VJ380" s="186"/>
      <c r="VK380" s="186"/>
      <c r="VL380" s="186"/>
      <c r="VM380" s="186"/>
      <c r="VN380" s="186"/>
      <c r="VO380" s="186"/>
      <c r="VP380" s="186"/>
      <c r="VQ380" s="186"/>
      <c r="VR380" s="186"/>
      <c r="VS380" s="186"/>
      <c r="VT380" s="186"/>
      <c r="VU380" s="186"/>
      <c r="VV380" s="186"/>
      <c r="VW380" s="186"/>
      <c r="VX380" s="186"/>
      <c r="VY380" s="186"/>
      <c r="VZ380" s="186"/>
      <c r="WA380" s="186"/>
      <c r="WB380" s="186"/>
      <c r="WC380" s="186"/>
      <c r="WD380" s="186"/>
      <c r="WE380" s="186"/>
      <c r="WF380" s="186"/>
      <c r="WG380" s="186"/>
      <c r="WH380" s="186"/>
      <c r="WI380" s="186"/>
      <c r="WJ380" s="186"/>
      <c r="WK380" s="186"/>
      <c r="WL380" s="186"/>
      <c r="WM380" s="186"/>
      <c r="WN380" s="186"/>
      <c r="WO380" s="186"/>
      <c r="WP380" s="186"/>
      <c r="WQ380" s="186"/>
      <c r="WR380" s="186"/>
      <c r="WS380" s="186"/>
      <c r="WT380" s="186"/>
      <c r="WU380" s="186"/>
      <c r="WV380" s="186"/>
      <c r="WW380" s="186"/>
      <c r="WX380" s="186"/>
      <c r="WY380" s="186"/>
      <c r="WZ380" s="186"/>
      <c r="XA380" s="186"/>
      <c r="XB380" s="186"/>
      <c r="XC380" s="186"/>
      <c r="XD380" s="186"/>
      <c r="XE380" s="186"/>
      <c r="XF380" s="186"/>
      <c r="XG380" s="186"/>
      <c r="XH380" s="186"/>
      <c r="XI380" s="186"/>
      <c r="XJ380" s="186"/>
      <c r="XK380" s="186"/>
      <c r="XL380" s="186"/>
      <c r="XM380" s="186"/>
      <c r="XN380" s="186"/>
      <c r="XO380" s="186"/>
      <c r="XP380" s="186"/>
      <c r="XQ380" s="186"/>
      <c r="XR380" s="186"/>
      <c r="XS380" s="186"/>
      <c r="XT380" s="186"/>
      <c r="XU380" s="186"/>
      <c r="XV380" s="186"/>
      <c r="XW380" s="186"/>
      <c r="XX380" s="186"/>
      <c r="XY380" s="186"/>
      <c r="XZ380" s="186"/>
      <c r="YA380" s="186"/>
      <c r="YB380" s="186"/>
      <c r="YC380" s="186"/>
      <c r="YD380" s="186"/>
      <c r="YE380" s="186"/>
      <c r="YF380" s="186"/>
      <c r="YG380" s="186"/>
      <c r="YH380" s="186"/>
      <c r="YI380" s="186"/>
      <c r="YJ380" s="186"/>
      <c r="YK380" s="186"/>
      <c r="YL380" s="186"/>
      <c r="YM380" s="186"/>
      <c r="YN380" s="186"/>
      <c r="YO380" s="186"/>
      <c r="YP380" s="186"/>
      <c r="YQ380" s="186"/>
      <c r="YR380" s="186"/>
      <c r="YS380" s="186"/>
      <c r="YT380" s="186"/>
      <c r="YU380" s="186"/>
      <c r="YV380" s="186"/>
      <c r="YW380" s="186"/>
      <c r="YX380" s="186"/>
      <c r="YY380" s="186"/>
      <c r="YZ380" s="186"/>
      <c r="ZA380" s="186"/>
      <c r="ZB380" s="186"/>
      <c r="ZC380" s="186"/>
      <c r="ZD380" s="186"/>
      <c r="ZE380" s="186"/>
      <c r="ZF380" s="186"/>
      <c r="ZG380" s="186"/>
      <c r="ZH380" s="186"/>
      <c r="ZI380" s="186"/>
      <c r="ZJ380" s="186"/>
      <c r="ZK380" s="186"/>
      <c r="ZL380" s="186"/>
      <c r="ZM380" s="186"/>
      <c r="ZN380" s="186"/>
      <c r="ZO380" s="186"/>
      <c r="ZP380" s="186"/>
      <c r="ZQ380" s="186"/>
      <c r="ZR380" s="186"/>
      <c r="ZS380" s="186"/>
      <c r="ZT380" s="186"/>
      <c r="ZU380" s="186"/>
      <c r="ZV380" s="186"/>
      <c r="ZW380" s="186"/>
      <c r="ZX380" s="186"/>
      <c r="ZY380" s="186"/>
      <c r="ZZ380" s="186"/>
      <c r="AAA380" s="186"/>
      <c r="AAB380" s="186"/>
      <c r="AAC380" s="186"/>
      <c r="AAD380" s="186"/>
      <c r="AAE380" s="186"/>
      <c r="AAF380" s="186"/>
      <c r="AAG380" s="186"/>
      <c r="AAH380" s="186"/>
      <c r="AAI380" s="186"/>
      <c r="AAJ380" s="186"/>
      <c r="AAK380" s="186"/>
      <c r="AAL380" s="186"/>
      <c r="AAM380" s="186"/>
      <c r="AAN380" s="186"/>
      <c r="AAO380" s="186"/>
      <c r="AAP380" s="186"/>
      <c r="AAQ380" s="186"/>
      <c r="AAR380" s="186"/>
      <c r="AAS380" s="186"/>
      <c r="AAT380" s="186"/>
      <c r="AAU380" s="186"/>
      <c r="AAV380" s="186"/>
      <c r="AAW380" s="186"/>
      <c r="AAX380" s="186"/>
      <c r="AAY380" s="186"/>
      <c r="AAZ380" s="186"/>
      <c r="ABA380" s="186"/>
      <c r="ABB380" s="186"/>
      <c r="ABC380" s="186"/>
      <c r="ABD380" s="186"/>
      <c r="ABE380" s="186"/>
      <c r="ABF380" s="186"/>
      <c r="ABG380" s="186"/>
      <c r="ABH380" s="186"/>
      <c r="ABI380" s="186"/>
      <c r="ABJ380" s="186"/>
      <c r="ABK380" s="186"/>
      <c r="ABL380" s="186"/>
      <c r="ABM380" s="186"/>
      <c r="ABN380" s="186"/>
      <c r="ABO380" s="186"/>
      <c r="ABP380" s="186"/>
      <c r="ABQ380" s="186"/>
      <c r="ABR380" s="186"/>
      <c r="ABS380" s="186"/>
      <c r="ABT380" s="186"/>
      <c r="ABU380" s="186"/>
      <c r="ABV380" s="186"/>
      <c r="ABW380" s="186"/>
      <c r="ABX380" s="186"/>
      <c r="ABY380" s="186"/>
      <c r="ABZ380" s="186"/>
      <c r="ACA380" s="186"/>
      <c r="ACB380" s="186"/>
      <c r="ACC380" s="186"/>
      <c r="ACD380" s="186"/>
      <c r="ACE380" s="186"/>
      <c r="ACF380" s="186"/>
      <c r="ACG380" s="186"/>
      <c r="ACH380" s="186"/>
      <c r="ACI380" s="186"/>
      <c r="ACJ380" s="186"/>
      <c r="ACK380" s="186"/>
      <c r="ACL380" s="186"/>
      <c r="ACM380" s="186"/>
      <c r="ACN380" s="186"/>
      <c r="ACO380" s="186"/>
      <c r="ACP380" s="186"/>
      <c r="ACQ380" s="186"/>
      <c r="ACR380" s="186"/>
      <c r="ACS380" s="186"/>
      <c r="ACT380" s="186"/>
      <c r="ACU380" s="186"/>
      <c r="ACV380" s="186"/>
      <c r="ACW380" s="186"/>
      <c r="ACX380" s="186"/>
      <c r="ACY380" s="186"/>
      <c r="ACZ380" s="186"/>
    </row>
    <row r="381" spans="1:786" s="22" customFormat="1" ht="15.6" x14ac:dyDescent="0.3">
      <c r="A381" s="81">
        <v>3</v>
      </c>
      <c r="B381" s="140" t="s">
        <v>1022</v>
      </c>
      <c r="C381" s="141" t="s">
        <v>86</v>
      </c>
      <c r="D381" s="142"/>
      <c r="E381" s="142"/>
      <c r="F381" s="142"/>
      <c r="G381" s="91"/>
      <c r="H381" s="142">
        <v>1</v>
      </c>
      <c r="I381" s="142" t="s">
        <v>49</v>
      </c>
      <c r="J381" s="142" t="s">
        <v>160</v>
      </c>
      <c r="K381" s="143">
        <v>1917</v>
      </c>
      <c r="L381" s="160">
        <v>1917</v>
      </c>
      <c r="M381" s="145"/>
      <c r="N381" s="145"/>
      <c r="O381" s="95"/>
      <c r="P381" s="95" t="s">
        <v>511</v>
      </c>
      <c r="Q381" s="121" t="s">
        <v>1023</v>
      </c>
      <c r="R381" s="73"/>
      <c r="S381" s="74" t="str">
        <f t="shared" si="86"/>
        <v>Au</v>
      </c>
      <c r="T381" s="75"/>
      <c r="U381" s="75"/>
      <c r="V381" s="75"/>
      <c r="W381" s="75"/>
      <c r="X381" s="75"/>
      <c r="Y381" s="75"/>
      <c r="Z381" s="75"/>
      <c r="AB381" s="76">
        <f t="shared" si="87"/>
        <v>0</v>
      </c>
      <c r="AC381" s="76">
        <f t="shared" si="88"/>
        <v>0</v>
      </c>
      <c r="AD381" s="76">
        <f t="shared" si="89"/>
        <v>0</v>
      </c>
      <c r="AE381" s="76">
        <f t="shared" si="90"/>
        <v>0</v>
      </c>
      <c r="AF381" s="77"/>
      <c r="AG381" s="77">
        <f>IF(A381=1,AE381,0)</f>
        <v>0</v>
      </c>
      <c r="AH381" s="77">
        <f>IF(A381=2,AE381,0)</f>
        <v>0</v>
      </c>
      <c r="AI381" s="77">
        <f>IF(A381=3,AE381,0)</f>
        <v>0</v>
      </c>
      <c r="AK381" s="183"/>
      <c r="AL381" s="183"/>
      <c r="AM381" s="183"/>
      <c r="AN381" s="183"/>
      <c r="AO381" s="183"/>
      <c r="AP381" s="183"/>
      <c r="AQ381" s="183"/>
      <c r="AR381" s="183"/>
      <c r="AS381" s="183"/>
      <c r="AT381" s="183"/>
      <c r="AU381" s="183"/>
      <c r="AV381" s="183"/>
      <c r="AW381" s="183"/>
      <c r="AX381" s="183"/>
      <c r="AY381" s="183"/>
      <c r="AZ381" s="183"/>
      <c r="BA381" s="183"/>
      <c r="BB381" s="183"/>
      <c r="BC381" s="183"/>
      <c r="BD381" s="183"/>
      <c r="BE381" s="183"/>
      <c r="BF381" s="183"/>
      <c r="BG381" s="183"/>
      <c r="BH381" s="183"/>
      <c r="BI381" s="183"/>
      <c r="BJ381" s="183"/>
      <c r="BK381" s="183"/>
      <c r="BL381" s="183"/>
      <c r="BM381" s="183"/>
      <c r="BN381" s="183"/>
      <c r="BO381" s="183"/>
      <c r="BP381" s="183"/>
      <c r="BQ381" s="183"/>
      <c r="BR381" s="183"/>
      <c r="BS381" s="183"/>
      <c r="BT381" s="183"/>
      <c r="BU381" s="183"/>
      <c r="BV381" s="183"/>
      <c r="BW381" s="183"/>
      <c r="BX381" s="183"/>
      <c r="BY381" s="183"/>
      <c r="BZ381" s="183"/>
      <c r="CA381" s="183"/>
      <c r="CB381" s="183"/>
      <c r="CC381" s="183"/>
      <c r="CD381" s="183"/>
      <c r="CE381" s="183"/>
      <c r="CF381" s="183"/>
      <c r="CG381" s="183"/>
      <c r="CH381" s="183"/>
      <c r="CI381" s="183"/>
      <c r="CJ381" s="183"/>
      <c r="CK381" s="183"/>
      <c r="CL381" s="183"/>
      <c r="CM381" s="183"/>
      <c r="CN381" s="183"/>
      <c r="CO381" s="183"/>
      <c r="CP381" s="183"/>
      <c r="CQ381" s="183"/>
      <c r="CR381" s="183"/>
      <c r="CS381" s="183"/>
      <c r="CT381" s="183"/>
      <c r="CU381" s="183"/>
      <c r="CV381" s="183"/>
      <c r="CW381" s="183"/>
      <c r="CX381" s="183"/>
      <c r="CY381" s="183"/>
      <c r="CZ381" s="183"/>
      <c r="DA381" s="183"/>
      <c r="DB381" s="183"/>
      <c r="DC381" s="183"/>
      <c r="DD381" s="183"/>
      <c r="DE381" s="183"/>
      <c r="DF381" s="183"/>
      <c r="DG381" s="183"/>
      <c r="DH381" s="183"/>
      <c r="DI381" s="183"/>
      <c r="DJ381" s="183"/>
      <c r="DK381" s="183"/>
      <c r="DL381" s="183"/>
      <c r="DM381" s="183"/>
      <c r="DN381" s="183"/>
      <c r="DO381" s="183"/>
      <c r="DP381" s="183"/>
      <c r="DQ381" s="183"/>
      <c r="DR381" s="183"/>
      <c r="DS381" s="183"/>
      <c r="DT381" s="183"/>
      <c r="DU381" s="183"/>
      <c r="DV381" s="183"/>
      <c r="DW381" s="183"/>
      <c r="DX381" s="183"/>
      <c r="DY381" s="183"/>
      <c r="DZ381" s="183"/>
      <c r="EA381" s="183"/>
      <c r="EB381" s="183"/>
      <c r="EC381" s="186"/>
      <c r="ED381" s="186"/>
      <c r="EE381" s="186"/>
      <c r="EF381" s="186"/>
      <c r="EG381" s="186"/>
      <c r="EH381" s="186"/>
      <c r="EI381" s="186"/>
      <c r="EJ381" s="186"/>
      <c r="EK381" s="186"/>
      <c r="EL381" s="186"/>
      <c r="EM381" s="186"/>
      <c r="EN381" s="186"/>
      <c r="EO381" s="186"/>
      <c r="EP381" s="186"/>
      <c r="EQ381" s="186"/>
      <c r="ER381" s="186"/>
      <c r="ES381" s="186"/>
      <c r="ET381" s="186"/>
      <c r="EU381" s="186"/>
      <c r="EV381" s="186"/>
      <c r="EW381" s="186"/>
      <c r="EX381" s="186"/>
      <c r="EY381" s="186"/>
      <c r="EZ381" s="186"/>
      <c r="FA381" s="186"/>
      <c r="FB381" s="186"/>
      <c r="FC381" s="186"/>
      <c r="FD381" s="186"/>
      <c r="FE381" s="186"/>
      <c r="FF381" s="186"/>
      <c r="FG381" s="186"/>
      <c r="FH381" s="186"/>
      <c r="FI381" s="186"/>
      <c r="FJ381" s="186"/>
      <c r="FK381" s="186"/>
      <c r="FL381" s="186"/>
      <c r="FM381" s="186"/>
      <c r="FN381" s="186"/>
      <c r="FO381" s="186"/>
      <c r="FP381" s="186"/>
      <c r="FQ381" s="186"/>
      <c r="FR381" s="186"/>
      <c r="FS381" s="186"/>
      <c r="FT381" s="186"/>
      <c r="FU381" s="186"/>
      <c r="FV381" s="186"/>
      <c r="FW381" s="186"/>
      <c r="FX381" s="186"/>
      <c r="FY381" s="186"/>
      <c r="FZ381" s="186"/>
      <c r="GA381" s="186"/>
      <c r="GB381" s="186"/>
      <c r="GC381" s="186"/>
      <c r="GD381" s="186"/>
      <c r="GE381" s="186"/>
      <c r="GF381" s="186"/>
      <c r="GG381" s="186"/>
      <c r="GH381" s="186"/>
      <c r="GI381" s="186"/>
      <c r="GJ381" s="186"/>
      <c r="GK381" s="186"/>
      <c r="GL381" s="186"/>
      <c r="GM381" s="186"/>
      <c r="GN381" s="186"/>
      <c r="GO381" s="186"/>
      <c r="GP381" s="186"/>
      <c r="GQ381" s="186"/>
      <c r="GR381" s="186"/>
      <c r="GS381" s="186"/>
      <c r="GT381" s="186"/>
      <c r="GU381" s="186"/>
      <c r="GV381" s="186"/>
      <c r="GW381" s="186"/>
      <c r="GX381" s="186"/>
      <c r="GY381" s="186"/>
      <c r="GZ381" s="186"/>
      <c r="HA381" s="186"/>
      <c r="HB381" s="186"/>
      <c r="HC381" s="186"/>
      <c r="HD381" s="186"/>
      <c r="HE381" s="186"/>
      <c r="HF381" s="186"/>
      <c r="HG381" s="186"/>
      <c r="HH381" s="186"/>
      <c r="HI381" s="186"/>
      <c r="HJ381" s="186"/>
      <c r="HK381" s="186"/>
      <c r="HL381" s="186"/>
      <c r="HM381" s="186"/>
      <c r="HN381" s="186"/>
      <c r="HO381" s="186"/>
      <c r="HP381" s="186"/>
      <c r="HQ381" s="186"/>
      <c r="HR381" s="186"/>
      <c r="HS381" s="186"/>
      <c r="HT381" s="186"/>
      <c r="HU381" s="186"/>
      <c r="HV381" s="186"/>
      <c r="HW381" s="186"/>
      <c r="HX381" s="186"/>
      <c r="HY381" s="186"/>
      <c r="HZ381" s="186"/>
      <c r="IA381" s="186"/>
      <c r="IB381" s="186"/>
      <c r="IC381" s="186"/>
      <c r="ID381" s="186"/>
      <c r="IE381" s="186"/>
      <c r="IF381" s="186"/>
      <c r="IG381" s="186"/>
      <c r="IH381" s="186"/>
      <c r="II381" s="186"/>
      <c r="IJ381" s="186"/>
      <c r="IK381" s="186"/>
      <c r="IL381" s="186"/>
      <c r="IM381" s="186"/>
      <c r="IN381" s="186"/>
      <c r="IO381" s="186"/>
      <c r="IP381" s="186"/>
      <c r="IQ381" s="186"/>
      <c r="IR381" s="186"/>
      <c r="IS381" s="186"/>
      <c r="IT381" s="186"/>
      <c r="IU381" s="186"/>
      <c r="IV381" s="186"/>
      <c r="IW381" s="186"/>
      <c r="IX381" s="186"/>
      <c r="IY381" s="186"/>
      <c r="IZ381" s="186"/>
      <c r="JA381" s="186"/>
      <c r="JB381" s="186"/>
      <c r="JC381" s="186"/>
      <c r="JD381" s="186"/>
      <c r="JE381" s="186"/>
      <c r="JF381" s="186"/>
      <c r="JG381" s="186"/>
      <c r="JH381" s="186"/>
      <c r="JI381" s="186"/>
      <c r="JJ381" s="186"/>
      <c r="JK381" s="186"/>
      <c r="JL381" s="186"/>
      <c r="JM381" s="186"/>
      <c r="JN381" s="186"/>
      <c r="JO381" s="186"/>
      <c r="JP381" s="186"/>
      <c r="JQ381" s="186"/>
      <c r="JR381" s="186"/>
      <c r="JS381" s="186"/>
      <c r="JT381" s="186"/>
      <c r="JU381" s="186"/>
      <c r="JV381" s="186"/>
      <c r="JW381" s="186"/>
      <c r="JX381" s="186"/>
      <c r="JY381" s="186"/>
      <c r="JZ381" s="186"/>
      <c r="KA381" s="186"/>
      <c r="KB381" s="186"/>
      <c r="KC381" s="186"/>
      <c r="KD381" s="186"/>
      <c r="KE381" s="186"/>
      <c r="KF381" s="186"/>
      <c r="KG381" s="186"/>
      <c r="KH381" s="186"/>
      <c r="KI381" s="186"/>
      <c r="KJ381" s="186"/>
      <c r="KK381" s="186"/>
      <c r="KL381" s="186"/>
      <c r="KM381" s="186"/>
      <c r="KN381" s="186"/>
      <c r="KO381" s="186"/>
      <c r="KP381" s="186"/>
      <c r="KQ381" s="186"/>
      <c r="KR381" s="186"/>
      <c r="KS381" s="186"/>
      <c r="KT381" s="186"/>
      <c r="KU381" s="186"/>
      <c r="KV381" s="186"/>
      <c r="KW381" s="186"/>
      <c r="KX381" s="186"/>
      <c r="KY381" s="186"/>
      <c r="KZ381" s="186"/>
      <c r="LA381" s="186"/>
      <c r="LB381" s="186"/>
      <c r="LC381" s="186"/>
      <c r="LD381" s="186"/>
      <c r="LE381" s="186"/>
      <c r="LF381" s="186"/>
      <c r="LG381" s="186"/>
      <c r="LH381" s="186"/>
      <c r="LI381" s="186"/>
      <c r="LJ381" s="186"/>
      <c r="LK381" s="186"/>
      <c r="LL381" s="186"/>
      <c r="LM381" s="186"/>
      <c r="LN381" s="186"/>
      <c r="LO381" s="186"/>
      <c r="LP381" s="186"/>
      <c r="LQ381" s="186"/>
      <c r="LR381" s="186"/>
      <c r="LS381" s="186"/>
      <c r="LT381" s="186"/>
      <c r="LU381" s="186"/>
      <c r="LV381" s="186"/>
      <c r="LW381" s="186"/>
      <c r="LX381" s="186"/>
      <c r="LY381" s="186"/>
      <c r="LZ381" s="186"/>
      <c r="MA381" s="186"/>
      <c r="MB381" s="186"/>
      <c r="MC381" s="186"/>
      <c r="MD381" s="186"/>
      <c r="ME381" s="186"/>
      <c r="MF381" s="186"/>
      <c r="MG381" s="186"/>
      <c r="MH381" s="186"/>
      <c r="MI381" s="186"/>
      <c r="MJ381" s="186"/>
      <c r="MK381" s="186"/>
      <c r="ML381" s="186"/>
      <c r="MM381" s="186"/>
      <c r="MN381" s="186"/>
      <c r="MO381" s="186"/>
      <c r="MP381" s="186"/>
      <c r="MQ381" s="186"/>
      <c r="MR381" s="186"/>
      <c r="MS381" s="186"/>
      <c r="MT381" s="186"/>
      <c r="MU381" s="186"/>
      <c r="MV381" s="186"/>
      <c r="MW381" s="186"/>
      <c r="MX381" s="186"/>
      <c r="MY381" s="186"/>
      <c r="MZ381" s="186"/>
      <c r="NA381" s="186"/>
      <c r="NB381" s="186"/>
      <c r="NC381" s="186"/>
      <c r="ND381" s="186"/>
      <c r="NE381" s="186"/>
      <c r="NF381" s="186"/>
      <c r="NG381" s="186"/>
      <c r="NH381" s="186"/>
      <c r="NI381" s="186"/>
      <c r="NJ381" s="186"/>
      <c r="NK381" s="186"/>
      <c r="NL381" s="186"/>
      <c r="NM381" s="186"/>
      <c r="NN381" s="186"/>
      <c r="NO381" s="186"/>
      <c r="NP381" s="186"/>
      <c r="NQ381" s="186"/>
      <c r="NR381" s="186"/>
      <c r="NS381" s="186"/>
      <c r="NT381" s="186"/>
      <c r="NU381" s="186"/>
      <c r="NV381" s="186"/>
      <c r="NW381" s="186"/>
      <c r="NX381" s="186"/>
      <c r="NY381" s="186"/>
      <c r="NZ381" s="186"/>
      <c r="OA381" s="186"/>
      <c r="OB381" s="186"/>
      <c r="OC381" s="186"/>
      <c r="OD381" s="186"/>
      <c r="OE381" s="186"/>
      <c r="OF381" s="186"/>
      <c r="OG381" s="186"/>
      <c r="OH381" s="186"/>
      <c r="OI381" s="186"/>
      <c r="OJ381" s="186"/>
      <c r="OK381" s="186"/>
      <c r="OL381" s="186"/>
      <c r="OM381" s="186"/>
      <c r="ON381" s="186"/>
      <c r="OO381" s="186"/>
      <c r="OP381" s="186"/>
      <c r="OQ381" s="186"/>
      <c r="OR381" s="186"/>
      <c r="OS381" s="186"/>
      <c r="OT381" s="186"/>
      <c r="OU381" s="186"/>
      <c r="OV381" s="186"/>
      <c r="OW381" s="186"/>
      <c r="OX381" s="186"/>
      <c r="OY381" s="186"/>
      <c r="OZ381" s="186"/>
      <c r="PA381" s="186"/>
      <c r="PB381" s="186"/>
      <c r="PC381" s="186"/>
      <c r="PD381" s="186"/>
      <c r="PE381" s="186"/>
      <c r="PF381" s="186"/>
      <c r="PG381" s="186"/>
      <c r="PH381" s="186"/>
      <c r="PI381" s="186"/>
      <c r="PJ381" s="186"/>
      <c r="PK381" s="186"/>
      <c r="PL381" s="186"/>
      <c r="PM381" s="186"/>
      <c r="PN381" s="186"/>
      <c r="PO381" s="186"/>
      <c r="PP381" s="186"/>
      <c r="PQ381" s="186"/>
      <c r="PR381" s="186"/>
      <c r="PS381" s="186"/>
      <c r="PT381" s="186"/>
      <c r="PU381" s="186"/>
      <c r="PV381" s="186"/>
      <c r="PW381" s="186"/>
      <c r="PX381" s="186"/>
      <c r="PY381" s="186"/>
      <c r="PZ381" s="186"/>
      <c r="QA381" s="186"/>
      <c r="QB381" s="186"/>
      <c r="QC381" s="186"/>
      <c r="QD381" s="186"/>
      <c r="QE381" s="186"/>
      <c r="QF381" s="186"/>
      <c r="QG381" s="186"/>
      <c r="QH381" s="186"/>
      <c r="QI381" s="186"/>
      <c r="QJ381" s="186"/>
      <c r="QK381" s="186"/>
      <c r="QL381" s="186"/>
      <c r="QM381" s="186"/>
      <c r="QN381" s="186"/>
      <c r="QO381" s="186"/>
      <c r="QP381" s="186"/>
      <c r="QQ381" s="186"/>
      <c r="QR381" s="186"/>
      <c r="QS381" s="186"/>
      <c r="QT381" s="186"/>
      <c r="QU381" s="186"/>
      <c r="QV381" s="186"/>
      <c r="QW381" s="186"/>
      <c r="QX381" s="186"/>
      <c r="QY381" s="186"/>
      <c r="QZ381" s="186"/>
      <c r="RA381" s="186"/>
      <c r="RB381" s="186"/>
      <c r="RC381" s="186"/>
      <c r="RD381" s="186"/>
      <c r="RE381" s="186"/>
      <c r="RF381" s="186"/>
      <c r="RG381" s="186"/>
      <c r="RH381" s="186"/>
      <c r="RI381" s="186"/>
      <c r="RJ381" s="186"/>
      <c r="RK381" s="186"/>
      <c r="RL381" s="186"/>
      <c r="RM381" s="186"/>
      <c r="RN381" s="186"/>
      <c r="RO381" s="186"/>
      <c r="RP381" s="186"/>
      <c r="RQ381" s="186"/>
      <c r="RR381" s="186"/>
      <c r="RS381" s="186"/>
      <c r="RT381" s="186"/>
      <c r="RU381" s="186"/>
      <c r="RV381" s="186"/>
      <c r="RW381" s="186"/>
      <c r="RX381" s="186"/>
      <c r="RY381" s="186"/>
      <c r="RZ381" s="186"/>
      <c r="SA381" s="186"/>
      <c r="SB381" s="186"/>
      <c r="SC381" s="186"/>
      <c r="SD381" s="186"/>
      <c r="SE381" s="186"/>
      <c r="SF381" s="186"/>
      <c r="SG381" s="186"/>
      <c r="SH381" s="186"/>
      <c r="SI381" s="186"/>
      <c r="SJ381" s="186"/>
      <c r="SK381" s="186"/>
      <c r="SL381" s="186"/>
      <c r="SM381" s="186"/>
      <c r="SN381" s="186"/>
      <c r="SO381" s="186"/>
      <c r="SP381" s="186"/>
      <c r="SQ381" s="186"/>
      <c r="SR381" s="186"/>
      <c r="SS381" s="186"/>
      <c r="ST381" s="186"/>
      <c r="SU381" s="186"/>
      <c r="SV381" s="186"/>
      <c r="SW381" s="186"/>
      <c r="SX381" s="186"/>
      <c r="SY381" s="186"/>
      <c r="SZ381" s="186"/>
      <c r="TA381" s="186"/>
      <c r="TB381" s="186"/>
      <c r="TC381" s="186"/>
      <c r="TD381" s="186"/>
      <c r="TE381" s="186"/>
      <c r="TF381" s="186"/>
      <c r="TG381" s="186"/>
      <c r="TH381" s="186"/>
      <c r="TI381" s="186"/>
      <c r="TJ381" s="186"/>
      <c r="TK381" s="186"/>
      <c r="TL381" s="186"/>
      <c r="TM381" s="186"/>
      <c r="TN381" s="186"/>
      <c r="TO381" s="186"/>
      <c r="TP381" s="186"/>
      <c r="TQ381" s="186"/>
      <c r="TR381" s="186"/>
      <c r="TS381" s="186"/>
      <c r="TT381" s="186"/>
      <c r="TU381" s="186"/>
      <c r="TV381" s="186"/>
      <c r="TW381" s="186"/>
      <c r="TX381" s="186"/>
      <c r="TY381" s="186"/>
      <c r="TZ381" s="186"/>
      <c r="UA381" s="186"/>
      <c r="UB381" s="186"/>
      <c r="UC381" s="186"/>
      <c r="UD381" s="186"/>
      <c r="UE381" s="186"/>
      <c r="UF381" s="186"/>
      <c r="UG381" s="186"/>
      <c r="UH381" s="186"/>
      <c r="UI381" s="186"/>
      <c r="UJ381" s="186"/>
      <c r="UK381" s="186"/>
      <c r="UL381" s="186"/>
      <c r="UM381" s="186"/>
      <c r="UN381" s="186"/>
      <c r="UO381" s="186"/>
      <c r="UP381" s="186"/>
      <c r="UQ381" s="186"/>
      <c r="UR381" s="186"/>
      <c r="US381" s="186"/>
      <c r="UT381" s="186"/>
      <c r="UU381" s="186"/>
      <c r="UV381" s="186"/>
      <c r="UW381" s="186"/>
      <c r="UX381" s="186"/>
      <c r="UY381" s="186"/>
      <c r="UZ381" s="186"/>
      <c r="VA381" s="186"/>
      <c r="VB381" s="186"/>
      <c r="VC381" s="186"/>
      <c r="VD381" s="186"/>
      <c r="VE381" s="186"/>
      <c r="VF381" s="186"/>
      <c r="VG381" s="186"/>
      <c r="VH381" s="186"/>
      <c r="VI381" s="186"/>
      <c r="VJ381" s="186"/>
      <c r="VK381" s="186"/>
      <c r="VL381" s="186"/>
      <c r="VM381" s="186"/>
      <c r="VN381" s="186"/>
      <c r="VO381" s="186"/>
      <c r="VP381" s="186"/>
      <c r="VQ381" s="186"/>
      <c r="VR381" s="186"/>
      <c r="VS381" s="186"/>
      <c r="VT381" s="186"/>
      <c r="VU381" s="186"/>
      <c r="VV381" s="186"/>
      <c r="VW381" s="186"/>
      <c r="VX381" s="186"/>
      <c r="VY381" s="186"/>
      <c r="VZ381" s="186"/>
      <c r="WA381" s="186"/>
      <c r="WB381" s="186"/>
      <c r="WC381" s="186"/>
      <c r="WD381" s="186"/>
      <c r="WE381" s="186"/>
      <c r="WF381" s="186"/>
      <c r="WG381" s="186"/>
      <c r="WH381" s="186"/>
      <c r="WI381" s="186"/>
      <c r="WJ381" s="186"/>
      <c r="WK381" s="186"/>
      <c r="WL381" s="186"/>
      <c r="WM381" s="186"/>
      <c r="WN381" s="186"/>
      <c r="WO381" s="186"/>
      <c r="WP381" s="186"/>
      <c r="WQ381" s="186"/>
      <c r="WR381" s="186"/>
      <c r="WS381" s="186"/>
      <c r="WT381" s="186"/>
      <c r="WU381" s="186"/>
      <c r="WV381" s="186"/>
      <c r="WW381" s="186"/>
      <c r="WX381" s="186"/>
      <c r="WY381" s="186"/>
      <c r="WZ381" s="186"/>
      <c r="XA381" s="186"/>
      <c r="XB381" s="186"/>
      <c r="XC381" s="186"/>
      <c r="XD381" s="186"/>
      <c r="XE381" s="186"/>
      <c r="XF381" s="186"/>
      <c r="XG381" s="186"/>
      <c r="XH381" s="186"/>
      <c r="XI381" s="186"/>
      <c r="XJ381" s="186"/>
      <c r="XK381" s="186"/>
      <c r="XL381" s="186"/>
      <c r="XM381" s="186"/>
      <c r="XN381" s="186"/>
      <c r="XO381" s="186"/>
      <c r="XP381" s="186"/>
      <c r="XQ381" s="186"/>
      <c r="XR381" s="186"/>
      <c r="XS381" s="186"/>
      <c r="XT381" s="186"/>
      <c r="XU381" s="186"/>
      <c r="XV381" s="186"/>
      <c r="XW381" s="186"/>
      <c r="XX381" s="186"/>
      <c r="XY381" s="186"/>
      <c r="XZ381" s="186"/>
      <c r="YA381" s="186"/>
      <c r="YB381" s="186"/>
      <c r="YC381" s="186"/>
      <c r="YD381" s="186"/>
      <c r="YE381" s="186"/>
      <c r="YF381" s="186"/>
      <c r="YG381" s="186"/>
      <c r="YH381" s="186"/>
      <c r="YI381" s="186"/>
      <c r="YJ381" s="186"/>
      <c r="YK381" s="186"/>
      <c r="YL381" s="186"/>
      <c r="YM381" s="186"/>
      <c r="YN381" s="186"/>
      <c r="YO381" s="186"/>
      <c r="YP381" s="186"/>
      <c r="YQ381" s="186"/>
      <c r="YR381" s="186"/>
      <c r="YS381" s="186"/>
      <c r="YT381" s="186"/>
      <c r="YU381" s="186"/>
      <c r="YV381" s="186"/>
      <c r="YW381" s="186"/>
      <c r="YX381" s="186"/>
      <c r="YY381" s="186"/>
      <c r="YZ381" s="186"/>
      <c r="ZA381" s="186"/>
      <c r="ZB381" s="186"/>
      <c r="ZC381" s="186"/>
      <c r="ZD381" s="186"/>
      <c r="ZE381" s="186"/>
      <c r="ZF381" s="186"/>
      <c r="ZG381" s="186"/>
      <c r="ZH381" s="186"/>
      <c r="ZI381" s="186"/>
      <c r="ZJ381" s="186"/>
      <c r="ZK381" s="186"/>
      <c r="ZL381" s="186"/>
      <c r="ZM381" s="186"/>
      <c r="ZN381" s="186"/>
      <c r="ZO381" s="186"/>
      <c r="ZP381" s="186"/>
      <c r="ZQ381" s="186"/>
      <c r="ZR381" s="186"/>
      <c r="ZS381" s="186"/>
      <c r="ZT381" s="186"/>
      <c r="ZU381" s="186"/>
      <c r="ZV381" s="186"/>
      <c r="ZW381" s="186"/>
      <c r="ZX381" s="186"/>
      <c r="ZY381" s="186"/>
      <c r="ZZ381" s="186"/>
      <c r="AAA381" s="186"/>
      <c r="AAB381" s="186"/>
      <c r="AAC381" s="186"/>
      <c r="AAD381" s="186"/>
      <c r="AAE381" s="186"/>
      <c r="AAF381" s="186"/>
      <c r="AAG381" s="186"/>
      <c r="AAH381" s="186"/>
      <c r="AAI381" s="186"/>
      <c r="AAJ381" s="186"/>
      <c r="AAK381" s="186"/>
      <c r="AAL381" s="186"/>
      <c r="AAM381" s="186"/>
      <c r="AAN381" s="186"/>
      <c r="AAO381" s="186"/>
      <c r="AAP381" s="186"/>
      <c r="AAQ381" s="186"/>
      <c r="AAR381" s="186"/>
      <c r="AAS381" s="186"/>
      <c r="AAT381" s="186"/>
      <c r="AAU381" s="186"/>
      <c r="AAV381" s="186"/>
      <c r="AAW381" s="186"/>
      <c r="AAX381" s="186"/>
      <c r="AAY381" s="186"/>
      <c r="AAZ381" s="186"/>
      <c r="ABA381" s="186"/>
      <c r="ABB381" s="186"/>
      <c r="ABC381" s="186"/>
      <c r="ABD381" s="186"/>
      <c r="ABE381" s="186"/>
      <c r="ABF381" s="186"/>
      <c r="ABG381" s="186"/>
      <c r="ABH381" s="186"/>
      <c r="ABI381" s="186"/>
      <c r="ABJ381" s="186"/>
      <c r="ABK381" s="186"/>
      <c r="ABL381" s="186"/>
      <c r="ABM381" s="186"/>
      <c r="ABN381" s="186"/>
      <c r="ABO381" s="186"/>
      <c r="ABP381" s="186"/>
      <c r="ABQ381" s="186"/>
      <c r="ABR381" s="186"/>
      <c r="ABS381" s="186"/>
      <c r="ABT381" s="186"/>
      <c r="ABU381" s="186"/>
      <c r="ABV381" s="186"/>
      <c r="ABW381" s="186"/>
      <c r="ABX381" s="186"/>
      <c r="ABY381" s="186"/>
      <c r="ABZ381" s="186"/>
      <c r="ACA381" s="186"/>
      <c r="ACB381" s="186"/>
      <c r="ACC381" s="186"/>
      <c r="ACD381" s="186"/>
      <c r="ACE381" s="186"/>
      <c r="ACF381" s="186"/>
      <c r="ACG381" s="186"/>
      <c r="ACH381" s="186"/>
      <c r="ACI381" s="186"/>
      <c r="ACJ381" s="186"/>
      <c r="ACK381" s="186"/>
      <c r="ACL381" s="186"/>
      <c r="ACM381" s="186"/>
      <c r="ACN381" s="186"/>
      <c r="ACO381" s="186"/>
      <c r="ACP381" s="186"/>
      <c r="ACQ381" s="186"/>
      <c r="ACR381" s="186"/>
      <c r="ACS381" s="186"/>
      <c r="ACT381" s="186"/>
      <c r="ACU381" s="186"/>
      <c r="ACV381" s="186"/>
      <c r="ACW381" s="186"/>
      <c r="ACX381" s="186"/>
      <c r="ACY381" s="186"/>
      <c r="ACZ381" s="186"/>
    </row>
    <row r="382" spans="1:786" s="22" customFormat="1" ht="15.6" x14ac:dyDescent="0.3">
      <c r="A382" s="83">
        <v>2</v>
      </c>
      <c r="B382" s="89" t="s">
        <v>1024</v>
      </c>
      <c r="C382" s="157" t="s">
        <v>111</v>
      </c>
      <c r="D382" s="156"/>
      <c r="E382" s="157"/>
      <c r="F382" s="142">
        <v>61</v>
      </c>
      <c r="G382" s="91"/>
      <c r="H382" s="142">
        <v>1</v>
      </c>
      <c r="I382" s="142" t="s">
        <v>49</v>
      </c>
      <c r="J382" s="142" t="s">
        <v>67</v>
      </c>
      <c r="K382" s="143">
        <v>1915</v>
      </c>
      <c r="L382" s="162">
        <v>5645</v>
      </c>
      <c r="M382" s="94">
        <v>180000</v>
      </c>
      <c r="N382" s="156"/>
      <c r="O382" s="157"/>
      <c r="P382" s="158" t="s">
        <v>332</v>
      </c>
      <c r="Q382" s="96" t="s">
        <v>407</v>
      </c>
      <c r="R382" s="73" t="s">
        <v>243</v>
      </c>
      <c r="S382" s="74" t="str">
        <f t="shared" si="86"/>
        <v>Cu</v>
      </c>
      <c r="T382" s="75">
        <v>12000</v>
      </c>
      <c r="U382" s="75">
        <v>1</v>
      </c>
      <c r="V382" s="75"/>
      <c r="W382" s="75">
        <v>1</v>
      </c>
      <c r="X382" s="75"/>
      <c r="Y382" s="75">
        <v>2.5</v>
      </c>
      <c r="Z382" s="75" t="s">
        <v>244</v>
      </c>
      <c r="AA382" s="97"/>
      <c r="AB382" s="76">
        <f t="shared" si="87"/>
        <v>9.4904023034260876E-2</v>
      </c>
      <c r="AC382" s="76">
        <f t="shared" si="88"/>
        <v>0</v>
      </c>
      <c r="AD382" s="76">
        <f t="shared" si="89"/>
        <v>0</v>
      </c>
      <c r="AE382" s="76">
        <f t="shared" si="90"/>
        <v>9.4904023034260876E-2</v>
      </c>
      <c r="AF382" s="77"/>
      <c r="AG382" s="77">
        <f>IF(A382=1,AE382,0)</f>
        <v>0</v>
      </c>
      <c r="AH382" s="77">
        <f>IF(A382=2,AE382,0)</f>
        <v>9.4904023034260876E-2</v>
      </c>
      <c r="AI382" s="77">
        <f>IF(A382=3,AE382,0)</f>
        <v>0</v>
      </c>
      <c r="AK382" s="98"/>
      <c r="AL382" s="98"/>
      <c r="AM382" s="98"/>
      <c r="AN382" s="98"/>
      <c r="AO382" s="98"/>
      <c r="AP382" s="98"/>
      <c r="AQ382" s="98"/>
      <c r="AR382" s="98"/>
      <c r="AS382" s="98"/>
      <c r="AT382" s="98"/>
      <c r="AU382" s="98"/>
      <c r="AV382" s="98"/>
      <c r="AW382" s="98"/>
      <c r="AX382" s="98"/>
      <c r="AY382" s="98"/>
      <c r="AZ382" s="98"/>
      <c r="BA382" s="98"/>
      <c r="BB382" s="98"/>
      <c r="BC382" s="98"/>
      <c r="BD382" s="98"/>
      <c r="BE382" s="98"/>
      <c r="BF382" s="98"/>
      <c r="BG382" s="98"/>
      <c r="BH382" s="98"/>
      <c r="BI382" s="98"/>
      <c r="BJ382" s="98"/>
      <c r="BK382" s="98"/>
      <c r="BL382" s="98"/>
      <c r="BM382" s="98"/>
      <c r="BN382" s="98"/>
      <c r="BO382" s="98"/>
      <c r="BP382" s="98"/>
      <c r="BQ382" s="98"/>
      <c r="BR382" s="98"/>
      <c r="BS382" s="98"/>
      <c r="BT382" s="98"/>
      <c r="BU382" s="98"/>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188"/>
      <c r="ED382" s="188"/>
      <c r="EE382" s="188"/>
      <c r="EF382" s="188"/>
      <c r="EG382" s="188"/>
      <c r="EH382" s="188"/>
      <c r="EI382" s="188"/>
      <c r="EJ382" s="188"/>
      <c r="EK382" s="188"/>
      <c r="EL382" s="188"/>
      <c r="EM382" s="188"/>
      <c r="EN382" s="188"/>
      <c r="EO382" s="188"/>
      <c r="EP382" s="188"/>
      <c r="EQ382" s="188"/>
      <c r="ER382" s="188"/>
      <c r="ES382" s="188"/>
      <c r="ET382" s="188"/>
      <c r="EU382" s="188"/>
      <c r="EV382" s="188"/>
      <c r="EW382" s="188"/>
      <c r="EX382" s="188"/>
      <c r="EY382" s="188"/>
      <c r="EZ382" s="188"/>
      <c r="FA382" s="188"/>
      <c r="FB382" s="188"/>
      <c r="FC382" s="188"/>
      <c r="FD382" s="188"/>
      <c r="FE382" s="188"/>
      <c r="FF382" s="188"/>
      <c r="FG382" s="188"/>
      <c r="FH382" s="188"/>
      <c r="FI382" s="188"/>
      <c r="FJ382" s="188"/>
      <c r="FK382" s="188"/>
      <c r="FL382" s="188"/>
      <c r="FM382" s="188"/>
      <c r="FN382" s="188"/>
      <c r="FO382" s="188"/>
      <c r="FP382" s="188"/>
      <c r="FQ382" s="188"/>
      <c r="FR382" s="188"/>
      <c r="FS382" s="188"/>
      <c r="FT382" s="188"/>
      <c r="FU382" s="188"/>
      <c r="FV382" s="188"/>
      <c r="FW382" s="188"/>
      <c r="FX382" s="188"/>
      <c r="FY382" s="188"/>
      <c r="FZ382" s="188"/>
      <c r="GA382" s="188"/>
      <c r="GB382" s="188"/>
      <c r="GC382" s="188"/>
      <c r="GD382" s="188"/>
      <c r="GE382" s="188"/>
      <c r="GF382" s="188"/>
      <c r="GG382" s="188"/>
      <c r="GH382" s="188"/>
      <c r="GI382" s="188"/>
      <c r="GJ382" s="188"/>
      <c r="GK382" s="188"/>
      <c r="GL382" s="188"/>
      <c r="GM382" s="188"/>
      <c r="GN382" s="188"/>
      <c r="GO382" s="188"/>
      <c r="GP382" s="188"/>
      <c r="GQ382" s="188"/>
      <c r="GR382" s="188"/>
      <c r="GS382" s="188"/>
      <c r="GT382" s="188"/>
      <c r="GU382" s="188"/>
      <c r="GV382" s="188"/>
      <c r="GW382" s="188"/>
      <c r="GX382" s="188"/>
      <c r="GY382" s="188"/>
      <c r="GZ382" s="188"/>
      <c r="HA382" s="188"/>
      <c r="HB382" s="188"/>
      <c r="HC382" s="188"/>
      <c r="HD382" s="188"/>
      <c r="HE382" s="188"/>
      <c r="HF382" s="188"/>
      <c r="HG382" s="188"/>
      <c r="HH382" s="188"/>
      <c r="HI382" s="188"/>
      <c r="HJ382" s="188"/>
      <c r="HK382" s="188"/>
      <c r="HL382" s="188"/>
      <c r="HM382" s="188"/>
      <c r="HN382" s="188"/>
      <c r="HO382" s="188"/>
      <c r="HP382" s="188"/>
      <c r="HQ382" s="188"/>
      <c r="HR382" s="188"/>
      <c r="HS382" s="188"/>
      <c r="HT382" s="188"/>
      <c r="HU382" s="188"/>
      <c r="HV382" s="188"/>
      <c r="HW382" s="188"/>
      <c r="HX382" s="188"/>
      <c r="HY382" s="188"/>
      <c r="HZ382" s="188"/>
      <c r="IA382" s="188"/>
      <c r="IB382" s="188"/>
      <c r="IC382" s="188"/>
      <c r="ID382" s="188"/>
      <c r="IE382" s="188"/>
      <c r="IF382" s="188"/>
      <c r="IG382" s="188"/>
      <c r="IH382" s="188"/>
      <c r="II382" s="188"/>
      <c r="IJ382" s="188"/>
      <c r="IK382" s="188"/>
      <c r="IL382" s="188"/>
      <c r="IM382" s="188"/>
      <c r="IN382" s="188"/>
      <c r="IO382" s="188"/>
      <c r="IP382" s="188"/>
      <c r="IQ382" s="188"/>
      <c r="IR382" s="188"/>
      <c r="IS382" s="188"/>
      <c r="IT382" s="188"/>
      <c r="IU382" s="188"/>
      <c r="IV382" s="188"/>
      <c r="IW382" s="188"/>
      <c r="IX382" s="188"/>
      <c r="IY382" s="188"/>
      <c r="IZ382" s="188"/>
      <c r="JA382" s="188"/>
      <c r="JB382" s="188"/>
      <c r="JC382" s="188"/>
      <c r="JD382" s="188"/>
      <c r="JE382" s="188"/>
      <c r="JF382" s="188"/>
      <c r="JG382" s="188"/>
      <c r="JH382" s="188"/>
      <c r="JI382" s="188"/>
      <c r="JJ382" s="188"/>
      <c r="JK382" s="188"/>
      <c r="JL382" s="188"/>
      <c r="JM382" s="188"/>
      <c r="JN382" s="188"/>
      <c r="JO382" s="188"/>
      <c r="JP382" s="188"/>
      <c r="JQ382" s="188"/>
      <c r="JR382" s="188"/>
      <c r="JS382" s="188"/>
      <c r="JT382" s="188"/>
      <c r="JU382" s="188"/>
      <c r="JV382" s="188"/>
      <c r="JW382" s="188"/>
      <c r="JX382" s="188"/>
      <c r="JY382" s="188"/>
      <c r="JZ382" s="188"/>
      <c r="KA382" s="188"/>
      <c r="KB382" s="188"/>
      <c r="KC382" s="188"/>
      <c r="KD382" s="188"/>
      <c r="KE382" s="188"/>
      <c r="KF382" s="188"/>
      <c r="KG382" s="188"/>
      <c r="KH382" s="188"/>
      <c r="KI382" s="188"/>
      <c r="KJ382" s="188"/>
      <c r="KK382" s="188"/>
      <c r="KL382" s="188"/>
      <c r="KM382" s="188"/>
      <c r="KN382" s="188"/>
      <c r="KO382" s="188"/>
      <c r="KP382" s="188"/>
      <c r="KQ382" s="188"/>
      <c r="KR382" s="188"/>
      <c r="KS382" s="188"/>
      <c r="KT382" s="188"/>
      <c r="KU382" s="188"/>
      <c r="KV382" s="188"/>
      <c r="KW382" s="188"/>
      <c r="KX382" s="188"/>
      <c r="KY382" s="188"/>
      <c r="KZ382" s="188"/>
      <c r="LA382" s="188"/>
      <c r="LB382" s="188"/>
      <c r="LC382" s="188"/>
      <c r="LD382" s="188"/>
      <c r="LE382" s="188"/>
      <c r="LF382" s="188"/>
      <c r="LG382" s="188"/>
      <c r="LH382" s="188"/>
      <c r="LI382" s="188"/>
      <c r="LJ382" s="188"/>
      <c r="LK382" s="188"/>
      <c r="LL382" s="188"/>
      <c r="LM382" s="188"/>
      <c r="LN382" s="188"/>
      <c r="LO382" s="188"/>
      <c r="LP382" s="188"/>
      <c r="LQ382" s="188"/>
      <c r="LR382" s="188"/>
      <c r="LS382" s="188"/>
      <c r="LT382" s="188"/>
      <c r="LU382" s="188"/>
      <c r="LV382" s="188"/>
      <c r="LW382" s="188"/>
      <c r="LX382" s="188"/>
      <c r="LY382" s="188"/>
      <c r="LZ382" s="188"/>
      <c r="MA382" s="188"/>
      <c r="MB382" s="188"/>
      <c r="MC382" s="188"/>
      <c r="MD382" s="188"/>
      <c r="ME382" s="188"/>
      <c r="MF382" s="188"/>
      <c r="MG382" s="188"/>
      <c r="MH382" s="188"/>
      <c r="MI382" s="188"/>
      <c r="MJ382" s="188"/>
      <c r="MK382" s="188"/>
      <c r="ML382" s="188"/>
      <c r="MM382" s="188"/>
      <c r="MN382" s="188"/>
      <c r="MO382" s="188"/>
      <c r="MP382" s="188"/>
      <c r="MQ382" s="188"/>
      <c r="MR382" s="188"/>
      <c r="MS382" s="188"/>
      <c r="MT382" s="188"/>
      <c r="MU382" s="188"/>
      <c r="MV382" s="188"/>
      <c r="MW382" s="188"/>
      <c r="MX382" s="188"/>
      <c r="MY382" s="188"/>
      <c r="MZ382" s="188"/>
      <c r="NA382" s="188"/>
      <c r="NB382" s="188"/>
      <c r="NC382" s="188"/>
      <c r="ND382" s="188"/>
      <c r="NE382" s="188"/>
      <c r="NF382" s="188"/>
      <c r="NG382" s="188"/>
      <c r="NH382" s="188"/>
      <c r="NI382" s="188"/>
      <c r="NJ382" s="188"/>
      <c r="NK382" s="188"/>
      <c r="NL382" s="188"/>
      <c r="NM382" s="188"/>
      <c r="NN382" s="188"/>
      <c r="NO382" s="188"/>
      <c r="NP382" s="188"/>
      <c r="NQ382" s="188"/>
      <c r="NR382" s="188"/>
      <c r="NS382" s="188"/>
      <c r="NT382" s="188"/>
      <c r="NU382" s="188"/>
      <c r="NV382" s="188"/>
      <c r="NW382" s="188"/>
      <c r="NX382" s="188"/>
      <c r="NY382" s="188"/>
      <c r="NZ382" s="188"/>
      <c r="OA382" s="188"/>
      <c r="OB382" s="188"/>
      <c r="OC382" s="188"/>
      <c r="OD382" s="188"/>
      <c r="OE382" s="188"/>
      <c r="OF382" s="188"/>
      <c r="OG382" s="188"/>
      <c r="OH382" s="188"/>
      <c r="OI382" s="188"/>
      <c r="OJ382" s="188"/>
      <c r="OK382" s="188"/>
      <c r="OL382" s="188"/>
      <c r="OM382" s="188"/>
      <c r="ON382" s="188"/>
      <c r="OO382" s="188"/>
      <c r="OP382" s="188"/>
      <c r="OQ382" s="188"/>
      <c r="OR382" s="188"/>
      <c r="OS382" s="188"/>
      <c r="OT382" s="188"/>
      <c r="OU382" s="188"/>
      <c r="OV382" s="188"/>
      <c r="OW382" s="188"/>
      <c r="OX382" s="188"/>
      <c r="OY382" s="188"/>
      <c r="OZ382" s="188"/>
      <c r="PA382" s="188"/>
      <c r="PB382" s="188"/>
      <c r="PC382" s="188"/>
      <c r="PD382" s="188"/>
      <c r="PE382" s="188"/>
      <c r="PF382" s="188"/>
      <c r="PG382" s="188"/>
      <c r="PH382" s="188"/>
      <c r="PI382" s="188"/>
      <c r="PJ382" s="188"/>
      <c r="PK382" s="188"/>
      <c r="PL382" s="188"/>
      <c r="PM382" s="188"/>
      <c r="PN382" s="188"/>
      <c r="PO382" s="188"/>
      <c r="PP382" s="188"/>
      <c r="PQ382" s="188"/>
      <c r="PR382" s="188"/>
      <c r="PS382" s="188"/>
      <c r="PT382" s="188"/>
      <c r="PU382" s="188"/>
      <c r="PV382" s="188"/>
      <c r="PW382" s="188"/>
      <c r="PX382" s="188"/>
      <c r="PY382" s="188"/>
      <c r="PZ382" s="188"/>
      <c r="QA382" s="188"/>
      <c r="QB382" s="188"/>
      <c r="QC382" s="188"/>
      <c r="QD382" s="188"/>
      <c r="QE382" s="188"/>
      <c r="QF382" s="188"/>
      <c r="QG382" s="188"/>
      <c r="QH382" s="188"/>
      <c r="QI382" s="188"/>
      <c r="QJ382" s="188"/>
      <c r="QK382" s="188"/>
      <c r="QL382" s="188"/>
      <c r="QM382" s="188"/>
      <c r="QN382" s="188"/>
      <c r="QO382" s="188"/>
      <c r="QP382" s="188"/>
      <c r="QQ382" s="188"/>
      <c r="QR382" s="188"/>
      <c r="QS382" s="188"/>
      <c r="QT382" s="188"/>
      <c r="QU382" s="188"/>
      <c r="QV382" s="188"/>
      <c r="QW382" s="188"/>
      <c r="QX382" s="188"/>
      <c r="QY382" s="188"/>
      <c r="QZ382" s="188"/>
      <c r="RA382" s="188"/>
      <c r="RB382" s="188"/>
      <c r="RC382" s="188"/>
      <c r="RD382" s="188"/>
      <c r="RE382" s="188"/>
      <c r="RF382" s="188"/>
      <c r="RG382" s="188"/>
      <c r="RH382" s="188"/>
      <c r="RI382" s="188"/>
      <c r="RJ382" s="188"/>
      <c r="RK382" s="188"/>
      <c r="RL382" s="188"/>
      <c r="RM382" s="188"/>
      <c r="RN382" s="188"/>
      <c r="RO382" s="188"/>
      <c r="RP382" s="188"/>
      <c r="RQ382" s="188"/>
      <c r="RR382" s="188"/>
      <c r="RS382" s="188"/>
      <c r="RT382" s="188"/>
      <c r="RU382" s="188"/>
      <c r="RV382" s="188"/>
      <c r="RW382" s="188"/>
      <c r="RX382" s="188"/>
      <c r="RY382" s="188"/>
      <c r="RZ382" s="188"/>
      <c r="SA382" s="188"/>
      <c r="SB382" s="188"/>
      <c r="SC382" s="188"/>
      <c r="SD382" s="188"/>
      <c r="SE382" s="188"/>
      <c r="SF382" s="188"/>
      <c r="SG382" s="188"/>
      <c r="SH382" s="188"/>
      <c r="SI382" s="188"/>
      <c r="SJ382" s="188"/>
      <c r="SK382" s="188"/>
      <c r="SL382" s="188"/>
      <c r="SM382" s="188"/>
      <c r="SN382" s="188"/>
      <c r="SO382" s="188"/>
      <c r="SP382" s="188"/>
      <c r="SQ382" s="188"/>
      <c r="SR382" s="188"/>
      <c r="SS382" s="188"/>
      <c r="ST382" s="188"/>
      <c r="SU382" s="188"/>
      <c r="SV382" s="188"/>
      <c r="SW382" s="188"/>
      <c r="SX382" s="188"/>
      <c r="SY382" s="188"/>
      <c r="SZ382" s="188"/>
      <c r="TA382" s="188"/>
      <c r="TB382" s="188"/>
      <c r="TC382" s="188"/>
      <c r="TD382" s="188"/>
      <c r="TE382" s="188"/>
      <c r="TF382" s="188"/>
      <c r="TG382" s="188"/>
      <c r="TH382" s="188"/>
      <c r="TI382" s="188"/>
      <c r="TJ382" s="188"/>
      <c r="TK382" s="188"/>
      <c r="TL382" s="188"/>
      <c r="TM382" s="188"/>
      <c r="TN382" s="188"/>
      <c r="TO382" s="188"/>
      <c r="TP382" s="188"/>
      <c r="TQ382" s="188"/>
      <c r="TR382" s="188"/>
      <c r="TS382" s="188"/>
      <c r="TT382" s="188"/>
      <c r="TU382" s="188"/>
      <c r="TV382" s="188"/>
      <c r="TW382" s="188"/>
      <c r="TX382" s="188"/>
      <c r="TY382" s="188"/>
      <c r="TZ382" s="188"/>
      <c r="UA382" s="188"/>
      <c r="UB382" s="188"/>
      <c r="UC382" s="188"/>
      <c r="UD382" s="188"/>
      <c r="UE382" s="188"/>
      <c r="UF382" s="188"/>
      <c r="UG382" s="188"/>
      <c r="UH382" s="188"/>
      <c r="UI382" s="188"/>
      <c r="UJ382" s="188"/>
      <c r="UK382" s="188"/>
      <c r="UL382" s="188"/>
      <c r="UM382" s="188"/>
      <c r="UN382" s="188"/>
      <c r="UO382" s="188"/>
      <c r="UP382" s="188"/>
      <c r="UQ382" s="188"/>
      <c r="UR382" s="188"/>
      <c r="US382" s="188"/>
      <c r="UT382" s="188"/>
      <c r="UU382" s="188"/>
      <c r="UV382" s="188"/>
      <c r="UW382" s="188"/>
      <c r="UX382" s="188"/>
      <c r="UY382" s="188"/>
      <c r="UZ382" s="188"/>
      <c r="VA382" s="188"/>
      <c r="VB382" s="188"/>
      <c r="VC382" s="188"/>
      <c r="VD382" s="188"/>
      <c r="VE382" s="188"/>
      <c r="VF382" s="188"/>
      <c r="VG382" s="188"/>
      <c r="VH382" s="188"/>
      <c r="VI382" s="188"/>
      <c r="VJ382" s="188"/>
      <c r="VK382" s="188"/>
      <c r="VL382" s="188"/>
      <c r="VM382" s="188"/>
      <c r="VN382" s="188"/>
      <c r="VO382" s="188"/>
      <c r="VP382" s="188"/>
      <c r="VQ382" s="188"/>
      <c r="VR382" s="188"/>
      <c r="VS382" s="188"/>
      <c r="VT382" s="188"/>
      <c r="VU382" s="188"/>
      <c r="VV382" s="188"/>
      <c r="VW382" s="188"/>
      <c r="VX382" s="188"/>
      <c r="VY382" s="188"/>
      <c r="VZ382" s="188"/>
      <c r="WA382" s="188"/>
      <c r="WB382" s="188"/>
      <c r="WC382" s="188"/>
      <c r="WD382" s="188"/>
      <c r="WE382" s="188"/>
      <c r="WF382" s="188"/>
      <c r="WG382" s="188"/>
      <c r="WH382" s="188"/>
      <c r="WI382" s="188"/>
      <c r="WJ382" s="188"/>
      <c r="WK382" s="188"/>
      <c r="WL382" s="188"/>
      <c r="WM382" s="188"/>
      <c r="WN382" s="188"/>
      <c r="WO382" s="188"/>
      <c r="WP382" s="188"/>
      <c r="WQ382" s="188"/>
      <c r="WR382" s="188"/>
      <c r="WS382" s="188"/>
      <c r="WT382" s="188"/>
      <c r="WU382" s="188"/>
      <c r="WV382" s="188"/>
      <c r="WW382" s="188"/>
      <c r="WX382" s="188"/>
      <c r="WY382" s="188"/>
      <c r="WZ382" s="188"/>
      <c r="XA382" s="188"/>
      <c r="XB382" s="188"/>
      <c r="XC382" s="188"/>
      <c r="XD382" s="188"/>
      <c r="XE382" s="188"/>
      <c r="XF382" s="188"/>
      <c r="XG382" s="188"/>
      <c r="XH382" s="188"/>
      <c r="XI382" s="188"/>
      <c r="XJ382" s="188"/>
      <c r="XK382" s="188"/>
      <c r="XL382" s="188"/>
      <c r="XM382" s="188"/>
      <c r="XN382" s="188"/>
      <c r="XO382" s="188"/>
      <c r="XP382" s="188"/>
      <c r="XQ382" s="188"/>
      <c r="XR382" s="188"/>
      <c r="XS382" s="188"/>
      <c r="XT382" s="188"/>
      <c r="XU382" s="188"/>
      <c r="XV382" s="188"/>
      <c r="XW382" s="188"/>
      <c r="XX382" s="188"/>
      <c r="XY382" s="188"/>
      <c r="XZ382" s="188"/>
      <c r="YA382" s="188"/>
      <c r="YB382" s="188"/>
      <c r="YC382" s="188"/>
      <c r="YD382" s="188"/>
      <c r="YE382" s="188"/>
      <c r="YF382" s="188"/>
      <c r="YG382" s="188"/>
      <c r="YH382" s="188"/>
      <c r="YI382" s="188"/>
      <c r="YJ382" s="188"/>
      <c r="YK382" s="188"/>
      <c r="YL382" s="188"/>
      <c r="YM382" s="188"/>
      <c r="YN382" s="188"/>
      <c r="YO382" s="188"/>
      <c r="YP382" s="188"/>
      <c r="YQ382" s="188"/>
      <c r="YR382" s="188"/>
      <c r="YS382" s="188"/>
      <c r="YT382" s="188"/>
      <c r="YU382" s="188"/>
      <c r="YV382" s="188"/>
      <c r="YW382" s="188"/>
      <c r="YX382" s="188"/>
      <c r="YY382" s="188"/>
      <c r="YZ382" s="188"/>
      <c r="ZA382" s="188"/>
      <c r="ZB382" s="188"/>
      <c r="ZC382" s="188"/>
      <c r="ZD382" s="188"/>
      <c r="ZE382" s="188"/>
      <c r="ZF382" s="188"/>
      <c r="ZG382" s="188"/>
      <c r="ZH382" s="188"/>
      <c r="ZI382" s="188"/>
      <c r="ZJ382" s="188"/>
      <c r="ZK382" s="188"/>
      <c r="ZL382" s="188"/>
      <c r="ZM382" s="188"/>
      <c r="ZN382" s="188"/>
      <c r="ZO382" s="188"/>
      <c r="ZP382" s="188"/>
      <c r="ZQ382" s="188"/>
      <c r="ZR382" s="188"/>
      <c r="ZS382" s="188"/>
      <c r="ZT382" s="188"/>
      <c r="ZU382" s="188"/>
      <c r="ZV382" s="188"/>
      <c r="ZW382" s="188"/>
      <c r="ZX382" s="188"/>
      <c r="ZY382" s="188"/>
      <c r="ZZ382" s="188"/>
      <c r="AAA382" s="188"/>
      <c r="AAB382" s="188"/>
      <c r="AAC382" s="188"/>
      <c r="AAD382" s="188"/>
      <c r="AAE382" s="188"/>
      <c r="AAF382" s="188"/>
      <c r="AAG382" s="188"/>
      <c r="AAH382" s="188"/>
      <c r="AAI382" s="188"/>
      <c r="AAJ382" s="188"/>
      <c r="AAK382" s="188"/>
      <c r="AAL382" s="188"/>
      <c r="AAM382" s="188"/>
      <c r="AAN382" s="188"/>
      <c r="AAO382" s="188"/>
      <c r="AAP382" s="188"/>
      <c r="AAQ382" s="188"/>
      <c r="AAR382" s="188"/>
      <c r="AAS382" s="188"/>
      <c r="AAT382" s="188"/>
      <c r="AAU382" s="188"/>
      <c r="AAV382" s="188"/>
      <c r="AAW382" s="188"/>
      <c r="AAX382" s="188"/>
      <c r="AAY382" s="188"/>
      <c r="AAZ382" s="188"/>
      <c r="ABA382" s="188"/>
      <c r="ABB382" s="188"/>
      <c r="ABC382" s="188"/>
      <c r="ABD382" s="188"/>
      <c r="ABE382" s="188"/>
      <c r="ABF382" s="188"/>
      <c r="ABG382" s="188"/>
      <c r="ABH382" s="188"/>
      <c r="ABI382" s="188"/>
      <c r="ABJ382" s="188"/>
      <c r="ABK382" s="188"/>
      <c r="ABL382" s="188"/>
      <c r="ABM382" s="188"/>
      <c r="ABN382" s="188"/>
      <c r="ABO382" s="188"/>
      <c r="ABP382" s="188"/>
      <c r="ABQ382" s="188"/>
      <c r="ABR382" s="188"/>
      <c r="ABS382" s="188"/>
      <c r="ABT382" s="188"/>
      <c r="ABU382" s="188"/>
      <c r="ABV382" s="188"/>
      <c r="ABW382" s="188"/>
      <c r="ABX382" s="188"/>
      <c r="ABY382" s="188"/>
      <c r="ABZ382" s="188"/>
      <c r="ACA382" s="188"/>
      <c r="ACB382" s="188"/>
      <c r="ACC382" s="188"/>
      <c r="ACD382" s="188"/>
      <c r="ACE382" s="188"/>
      <c r="ACF382" s="188"/>
      <c r="ACG382" s="188"/>
      <c r="ACH382" s="188"/>
      <c r="ACI382" s="188"/>
      <c r="ACJ382" s="188"/>
      <c r="ACK382" s="188"/>
      <c r="ACL382" s="188"/>
      <c r="ACM382" s="188"/>
      <c r="ACN382" s="188"/>
      <c r="ACO382" s="188"/>
      <c r="ACP382" s="188"/>
      <c r="ACQ382" s="188"/>
      <c r="ACR382" s="188"/>
      <c r="ACS382" s="188"/>
      <c r="ACT382" s="188"/>
      <c r="ACU382" s="188"/>
      <c r="ACV382" s="188"/>
      <c r="ACW382" s="188"/>
      <c r="ACX382" s="188"/>
      <c r="ACY382" s="188"/>
      <c r="ACZ382" s="188"/>
      <c r="ADA382" s="98"/>
    </row>
    <row r="383" spans="1:786" ht="15" customHeight="1" thickBot="1" x14ac:dyDescent="0.35">
      <c r="A383" s="189" t="s">
        <v>1025</v>
      </c>
      <c r="C383" s="191"/>
      <c r="M383" s="196"/>
      <c r="AB383" s="202"/>
      <c r="AC383" s="203"/>
      <c r="AD383" s="203"/>
      <c r="AE383" s="204"/>
      <c r="AF383" s="205"/>
      <c r="AH383" s="97"/>
      <c r="AI383" s="97"/>
      <c r="AJ383" s="97"/>
      <c r="AL383" s="183"/>
      <c r="AM383" s="183"/>
      <c r="AN383" s="183"/>
      <c r="AO383" s="183"/>
      <c r="AP383" s="183"/>
      <c r="AQ383" s="183"/>
      <c r="AR383" s="183"/>
      <c r="AS383" s="183"/>
      <c r="AT383" s="183"/>
      <c r="AU383" s="183"/>
      <c r="AV383" s="183"/>
      <c r="AW383" s="183"/>
      <c r="AX383" s="183"/>
      <c r="AY383" s="183"/>
      <c r="AZ383" s="183"/>
      <c r="BA383" s="183"/>
      <c r="BB383" s="183"/>
      <c r="BC383" s="183"/>
      <c r="BD383" s="183"/>
      <c r="BE383" s="183"/>
      <c r="BF383" s="183"/>
      <c r="BG383" s="183"/>
      <c r="BH383" s="183"/>
      <c r="BI383" s="183"/>
      <c r="BJ383" s="183"/>
      <c r="BK383" s="183"/>
      <c r="BL383" s="183"/>
      <c r="BM383" s="183"/>
      <c r="BN383" s="183"/>
      <c r="BO383" s="183"/>
      <c r="BP383" s="183"/>
      <c r="BQ383" s="183"/>
      <c r="BR383" s="183"/>
      <c r="BS383" s="183"/>
      <c r="BT383" s="183"/>
      <c r="BU383" s="183"/>
      <c r="BV383" s="183"/>
      <c r="BW383" s="183"/>
      <c r="BX383" s="183"/>
      <c r="BY383" s="183"/>
      <c r="BZ383" s="183"/>
      <c r="CA383" s="183"/>
      <c r="CB383" s="183"/>
      <c r="CC383" s="183"/>
      <c r="CD383" s="183"/>
      <c r="CE383" s="183"/>
      <c r="CF383" s="183"/>
      <c r="CG383" s="183"/>
      <c r="CH383" s="183"/>
      <c r="CI383" s="183"/>
      <c r="CJ383" s="183"/>
      <c r="CK383" s="183"/>
      <c r="CL383" s="183"/>
      <c r="CM383" s="183"/>
      <c r="CN383" s="183"/>
      <c r="CO383" s="183"/>
      <c r="CP383" s="183"/>
      <c r="CQ383" s="183"/>
      <c r="CR383" s="183"/>
      <c r="CS383" s="183"/>
      <c r="CT383" s="183"/>
      <c r="CU383" s="183"/>
      <c r="CV383" s="183"/>
      <c r="CW383" s="183"/>
      <c r="CX383" s="183"/>
      <c r="CY383" s="183"/>
      <c r="CZ383" s="183"/>
      <c r="DA383" s="183"/>
      <c r="DB383" s="183"/>
      <c r="DC383" s="183"/>
      <c r="DD383" s="183"/>
      <c r="DE383" s="183"/>
      <c r="DF383" s="183"/>
      <c r="DG383" s="183"/>
      <c r="DH383" s="183"/>
      <c r="DI383" s="183"/>
      <c r="DJ383" s="183"/>
      <c r="DK383" s="183"/>
      <c r="DL383" s="183"/>
      <c r="DM383" s="183"/>
      <c r="DN383" s="183"/>
      <c r="DO383" s="183"/>
      <c r="DP383" s="183"/>
      <c r="DQ383" s="183"/>
      <c r="DR383" s="183"/>
      <c r="DS383" s="183"/>
      <c r="DT383" s="183"/>
      <c r="DU383" s="183"/>
      <c r="DV383" s="183"/>
      <c r="DW383" s="183"/>
      <c r="DX383" s="183"/>
      <c r="DY383" s="183"/>
      <c r="DZ383" s="183"/>
      <c r="EA383" s="183"/>
      <c r="EB383" s="183"/>
      <c r="EC383" s="183"/>
      <c r="ED383" s="206"/>
      <c r="EE383" s="206"/>
      <c r="EF383" s="206"/>
      <c r="EG383" s="206"/>
      <c r="EH383" s="206"/>
      <c r="EI383" s="206"/>
      <c r="EJ383" s="206"/>
      <c r="EK383" s="206"/>
      <c r="EL383" s="206"/>
      <c r="EM383" s="206"/>
      <c r="EN383" s="206"/>
      <c r="EO383" s="206"/>
      <c r="EP383" s="206"/>
      <c r="EQ383" s="206"/>
      <c r="ER383" s="206"/>
      <c r="ES383" s="206"/>
      <c r="ET383" s="206"/>
      <c r="EU383" s="206"/>
      <c r="EV383" s="206"/>
      <c r="EW383" s="206"/>
      <c r="EX383" s="206"/>
      <c r="EY383" s="206"/>
      <c r="EZ383" s="206"/>
      <c r="FA383" s="206"/>
      <c r="FB383" s="206"/>
      <c r="FC383" s="206"/>
      <c r="FD383" s="206"/>
      <c r="FE383" s="206"/>
      <c r="FF383" s="206"/>
      <c r="FG383" s="206"/>
      <c r="FH383" s="206"/>
      <c r="FI383" s="206"/>
      <c r="FJ383" s="206"/>
      <c r="FK383" s="206"/>
      <c r="FL383" s="206"/>
      <c r="FM383" s="206"/>
      <c r="FN383" s="206"/>
      <c r="FO383" s="206"/>
      <c r="FP383" s="206"/>
      <c r="FQ383" s="206"/>
      <c r="FR383" s="206"/>
      <c r="FS383" s="206"/>
      <c r="FT383" s="206"/>
      <c r="FU383" s="206"/>
      <c r="FV383" s="206"/>
      <c r="FW383" s="206"/>
      <c r="FX383" s="206"/>
      <c r="FY383" s="206"/>
      <c r="FZ383" s="206"/>
      <c r="GA383" s="206"/>
      <c r="GB383" s="206"/>
      <c r="GC383" s="206"/>
      <c r="GD383" s="206"/>
      <c r="GE383" s="206"/>
      <c r="GF383" s="206"/>
      <c r="GG383" s="206"/>
      <c r="GH383" s="206"/>
      <c r="GI383" s="206"/>
      <c r="GJ383" s="206"/>
      <c r="GK383" s="206"/>
      <c r="GL383" s="206"/>
      <c r="GM383" s="206"/>
      <c r="GN383" s="206"/>
      <c r="GO383" s="206"/>
      <c r="GP383" s="206"/>
      <c r="GQ383" s="206"/>
      <c r="GR383" s="206"/>
      <c r="GS383" s="206"/>
      <c r="GT383" s="206"/>
      <c r="GU383" s="206"/>
      <c r="GV383" s="206"/>
      <c r="GW383" s="206"/>
      <c r="GX383" s="206"/>
      <c r="GY383" s="206"/>
      <c r="GZ383" s="206"/>
      <c r="HA383" s="206"/>
      <c r="HB383" s="206"/>
      <c r="HC383" s="206"/>
      <c r="HD383" s="206"/>
      <c r="HE383" s="206"/>
      <c r="HF383" s="206"/>
      <c r="HG383" s="206"/>
      <c r="HH383" s="206"/>
      <c r="HI383" s="206"/>
      <c r="HJ383" s="206"/>
      <c r="HK383" s="206"/>
      <c r="HL383" s="206"/>
      <c r="HM383" s="206"/>
      <c r="HN383" s="206"/>
      <c r="HO383" s="206"/>
      <c r="HP383" s="206"/>
      <c r="HQ383" s="206"/>
      <c r="HR383" s="206"/>
      <c r="HS383" s="206"/>
      <c r="HT383" s="206"/>
      <c r="HU383" s="206"/>
      <c r="HV383" s="206"/>
      <c r="HW383" s="206"/>
      <c r="HX383" s="206"/>
      <c r="HY383" s="206"/>
      <c r="HZ383" s="206"/>
      <c r="IA383" s="206"/>
      <c r="IB383" s="206"/>
      <c r="IC383" s="206"/>
      <c r="ID383" s="206"/>
      <c r="IE383" s="206"/>
      <c r="IF383" s="206"/>
      <c r="IG383" s="206"/>
      <c r="IH383" s="206"/>
      <c r="II383" s="206"/>
      <c r="IJ383" s="206"/>
      <c r="IK383" s="206"/>
      <c r="IL383" s="206"/>
      <c r="IM383" s="206"/>
      <c r="IN383" s="206"/>
      <c r="IO383" s="206"/>
      <c r="IP383" s="206"/>
      <c r="IQ383" s="206"/>
      <c r="IR383" s="206"/>
      <c r="IS383" s="206"/>
      <c r="IT383" s="206"/>
      <c r="IU383" s="206"/>
      <c r="IV383" s="206"/>
      <c r="IW383" s="206"/>
      <c r="IX383" s="206"/>
      <c r="IY383" s="206"/>
      <c r="IZ383" s="206"/>
      <c r="JA383" s="206"/>
      <c r="JB383" s="206"/>
      <c r="JC383" s="206"/>
      <c r="JD383" s="206"/>
      <c r="JE383" s="206"/>
      <c r="JF383" s="206"/>
      <c r="JG383" s="206"/>
      <c r="JH383" s="206"/>
      <c r="JI383" s="206"/>
      <c r="JJ383" s="206"/>
      <c r="JK383" s="206"/>
      <c r="JL383" s="206"/>
      <c r="JM383" s="206"/>
      <c r="JN383" s="206"/>
      <c r="JO383" s="206"/>
      <c r="JP383" s="206"/>
      <c r="JQ383" s="206"/>
      <c r="JR383" s="206"/>
      <c r="JS383" s="206"/>
      <c r="JT383" s="206"/>
      <c r="JU383" s="206"/>
      <c r="JV383" s="206"/>
      <c r="JW383" s="206"/>
      <c r="JX383" s="206"/>
      <c r="JY383" s="206"/>
      <c r="JZ383" s="206"/>
      <c r="KA383" s="206"/>
      <c r="KB383" s="206"/>
      <c r="KC383" s="206"/>
      <c r="KD383" s="206"/>
      <c r="KE383" s="206"/>
      <c r="KF383" s="206"/>
      <c r="KG383" s="206"/>
      <c r="KH383" s="206"/>
      <c r="KI383" s="206"/>
      <c r="KJ383" s="206"/>
      <c r="KK383" s="206"/>
      <c r="KL383" s="206"/>
      <c r="KM383" s="206"/>
      <c r="KN383" s="206"/>
      <c r="KO383" s="206"/>
      <c r="KP383" s="206"/>
      <c r="KQ383" s="206"/>
      <c r="KR383" s="206"/>
      <c r="KS383" s="206"/>
      <c r="KT383" s="206"/>
      <c r="KU383" s="206"/>
      <c r="KV383" s="206"/>
      <c r="KW383" s="206"/>
      <c r="KX383" s="206"/>
      <c r="KY383" s="206"/>
      <c r="KZ383" s="206"/>
      <c r="LA383" s="206"/>
      <c r="LB383" s="206"/>
      <c r="LC383" s="206"/>
      <c r="LD383" s="206"/>
      <c r="LE383" s="206"/>
      <c r="LF383" s="206"/>
      <c r="LG383" s="206"/>
      <c r="LH383" s="206"/>
      <c r="LI383" s="206"/>
      <c r="LJ383" s="206"/>
      <c r="LK383" s="206"/>
      <c r="LL383" s="206"/>
      <c r="LM383" s="206"/>
      <c r="LN383" s="206"/>
      <c r="LO383" s="206"/>
      <c r="LP383" s="206"/>
      <c r="LQ383" s="206"/>
      <c r="LR383" s="206"/>
      <c r="LS383" s="206"/>
      <c r="LT383" s="206"/>
      <c r="LU383" s="206"/>
      <c r="LV383" s="206"/>
      <c r="LW383" s="206"/>
      <c r="LX383" s="206"/>
      <c r="LY383" s="206"/>
      <c r="LZ383" s="206"/>
      <c r="MA383" s="206"/>
      <c r="MB383" s="206"/>
      <c r="MC383" s="206"/>
      <c r="MD383" s="206"/>
      <c r="ME383" s="206"/>
      <c r="MF383" s="206"/>
      <c r="MG383" s="206"/>
      <c r="MH383" s="206"/>
      <c r="MI383" s="206"/>
      <c r="MJ383" s="206"/>
      <c r="MK383" s="206"/>
      <c r="ML383" s="206"/>
      <c r="MM383" s="206"/>
      <c r="MN383" s="206"/>
      <c r="MO383" s="206"/>
      <c r="MP383" s="206"/>
      <c r="MQ383" s="206"/>
      <c r="MR383" s="206"/>
      <c r="MS383" s="206"/>
      <c r="MT383" s="206"/>
      <c r="MU383" s="206"/>
      <c r="MV383" s="206"/>
      <c r="MW383" s="206"/>
      <c r="MX383" s="206"/>
      <c r="MY383" s="206"/>
      <c r="MZ383" s="206"/>
      <c r="NA383" s="206"/>
      <c r="NB383" s="206"/>
      <c r="NC383" s="206"/>
      <c r="ND383" s="206"/>
      <c r="NE383" s="206"/>
      <c r="NF383" s="206"/>
      <c r="NG383" s="206"/>
      <c r="NH383" s="206"/>
      <c r="NI383" s="206"/>
      <c r="NJ383" s="206"/>
      <c r="NK383" s="206"/>
      <c r="NL383" s="206"/>
      <c r="NM383" s="206"/>
      <c r="NN383" s="206"/>
      <c r="NO383" s="206"/>
      <c r="NP383" s="206"/>
      <c r="NQ383" s="206"/>
      <c r="NR383" s="206"/>
      <c r="NS383" s="206"/>
      <c r="NT383" s="206"/>
      <c r="NU383" s="206"/>
      <c r="NV383" s="206"/>
      <c r="NW383" s="206"/>
      <c r="NX383" s="206"/>
      <c r="NY383" s="206"/>
      <c r="NZ383" s="206"/>
      <c r="OA383" s="206"/>
      <c r="OB383" s="206"/>
      <c r="OC383" s="206"/>
      <c r="OD383" s="206"/>
      <c r="OE383" s="206"/>
      <c r="OF383" s="206"/>
      <c r="OG383" s="206"/>
      <c r="OH383" s="206"/>
      <c r="OI383" s="206"/>
      <c r="OJ383" s="206"/>
      <c r="OK383" s="206"/>
      <c r="OL383" s="206"/>
      <c r="OM383" s="206"/>
      <c r="ON383" s="206"/>
      <c r="OO383" s="206"/>
      <c r="OP383" s="206"/>
      <c r="OQ383" s="206"/>
      <c r="OR383" s="206"/>
      <c r="OS383" s="206"/>
      <c r="OT383" s="206"/>
      <c r="OU383" s="206"/>
      <c r="OV383" s="206"/>
      <c r="OW383" s="206"/>
      <c r="OX383" s="206"/>
      <c r="OY383" s="206"/>
      <c r="OZ383" s="206"/>
      <c r="PA383" s="206"/>
      <c r="PB383" s="206"/>
      <c r="PC383" s="206"/>
      <c r="PD383" s="206"/>
      <c r="PE383" s="206"/>
      <c r="PF383" s="206"/>
      <c r="PG383" s="206"/>
      <c r="PH383" s="206"/>
      <c r="PI383" s="206"/>
      <c r="PJ383" s="206"/>
      <c r="PK383" s="206"/>
      <c r="PL383" s="206"/>
      <c r="PM383" s="206"/>
      <c r="PN383" s="206"/>
      <c r="PO383" s="206"/>
      <c r="PP383" s="206"/>
      <c r="PQ383" s="206"/>
      <c r="PR383" s="206"/>
      <c r="PS383" s="206"/>
      <c r="PT383" s="206"/>
      <c r="PU383" s="206"/>
      <c r="PV383" s="206"/>
      <c r="PW383" s="206"/>
      <c r="PX383" s="206"/>
      <c r="PY383" s="206"/>
      <c r="PZ383" s="206"/>
      <c r="QA383" s="206"/>
      <c r="QB383" s="206"/>
      <c r="QC383" s="206"/>
      <c r="QD383" s="206"/>
      <c r="QE383" s="206"/>
      <c r="QF383" s="206"/>
      <c r="QG383" s="206"/>
      <c r="QH383" s="206"/>
      <c r="QI383" s="206"/>
      <c r="QJ383" s="206"/>
      <c r="QK383" s="206"/>
      <c r="QL383" s="206"/>
      <c r="QM383" s="206"/>
      <c r="QN383" s="206"/>
      <c r="QO383" s="206"/>
      <c r="QP383" s="206"/>
      <c r="QQ383" s="206"/>
      <c r="QR383" s="206"/>
      <c r="QS383" s="206"/>
      <c r="QT383" s="206"/>
      <c r="QU383" s="206"/>
      <c r="QV383" s="206"/>
      <c r="QW383" s="206"/>
      <c r="QX383" s="206"/>
      <c r="QY383" s="206"/>
      <c r="QZ383" s="206"/>
      <c r="RA383" s="206"/>
      <c r="RB383" s="206"/>
      <c r="RC383" s="206"/>
      <c r="RD383" s="206"/>
      <c r="RE383" s="206"/>
      <c r="RF383" s="206"/>
      <c r="RG383" s="206"/>
      <c r="RH383" s="206"/>
      <c r="RI383" s="206"/>
      <c r="RJ383" s="206"/>
      <c r="RK383" s="206"/>
      <c r="RL383" s="206"/>
      <c r="RM383" s="206"/>
      <c r="RN383" s="206"/>
      <c r="RO383" s="206"/>
      <c r="RP383" s="206"/>
      <c r="RQ383" s="206"/>
      <c r="RR383" s="206"/>
      <c r="RS383" s="206"/>
      <c r="RT383" s="206"/>
      <c r="RU383" s="206"/>
      <c r="RV383" s="206"/>
      <c r="RW383" s="206"/>
      <c r="RX383" s="206"/>
      <c r="RY383" s="206"/>
      <c r="RZ383" s="206"/>
      <c r="SA383" s="206"/>
      <c r="SB383" s="206"/>
      <c r="SC383" s="206"/>
      <c r="SD383" s="206"/>
      <c r="SE383" s="206"/>
      <c r="SF383" s="206"/>
      <c r="SG383" s="206"/>
      <c r="SH383" s="206"/>
      <c r="SI383" s="206"/>
      <c r="SJ383" s="206"/>
      <c r="SK383" s="206"/>
      <c r="SL383" s="206"/>
      <c r="SM383" s="206"/>
      <c r="SN383" s="206"/>
      <c r="SO383" s="206"/>
      <c r="SP383" s="206"/>
      <c r="SQ383" s="206"/>
      <c r="SR383" s="206"/>
      <c r="SS383" s="206"/>
      <c r="ST383" s="206"/>
      <c r="SU383" s="206"/>
      <c r="SV383" s="206"/>
      <c r="SW383" s="206"/>
      <c r="SX383" s="206"/>
      <c r="SY383" s="206"/>
      <c r="SZ383" s="206"/>
      <c r="TA383" s="206"/>
      <c r="TB383" s="206"/>
      <c r="TC383" s="206"/>
      <c r="TD383" s="206"/>
      <c r="TE383" s="206"/>
      <c r="TF383" s="206"/>
      <c r="TG383" s="206"/>
      <c r="TH383" s="206"/>
      <c r="TI383" s="206"/>
      <c r="TJ383" s="206"/>
      <c r="TK383" s="206"/>
      <c r="TL383" s="206"/>
      <c r="TM383" s="206"/>
      <c r="TN383" s="206"/>
      <c r="TO383" s="206"/>
      <c r="TP383" s="206"/>
      <c r="TQ383" s="206"/>
      <c r="TR383" s="206"/>
      <c r="TS383" s="206"/>
      <c r="TT383" s="206"/>
      <c r="TU383" s="206"/>
      <c r="TV383" s="206"/>
      <c r="TW383" s="206"/>
      <c r="TX383" s="206"/>
      <c r="TY383" s="206"/>
      <c r="TZ383" s="206"/>
      <c r="UA383" s="206"/>
      <c r="UB383" s="206"/>
      <c r="UC383" s="206"/>
      <c r="UD383" s="206"/>
      <c r="UE383" s="206"/>
      <c r="UF383" s="206"/>
      <c r="UG383" s="206"/>
      <c r="UH383" s="206"/>
      <c r="UI383" s="206"/>
      <c r="UJ383" s="206"/>
      <c r="UK383" s="206"/>
      <c r="UL383" s="206"/>
      <c r="UM383" s="206"/>
      <c r="UN383" s="206"/>
      <c r="UO383" s="206"/>
      <c r="UP383" s="206"/>
      <c r="UQ383" s="206"/>
      <c r="UR383" s="206"/>
      <c r="US383" s="206"/>
      <c r="UT383" s="206"/>
      <c r="UU383" s="206"/>
      <c r="UV383" s="206"/>
      <c r="UW383" s="206"/>
      <c r="UX383" s="206"/>
      <c r="UY383" s="206"/>
      <c r="UZ383" s="206"/>
      <c r="VA383" s="206"/>
      <c r="VB383" s="206"/>
      <c r="VC383" s="206"/>
      <c r="VD383" s="206"/>
      <c r="VE383" s="206"/>
      <c r="VF383" s="206"/>
      <c r="VG383" s="206"/>
      <c r="VH383" s="206"/>
      <c r="VI383" s="206"/>
      <c r="VJ383" s="206"/>
      <c r="VK383" s="206"/>
      <c r="VL383" s="206"/>
      <c r="VM383" s="206"/>
      <c r="VN383" s="206"/>
      <c r="VO383" s="206"/>
      <c r="VP383" s="206"/>
      <c r="VQ383" s="206"/>
      <c r="VR383" s="206"/>
      <c r="VS383" s="206"/>
      <c r="VT383" s="206"/>
      <c r="VU383" s="206"/>
      <c r="VV383" s="206"/>
      <c r="VW383" s="206"/>
      <c r="VX383" s="206"/>
      <c r="VY383" s="206"/>
      <c r="VZ383" s="206"/>
      <c r="WA383" s="206"/>
      <c r="WB383" s="206"/>
      <c r="WC383" s="206"/>
      <c r="WD383" s="206"/>
      <c r="WE383" s="206"/>
      <c r="WF383" s="206"/>
      <c r="WG383" s="206"/>
      <c r="WH383" s="206"/>
      <c r="WI383" s="206"/>
      <c r="WJ383" s="206"/>
      <c r="WK383" s="206"/>
      <c r="WL383" s="206"/>
      <c r="WM383" s="206"/>
      <c r="WN383" s="206"/>
      <c r="WO383" s="206"/>
      <c r="WP383" s="206"/>
      <c r="WQ383" s="206"/>
      <c r="WR383" s="206"/>
      <c r="WS383" s="206"/>
      <c r="WT383" s="206"/>
      <c r="WU383" s="206"/>
      <c r="WV383" s="206"/>
      <c r="WW383" s="206"/>
      <c r="WX383" s="206"/>
      <c r="WY383" s="206"/>
      <c r="WZ383" s="206"/>
      <c r="XA383" s="206"/>
      <c r="XB383" s="206"/>
      <c r="XC383" s="206"/>
      <c r="XD383" s="206"/>
      <c r="XE383" s="206"/>
      <c r="XF383" s="206"/>
      <c r="XG383" s="206"/>
      <c r="XH383" s="206"/>
      <c r="XI383" s="206"/>
      <c r="XJ383" s="206"/>
      <c r="XK383" s="206"/>
      <c r="XL383" s="206"/>
      <c r="XM383" s="206"/>
      <c r="XN383" s="206"/>
      <c r="XO383" s="206"/>
      <c r="XP383" s="206"/>
      <c r="XQ383" s="206"/>
      <c r="XR383" s="206"/>
      <c r="XS383" s="206"/>
      <c r="XT383" s="206"/>
      <c r="XU383" s="206"/>
      <c r="XV383" s="206"/>
      <c r="XW383" s="206"/>
      <c r="XX383" s="206"/>
      <c r="XY383" s="206"/>
      <c r="XZ383" s="206"/>
      <c r="YA383" s="206"/>
      <c r="YB383" s="206"/>
      <c r="YC383" s="206"/>
      <c r="YD383" s="206"/>
      <c r="YE383" s="206"/>
      <c r="YF383" s="206"/>
      <c r="YG383" s="206"/>
      <c r="YH383" s="206"/>
      <c r="YI383" s="206"/>
      <c r="YJ383" s="206"/>
      <c r="YK383" s="206"/>
      <c r="YL383" s="206"/>
      <c r="YM383" s="206"/>
      <c r="YN383" s="206"/>
      <c r="YO383" s="206"/>
      <c r="YP383" s="206"/>
      <c r="YQ383" s="206"/>
      <c r="YR383" s="206"/>
      <c r="YS383" s="206"/>
      <c r="YT383" s="206"/>
      <c r="YU383" s="206"/>
      <c r="YV383" s="206"/>
      <c r="YW383" s="206"/>
      <c r="YX383" s="206"/>
      <c r="YY383" s="206"/>
      <c r="YZ383" s="206"/>
      <c r="ZA383" s="206"/>
      <c r="ZB383" s="206"/>
      <c r="ZC383" s="206"/>
      <c r="ZD383" s="206"/>
      <c r="ZE383" s="206"/>
      <c r="ZF383" s="206"/>
      <c r="ZG383" s="206"/>
      <c r="ZH383" s="206"/>
      <c r="ZI383" s="206"/>
      <c r="ZJ383" s="206"/>
      <c r="ZK383" s="206"/>
      <c r="ZL383" s="206"/>
      <c r="ZM383" s="206"/>
      <c r="ZN383" s="206"/>
      <c r="ZO383" s="206"/>
      <c r="ZP383" s="206"/>
      <c r="ZQ383" s="206"/>
      <c r="ZR383" s="206"/>
      <c r="ZS383" s="206"/>
      <c r="ZT383" s="206"/>
      <c r="ZU383" s="206"/>
      <c r="ZV383" s="206"/>
      <c r="ZW383" s="206"/>
      <c r="ZX383" s="206"/>
      <c r="ZY383" s="206"/>
      <c r="ZZ383" s="206"/>
      <c r="AAA383" s="206"/>
      <c r="AAB383" s="206"/>
      <c r="AAC383" s="206"/>
      <c r="AAD383" s="206"/>
      <c r="AAE383" s="206"/>
      <c r="AAF383" s="206"/>
      <c r="AAG383" s="206"/>
      <c r="AAH383" s="206"/>
      <c r="AAI383" s="206"/>
      <c r="AAJ383" s="206"/>
      <c r="AAK383" s="206"/>
      <c r="AAL383" s="206"/>
      <c r="AAM383" s="206"/>
      <c r="AAN383" s="206"/>
      <c r="AAO383" s="206"/>
      <c r="AAP383" s="206"/>
      <c r="AAQ383" s="206"/>
      <c r="AAR383" s="206"/>
      <c r="AAS383" s="206"/>
      <c r="AAT383" s="206"/>
      <c r="AAU383" s="206"/>
      <c r="AAV383" s="206"/>
      <c r="AAW383" s="206"/>
      <c r="AAX383" s="206"/>
      <c r="AAY383" s="206"/>
      <c r="AAZ383" s="206"/>
      <c r="ABA383" s="206"/>
      <c r="ABB383" s="206"/>
      <c r="ABC383" s="206"/>
      <c r="ABD383" s="206"/>
      <c r="ABE383" s="206"/>
      <c r="ABF383" s="206"/>
      <c r="ABG383" s="206"/>
      <c r="ABH383" s="206"/>
      <c r="ABI383" s="206"/>
      <c r="ABJ383" s="206"/>
      <c r="ABK383" s="206"/>
      <c r="ABL383" s="206"/>
      <c r="ABM383" s="206"/>
      <c r="ABN383" s="206"/>
      <c r="ABO383" s="206"/>
      <c r="ABP383" s="206"/>
      <c r="ABQ383" s="206"/>
      <c r="ABR383" s="206"/>
      <c r="ABS383" s="206"/>
      <c r="ABT383" s="206"/>
      <c r="ABU383" s="206"/>
      <c r="ABV383" s="206"/>
      <c r="ABW383" s="206"/>
      <c r="ABX383" s="206"/>
      <c r="ABY383" s="206"/>
      <c r="ABZ383" s="206"/>
      <c r="ACA383" s="206"/>
      <c r="ACB383" s="206"/>
      <c r="ACC383" s="206"/>
      <c r="ACD383" s="206"/>
      <c r="ACE383" s="206"/>
      <c r="ACF383" s="206"/>
      <c r="ACG383" s="206"/>
      <c r="ACH383" s="206"/>
      <c r="ACI383" s="206"/>
      <c r="ACJ383" s="206"/>
      <c r="ACK383" s="206"/>
      <c r="ACL383" s="206"/>
      <c r="ACM383" s="206"/>
      <c r="ACN383" s="206"/>
      <c r="ACO383" s="206"/>
      <c r="ACP383" s="206"/>
      <c r="ACQ383" s="206"/>
      <c r="ACR383" s="206"/>
      <c r="ACS383" s="206"/>
      <c r="ACT383" s="206"/>
      <c r="ACU383" s="206"/>
      <c r="ACV383" s="206"/>
      <c r="ACW383" s="206"/>
      <c r="ACX383" s="206"/>
      <c r="ACY383" s="206"/>
      <c r="ACZ383" s="206"/>
      <c r="ADA383" s="206"/>
    </row>
    <row r="384" spans="1:786" ht="15" customHeight="1" x14ac:dyDescent="0.3">
      <c r="A384" s="207">
        <f>COUNT(A4:A382)</f>
        <v>377</v>
      </c>
      <c r="C384" s="191"/>
      <c r="M384" s="196"/>
      <c r="AB384" s="208"/>
      <c r="AC384" s="209"/>
      <c r="AD384" s="210" t="s">
        <v>1026</v>
      </c>
      <c r="AE384" s="211"/>
      <c r="AF384" s="212"/>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3"/>
      <c r="BP384" s="183"/>
      <c r="BQ384" s="183"/>
      <c r="BR384" s="183"/>
      <c r="BS384" s="183"/>
      <c r="BT384" s="183"/>
      <c r="BU384" s="183"/>
      <c r="BV384" s="183"/>
      <c r="BW384" s="183"/>
      <c r="BX384" s="183"/>
      <c r="BY384" s="183"/>
      <c r="BZ384" s="183"/>
      <c r="CA384" s="183"/>
      <c r="CB384" s="183"/>
      <c r="CC384" s="183"/>
      <c r="CD384" s="183"/>
      <c r="CE384" s="183"/>
      <c r="CF384" s="183"/>
      <c r="CG384" s="183"/>
      <c r="CH384" s="183"/>
      <c r="CI384" s="183"/>
      <c r="CJ384" s="183"/>
      <c r="CK384" s="183"/>
      <c r="CL384" s="183"/>
      <c r="CM384" s="183"/>
      <c r="CN384" s="183"/>
      <c r="CO384" s="183"/>
      <c r="CP384" s="183"/>
      <c r="CQ384" s="183"/>
      <c r="CR384" s="183"/>
      <c r="CS384" s="183"/>
      <c r="CT384" s="183"/>
      <c r="CU384" s="183"/>
      <c r="CV384" s="183"/>
      <c r="CW384" s="183"/>
      <c r="CX384" s="183"/>
      <c r="CY384" s="183"/>
      <c r="CZ384" s="183"/>
      <c r="DA384" s="183"/>
      <c r="DB384" s="183"/>
      <c r="DC384" s="183"/>
      <c r="DD384" s="183"/>
      <c r="DE384" s="183"/>
      <c r="DF384" s="183"/>
      <c r="DG384" s="183"/>
      <c r="DH384" s="183"/>
      <c r="DI384" s="183"/>
      <c r="DJ384" s="183"/>
      <c r="DK384" s="183"/>
      <c r="DL384" s="183"/>
      <c r="DM384" s="183"/>
      <c r="DN384" s="183"/>
      <c r="DO384" s="183"/>
      <c r="DP384" s="183"/>
      <c r="DQ384" s="183"/>
      <c r="DR384" s="183"/>
      <c r="DS384" s="183"/>
      <c r="DT384" s="183"/>
      <c r="DU384" s="183"/>
      <c r="DV384" s="183"/>
      <c r="DW384" s="183"/>
      <c r="DX384" s="183"/>
      <c r="DY384" s="183"/>
      <c r="DZ384" s="183"/>
      <c r="EA384" s="183"/>
      <c r="EB384" s="183"/>
      <c r="EC384" s="183"/>
      <c r="ED384" s="206"/>
      <c r="EE384" s="206"/>
      <c r="EF384" s="206"/>
      <c r="EG384" s="206"/>
      <c r="EH384" s="206"/>
      <c r="EI384" s="206"/>
      <c r="EJ384" s="206"/>
      <c r="EK384" s="206"/>
      <c r="EL384" s="206"/>
      <c r="EM384" s="206"/>
      <c r="EN384" s="206"/>
      <c r="EO384" s="206"/>
      <c r="EP384" s="206"/>
      <c r="EQ384" s="206"/>
      <c r="ER384" s="206"/>
      <c r="ES384" s="206"/>
      <c r="ET384" s="206"/>
      <c r="EU384" s="206"/>
      <c r="EV384" s="206"/>
      <c r="EW384" s="206"/>
      <c r="EX384" s="206"/>
      <c r="EY384" s="206"/>
      <c r="EZ384" s="206"/>
      <c r="FA384" s="206"/>
      <c r="FB384" s="206"/>
      <c r="FC384" s="206"/>
      <c r="FD384" s="206"/>
      <c r="FE384" s="206"/>
      <c r="FF384" s="206"/>
      <c r="FG384" s="206"/>
      <c r="FH384" s="206"/>
      <c r="FI384" s="206"/>
      <c r="FJ384" s="206"/>
      <c r="FK384" s="206"/>
      <c r="FL384" s="206"/>
      <c r="FM384" s="206"/>
      <c r="FN384" s="206"/>
      <c r="FO384" s="206"/>
      <c r="FP384" s="206"/>
      <c r="FQ384" s="206"/>
      <c r="FR384" s="206"/>
      <c r="FS384" s="206"/>
      <c r="FT384" s="206"/>
      <c r="FU384" s="206"/>
      <c r="FV384" s="206"/>
      <c r="FW384" s="206"/>
      <c r="FX384" s="206"/>
      <c r="FY384" s="206"/>
      <c r="FZ384" s="206"/>
      <c r="GA384" s="206"/>
      <c r="GB384" s="206"/>
      <c r="GC384" s="206"/>
      <c r="GD384" s="206"/>
      <c r="GE384" s="206"/>
      <c r="GF384" s="206"/>
      <c r="GG384" s="206"/>
      <c r="GH384" s="206"/>
      <c r="GI384" s="206"/>
      <c r="GJ384" s="206"/>
      <c r="GK384" s="206"/>
      <c r="GL384" s="206"/>
      <c r="GM384" s="206"/>
      <c r="GN384" s="206"/>
      <c r="GO384" s="206"/>
      <c r="GP384" s="206"/>
      <c r="GQ384" s="206"/>
      <c r="GR384" s="206"/>
      <c r="GS384" s="206"/>
      <c r="GT384" s="206"/>
      <c r="GU384" s="206"/>
      <c r="GV384" s="206"/>
      <c r="GW384" s="206"/>
      <c r="GX384" s="206"/>
      <c r="GY384" s="206"/>
      <c r="GZ384" s="206"/>
      <c r="HA384" s="206"/>
      <c r="HB384" s="206"/>
      <c r="HC384" s="206"/>
      <c r="HD384" s="206"/>
      <c r="HE384" s="206"/>
      <c r="HF384" s="206"/>
      <c r="HG384" s="206"/>
      <c r="HH384" s="206"/>
      <c r="HI384" s="206"/>
      <c r="HJ384" s="206"/>
      <c r="HK384" s="206"/>
      <c r="HL384" s="206"/>
      <c r="HM384" s="206"/>
      <c r="HN384" s="206"/>
      <c r="HO384" s="206"/>
      <c r="HP384" s="206"/>
      <c r="HQ384" s="206"/>
      <c r="HR384" s="206"/>
      <c r="HS384" s="206"/>
      <c r="HT384" s="206"/>
      <c r="HU384" s="206"/>
      <c r="HV384" s="206"/>
      <c r="HW384" s="206"/>
      <c r="HX384" s="206"/>
      <c r="HY384" s="206"/>
      <c r="HZ384" s="206"/>
      <c r="IA384" s="206"/>
      <c r="IB384" s="206"/>
      <c r="IC384" s="206"/>
      <c r="ID384" s="206"/>
      <c r="IE384" s="206"/>
      <c r="IF384" s="206"/>
      <c r="IG384" s="206"/>
      <c r="IH384" s="206"/>
      <c r="II384" s="206"/>
      <c r="IJ384" s="206"/>
      <c r="IK384" s="206"/>
      <c r="IL384" s="206"/>
      <c r="IM384" s="206"/>
      <c r="IN384" s="206"/>
      <c r="IO384" s="206"/>
      <c r="IP384" s="206"/>
      <c r="IQ384" s="206"/>
      <c r="IR384" s="206"/>
      <c r="IS384" s="206"/>
      <c r="IT384" s="206"/>
      <c r="IU384" s="206"/>
      <c r="IV384" s="206"/>
      <c r="IW384" s="206"/>
      <c r="IX384" s="206"/>
      <c r="IY384" s="206"/>
      <c r="IZ384" s="206"/>
      <c r="JA384" s="206"/>
      <c r="JB384" s="206"/>
      <c r="JC384" s="206"/>
      <c r="JD384" s="206"/>
      <c r="JE384" s="206"/>
      <c r="JF384" s="206"/>
      <c r="JG384" s="206"/>
      <c r="JH384" s="206"/>
      <c r="JI384" s="206"/>
      <c r="JJ384" s="206"/>
      <c r="JK384" s="206"/>
      <c r="JL384" s="206"/>
      <c r="JM384" s="206"/>
      <c r="JN384" s="206"/>
      <c r="JO384" s="206"/>
      <c r="JP384" s="206"/>
      <c r="JQ384" s="206"/>
      <c r="JR384" s="206"/>
      <c r="JS384" s="206"/>
      <c r="JT384" s="206"/>
      <c r="JU384" s="206"/>
      <c r="JV384" s="206"/>
      <c r="JW384" s="206"/>
      <c r="JX384" s="206"/>
      <c r="JY384" s="206"/>
      <c r="JZ384" s="206"/>
      <c r="KA384" s="206"/>
      <c r="KB384" s="206"/>
      <c r="KC384" s="206"/>
      <c r="KD384" s="206"/>
      <c r="KE384" s="206"/>
      <c r="KF384" s="206"/>
      <c r="KG384" s="206"/>
      <c r="KH384" s="206"/>
      <c r="KI384" s="206"/>
      <c r="KJ384" s="206"/>
      <c r="KK384" s="206"/>
      <c r="KL384" s="206"/>
      <c r="KM384" s="206"/>
      <c r="KN384" s="206"/>
      <c r="KO384" s="206"/>
      <c r="KP384" s="206"/>
      <c r="KQ384" s="206"/>
      <c r="KR384" s="206"/>
      <c r="KS384" s="206"/>
      <c r="KT384" s="206"/>
      <c r="KU384" s="206"/>
      <c r="KV384" s="206"/>
      <c r="KW384" s="206"/>
      <c r="KX384" s="206"/>
      <c r="KY384" s="206"/>
      <c r="KZ384" s="206"/>
      <c r="LA384" s="206"/>
      <c r="LB384" s="206"/>
      <c r="LC384" s="206"/>
      <c r="LD384" s="206"/>
      <c r="LE384" s="206"/>
      <c r="LF384" s="206"/>
      <c r="LG384" s="206"/>
      <c r="LH384" s="206"/>
      <c r="LI384" s="206"/>
      <c r="LJ384" s="206"/>
      <c r="LK384" s="206"/>
      <c r="LL384" s="206"/>
      <c r="LM384" s="206"/>
      <c r="LN384" s="206"/>
      <c r="LO384" s="206"/>
      <c r="LP384" s="206"/>
      <c r="LQ384" s="206"/>
      <c r="LR384" s="206"/>
      <c r="LS384" s="206"/>
      <c r="LT384" s="206"/>
      <c r="LU384" s="206"/>
      <c r="LV384" s="206"/>
      <c r="LW384" s="206"/>
      <c r="LX384" s="206"/>
      <c r="LY384" s="206"/>
      <c r="LZ384" s="206"/>
      <c r="MA384" s="206"/>
      <c r="MB384" s="206"/>
      <c r="MC384" s="206"/>
      <c r="MD384" s="206"/>
      <c r="ME384" s="206"/>
      <c r="MF384" s="206"/>
      <c r="MG384" s="206"/>
      <c r="MH384" s="206"/>
      <c r="MI384" s="206"/>
      <c r="MJ384" s="206"/>
      <c r="MK384" s="206"/>
      <c r="ML384" s="206"/>
      <c r="MM384" s="206"/>
      <c r="MN384" s="206"/>
      <c r="MO384" s="206"/>
      <c r="MP384" s="206"/>
      <c r="MQ384" s="206"/>
      <c r="MR384" s="206"/>
      <c r="MS384" s="206"/>
      <c r="MT384" s="206"/>
      <c r="MU384" s="206"/>
      <c r="MV384" s="206"/>
      <c r="MW384" s="206"/>
      <c r="MX384" s="206"/>
      <c r="MY384" s="206"/>
      <c r="MZ384" s="206"/>
      <c r="NA384" s="206"/>
      <c r="NB384" s="206"/>
      <c r="NC384" s="206"/>
      <c r="ND384" s="206"/>
      <c r="NE384" s="206"/>
      <c r="NF384" s="206"/>
      <c r="NG384" s="206"/>
      <c r="NH384" s="206"/>
      <c r="NI384" s="206"/>
      <c r="NJ384" s="206"/>
      <c r="NK384" s="206"/>
      <c r="NL384" s="206"/>
      <c r="NM384" s="206"/>
      <c r="NN384" s="206"/>
      <c r="NO384" s="206"/>
      <c r="NP384" s="206"/>
      <c r="NQ384" s="206"/>
      <c r="NR384" s="206"/>
      <c r="NS384" s="206"/>
      <c r="NT384" s="206"/>
      <c r="NU384" s="206"/>
      <c r="NV384" s="206"/>
      <c r="NW384" s="206"/>
      <c r="NX384" s="206"/>
      <c r="NY384" s="206"/>
      <c r="NZ384" s="206"/>
      <c r="OA384" s="206"/>
      <c r="OB384" s="206"/>
      <c r="OC384" s="206"/>
      <c r="OD384" s="206"/>
      <c r="OE384" s="206"/>
      <c r="OF384" s="206"/>
      <c r="OG384" s="206"/>
      <c r="OH384" s="206"/>
      <c r="OI384" s="206"/>
      <c r="OJ384" s="206"/>
      <c r="OK384" s="206"/>
      <c r="OL384" s="206"/>
      <c r="OM384" s="206"/>
      <c r="ON384" s="206"/>
      <c r="OO384" s="206"/>
      <c r="OP384" s="206"/>
      <c r="OQ384" s="206"/>
      <c r="OR384" s="206"/>
      <c r="OS384" s="206"/>
      <c r="OT384" s="206"/>
      <c r="OU384" s="206"/>
      <c r="OV384" s="206"/>
      <c r="OW384" s="206"/>
      <c r="OX384" s="206"/>
      <c r="OY384" s="206"/>
      <c r="OZ384" s="206"/>
      <c r="PA384" s="206"/>
      <c r="PB384" s="206"/>
      <c r="PC384" s="206"/>
      <c r="PD384" s="206"/>
      <c r="PE384" s="206"/>
      <c r="PF384" s="206"/>
      <c r="PG384" s="206"/>
      <c r="PH384" s="206"/>
      <c r="PI384" s="206"/>
      <c r="PJ384" s="206"/>
      <c r="PK384" s="206"/>
      <c r="PL384" s="206"/>
      <c r="PM384" s="206"/>
      <c r="PN384" s="206"/>
      <c r="PO384" s="206"/>
      <c r="PP384" s="206"/>
      <c r="PQ384" s="206"/>
      <c r="PR384" s="206"/>
      <c r="PS384" s="206"/>
      <c r="PT384" s="206"/>
      <c r="PU384" s="206"/>
      <c r="PV384" s="206"/>
      <c r="PW384" s="206"/>
      <c r="PX384" s="206"/>
      <c r="PY384" s="206"/>
      <c r="PZ384" s="206"/>
      <c r="QA384" s="206"/>
      <c r="QB384" s="206"/>
      <c r="QC384" s="206"/>
      <c r="QD384" s="206"/>
      <c r="QE384" s="206"/>
      <c r="QF384" s="206"/>
      <c r="QG384" s="206"/>
      <c r="QH384" s="206"/>
      <c r="QI384" s="206"/>
      <c r="QJ384" s="206"/>
      <c r="QK384" s="206"/>
      <c r="QL384" s="206"/>
      <c r="QM384" s="206"/>
      <c r="QN384" s="206"/>
      <c r="QO384" s="206"/>
      <c r="QP384" s="206"/>
      <c r="QQ384" s="206"/>
      <c r="QR384" s="206"/>
      <c r="QS384" s="206"/>
      <c r="QT384" s="206"/>
      <c r="QU384" s="206"/>
      <c r="QV384" s="206"/>
      <c r="QW384" s="206"/>
      <c r="QX384" s="206"/>
      <c r="QY384" s="206"/>
      <c r="QZ384" s="206"/>
      <c r="RA384" s="206"/>
      <c r="RB384" s="206"/>
      <c r="RC384" s="206"/>
      <c r="RD384" s="206"/>
      <c r="RE384" s="206"/>
      <c r="RF384" s="206"/>
      <c r="RG384" s="206"/>
      <c r="RH384" s="206"/>
      <c r="RI384" s="206"/>
      <c r="RJ384" s="206"/>
      <c r="RK384" s="206"/>
      <c r="RL384" s="206"/>
      <c r="RM384" s="206"/>
      <c r="RN384" s="206"/>
      <c r="RO384" s="206"/>
      <c r="RP384" s="206"/>
      <c r="RQ384" s="206"/>
      <c r="RR384" s="206"/>
      <c r="RS384" s="206"/>
      <c r="RT384" s="206"/>
      <c r="RU384" s="206"/>
      <c r="RV384" s="206"/>
      <c r="RW384" s="206"/>
      <c r="RX384" s="206"/>
      <c r="RY384" s="206"/>
      <c r="RZ384" s="206"/>
      <c r="SA384" s="206"/>
      <c r="SB384" s="206"/>
      <c r="SC384" s="206"/>
      <c r="SD384" s="206"/>
      <c r="SE384" s="206"/>
      <c r="SF384" s="206"/>
      <c r="SG384" s="206"/>
      <c r="SH384" s="206"/>
      <c r="SI384" s="206"/>
      <c r="SJ384" s="206"/>
      <c r="SK384" s="206"/>
      <c r="SL384" s="206"/>
      <c r="SM384" s="206"/>
      <c r="SN384" s="206"/>
      <c r="SO384" s="206"/>
      <c r="SP384" s="206"/>
      <c r="SQ384" s="206"/>
      <c r="SR384" s="206"/>
      <c r="SS384" s="206"/>
      <c r="ST384" s="206"/>
      <c r="SU384" s="206"/>
      <c r="SV384" s="206"/>
      <c r="SW384" s="206"/>
      <c r="SX384" s="206"/>
      <c r="SY384" s="206"/>
      <c r="SZ384" s="206"/>
      <c r="TA384" s="206"/>
      <c r="TB384" s="206"/>
      <c r="TC384" s="206"/>
      <c r="TD384" s="206"/>
      <c r="TE384" s="206"/>
      <c r="TF384" s="206"/>
      <c r="TG384" s="206"/>
      <c r="TH384" s="206"/>
      <c r="TI384" s="206"/>
      <c r="TJ384" s="206"/>
      <c r="TK384" s="206"/>
      <c r="TL384" s="206"/>
      <c r="TM384" s="206"/>
      <c r="TN384" s="206"/>
      <c r="TO384" s="206"/>
      <c r="TP384" s="206"/>
      <c r="TQ384" s="206"/>
      <c r="TR384" s="206"/>
      <c r="TS384" s="206"/>
      <c r="TT384" s="206"/>
      <c r="TU384" s="206"/>
      <c r="TV384" s="206"/>
      <c r="TW384" s="206"/>
      <c r="TX384" s="206"/>
      <c r="TY384" s="206"/>
      <c r="TZ384" s="206"/>
      <c r="UA384" s="206"/>
      <c r="UB384" s="206"/>
      <c r="UC384" s="206"/>
      <c r="UD384" s="206"/>
      <c r="UE384" s="206"/>
      <c r="UF384" s="206"/>
      <c r="UG384" s="206"/>
      <c r="UH384" s="206"/>
      <c r="UI384" s="206"/>
      <c r="UJ384" s="206"/>
      <c r="UK384" s="206"/>
      <c r="UL384" s="206"/>
      <c r="UM384" s="206"/>
      <c r="UN384" s="206"/>
      <c r="UO384" s="206"/>
      <c r="UP384" s="206"/>
      <c r="UQ384" s="206"/>
      <c r="UR384" s="206"/>
      <c r="US384" s="206"/>
      <c r="UT384" s="206"/>
      <c r="UU384" s="206"/>
      <c r="UV384" s="206"/>
      <c r="UW384" s="206"/>
      <c r="UX384" s="206"/>
      <c r="UY384" s="206"/>
      <c r="UZ384" s="206"/>
      <c r="VA384" s="206"/>
      <c r="VB384" s="206"/>
      <c r="VC384" s="206"/>
      <c r="VD384" s="206"/>
      <c r="VE384" s="206"/>
      <c r="VF384" s="206"/>
      <c r="VG384" s="206"/>
      <c r="VH384" s="206"/>
      <c r="VI384" s="206"/>
      <c r="VJ384" s="206"/>
      <c r="VK384" s="206"/>
      <c r="VL384" s="206"/>
      <c r="VM384" s="206"/>
      <c r="VN384" s="206"/>
      <c r="VO384" s="206"/>
      <c r="VP384" s="206"/>
      <c r="VQ384" s="206"/>
      <c r="VR384" s="206"/>
      <c r="VS384" s="206"/>
      <c r="VT384" s="206"/>
      <c r="VU384" s="206"/>
      <c r="VV384" s="206"/>
      <c r="VW384" s="206"/>
      <c r="VX384" s="206"/>
      <c r="VY384" s="206"/>
      <c r="VZ384" s="206"/>
      <c r="WA384" s="206"/>
      <c r="WB384" s="206"/>
      <c r="WC384" s="206"/>
      <c r="WD384" s="206"/>
      <c r="WE384" s="206"/>
      <c r="WF384" s="206"/>
      <c r="WG384" s="206"/>
      <c r="WH384" s="206"/>
      <c r="WI384" s="206"/>
      <c r="WJ384" s="206"/>
      <c r="WK384" s="206"/>
      <c r="WL384" s="206"/>
      <c r="WM384" s="206"/>
      <c r="WN384" s="206"/>
      <c r="WO384" s="206"/>
      <c r="WP384" s="206"/>
      <c r="WQ384" s="206"/>
      <c r="WR384" s="206"/>
      <c r="WS384" s="206"/>
      <c r="WT384" s="206"/>
      <c r="WU384" s="206"/>
      <c r="WV384" s="206"/>
      <c r="WW384" s="206"/>
      <c r="WX384" s="206"/>
      <c r="WY384" s="206"/>
      <c r="WZ384" s="206"/>
      <c r="XA384" s="206"/>
      <c r="XB384" s="206"/>
      <c r="XC384" s="206"/>
      <c r="XD384" s="206"/>
      <c r="XE384" s="206"/>
      <c r="XF384" s="206"/>
      <c r="XG384" s="206"/>
      <c r="XH384" s="206"/>
      <c r="XI384" s="206"/>
      <c r="XJ384" s="206"/>
      <c r="XK384" s="206"/>
      <c r="XL384" s="206"/>
      <c r="XM384" s="206"/>
      <c r="XN384" s="206"/>
      <c r="XO384" s="206"/>
      <c r="XP384" s="206"/>
      <c r="XQ384" s="206"/>
      <c r="XR384" s="206"/>
      <c r="XS384" s="206"/>
      <c r="XT384" s="206"/>
      <c r="XU384" s="206"/>
      <c r="XV384" s="206"/>
      <c r="XW384" s="206"/>
      <c r="XX384" s="206"/>
      <c r="XY384" s="206"/>
      <c r="XZ384" s="206"/>
      <c r="YA384" s="206"/>
      <c r="YB384" s="206"/>
      <c r="YC384" s="206"/>
      <c r="YD384" s="206"/>
      <c r="YE384" s="206"/>
      <c r="YF384" s="206"/>
      <c r="YG384" s="206"/>
      <c r="YH384" s="206"/>
      <c r="YI384" s="206"/>
      <c r="YJ384" s="206"/>
      <c r="YK384" s="206"/>
      <c r="YL384" s="206"/>
      <c r="YM384" s="206"/>
      <c r="YN384" s="206"/>
      <c r="YO384" s="206"/>
      <c r="YP384" s="206"/>
      <c r="YQ384" s="206"/>
      <c r="YR384" s="206"/>
      <c r="YS384" s="206"/>
      <c r="YT384" s="206"/>
      <c r="YU384" s="206"/>
      <c r="YV384" s="206"/>
      <c r="YW384" s="206"/>
      <c r="YX384" s="206"/>
      <c r="YY384" s="206"/>
      <c r="YZ384" s="206"/>
      <c r="ZA384" s="206"/>
      <c r="ZB384" s="206"/>
      <c r="ZC384" s="206"/>
      <c r="ZD384" s="206"/>
      <c r="ZE384" s="206"/>
      <c r="ZF384" s="206"/>
      <c r="ZG384" s="206"/>
      <c r="ZH384" s="206"/>
      <c r="ZI384" s="206"/>
      <c r="ZJ384" s="206"/>
      <c r="ZK384" s="206"/>
      <c r="ZL384" s="206"/>
      <c r="ZM384" s="206"/>
      <c r="ZN384" s="206"/>
      <c r="ZO384" s="206"/>
      <c r="ZP384" s="206"/>
      <c r="ZQ384" s="206"/>
      <c r="ZR384" s="206"/>
      <c r="ZS384" s="206"/>
      <c r="ZT384" s="206"/>
      <c r="ZU384" s="206"/>
      <c r="ZV384" s="206"/>
      <c r="ZW384" s="206"/>
      <c r="ZX384" s="206"/>
      <c r="ZY384" s="206"/>
      <c r="ZZ384" s="206"/>
      <c r="AAA384" s="206"/>
      <c r="AAB384" s="206"/>
      <c r="AAC384" s="206"/>
      <c r="AAD384" s="206"/>
      <c r="AAE384" s="206"/>
      <c r="AAF384" s="206"/>
      <c r="AAG384" s="206"/>
      <c r="AAH384" s="206"/>
      <c r="AAI384" s="206"/>
      <c r="AAJ384" s="206"/>
      <c r="AAK384" s="206"/>
      <c r="AAL384" s="206"/>
      <c r="AAM384" s="206"/>
      <c r="AAN384" s="206"/>
      <c r="AAO384" s="206"/>
      <c r="AAP384" s="206"/>
      <c r="AAQ384" s="206"/>
      <c r="AAR384" s="206"/>
      <c r="AAS384" s="206"/>
      <c r="AAT384" s="206"/>
      <c r="AAU384" s="206"/>
      <c r="AAV384" s="206"/>
      <c r="AAW384" s="206"/>
      <c r="AAX384" s="206"/>
      <c r="AAY384" s="206"/>
      <c r="AAZ384" s="206"/>
      <c r="ABA384" s="206"/>
      <c r="ABB384" s="206"/>
      <c r="ABC384" s="206"/>
      <c r="ABD384" s="206"/>
      <c r="ABE384" s="206"/>
      <c r="ABF384" s="206"/>
      <c r="ABG384" s="206"/>
      <c r="ABH384" s="206"/>
      <c r="ABI384" s="206"/>
      <c r="ABJ384" s="206"/>
      <c r="ABK384" s="206"/>
      <c r="ABL384" s="206"/>
      <c r="ABM384" s="206"/>
      <c r="ABN384" s="206"/>
      <c r="ABO384" s="206"/>
      <c r="ABP384" s="206"/>
      <c r="ABQ384" s="206"/>
      <c r="ABR384" s="206"/>
      <c r="ABS384" s="206"/>
      <c r="ABT384" s="206"/>
      <c r="ABU384" s="206"/>
      <c r="ABV384" s="206"/>
      <c r="ABW384" s="206"/>
      <c r="ABX384" s="206"/>
      <c r="ABY384" s="206"/>
      <c r="ABZ384" s="206"/>
      <c r="ACA384" s="206"/>
      <c r="ACB384" s="206"/>
      <c r="ACC384" s="206"/>
      <c r="ACD384" s="206"/>
      <c r="ACE384" s="206"/>
      <c r="ACF384" s="206"/>
      <c r="ACG384" s="206"/>
      <c r="ACH384" s="206"/>
      <c r="ACI384" s="206"/>
      <c r="ACJ384" s="206"/>
      <c r="ACK384" s="206"/>
      <c r="ACL384" s="206"/>
      <c r="ACM384" s="206"/>
      <c r="ACN384" s="206"/>
      <c r="ACO384" s="206"/>
      <c r="ACP384" s="206"/>
      <c r="ACQ384" s="206"/>
      <c r="ACR384" s="206"/>
      <c r="ACS384" s="206"/>
      <c r="ACT384" s="206"/>
      <c r="ACU384" s="206"/>
      <c r="ACV384" s="206"/>
      <c r="ACW384" s="206"/>
      <c r="ACX384" s="206"/>
      <c r="ACY384" s="206"/>
      <c r="ACZ384" s="206"/>
      <c r="ADA384" s="206"/>
    </row>
    <row r="385" spans="1:781" ht="15" customHeight="1" x14ac:dyDescent="0.3">
      <c r="A385" s="213"/>
      <c r="C385" s="191"/>
      <c r="M385" s="196"/>
      <c r="AB385" s="214" t="s">
        <v>1027</v>
      </c>
      <c r="AC385" s="205">
        <f>SUMIF(AB1:AB382,"&gt;0")</f>
        <v>130.46242504032102</v>
      </c>
      <c r="AD385" s="205">
        <f>SUMIF(AC2:AC382,"&gt;0")</f>
        <v>75.198205128205146</v>
      </c>
      <c r="AE385" s="205">
        <f>SUMIF(AD2:AD382,"&gt;0")</f>
        <v>197.78571428571428</v>
      </c>
      <c r="AF385" s="215">
        <f>SUMIF(AE2:AE382,"&gt;0")</f>
        <v>403.08539281996667</v>
      </c>
      <c r="AH385" s="205" t="e">
        <f>SUM(AG2:AG382)</f>
        <v>#VALUE!</v>
      </c>
      <c r="AI385" s="205">
        <f>SUM(AH1:AH382)</f>
        <v>51.377632550342895</v>
      </c>
      <c r="AJ385" s="205">
        <f>SUM(AI2:AI382)</f>
        <v>3.2450384263955829</v>
      </c>
      <c r="AK385" s="22" t="s">
        <v>1028</v>
      </c>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s="183"/>
      <c r="BO385" s="183"/>
      <c r="BP385" s="183"/>
      <c r="BQ385" s="183"/>
      <c r="BR385" s="183"/>
      <c r="BS385" s="183"/>
      <c r="BT385" s="183"/>
      <c r="BU385" s="183"/>
      <c r="BV385" s="183"/>
      <c r="BW385" s="183"/>
      <c r="BX385" s="183"/>
      <c r="BY385" s="183"/>
      <c r="BZ385" s="183"/>
      <c r="CA385" s="183"/>
      <c r="CB385" s="183"/>
      <c r="CC385" s="183"/>
      <c r="CD385" s="183"/>
      <c r="CE385" s="183"/>
      <c r="CF385" s="183"/>
      <c r="CG385" s="183"/>
      <c r="CH385" s="183"/>
      <c r="CI385" s="183"/>
      <c r="CJ385" s="183"/>
      <c r="CK385" s="183"/>
      <c r="CL385" s="183"/>
      <c r="CM385" s="183"/>
      <c r="CN385" s="183"/>
      <c r="CO385" s="183"/>
      <c r="CP385" s="183"/>
      <c r="CQ385" s="183"/>
      <c r="CR385" s="183"/>
      <c r="CS385" s="183"/>
      <c r="CT385" s="183"/>
      <c r="CU385" s="183"/>
      <c r="CV385" s="183"/>
      <c r="CW385" s="183"/>
      <c r="CX385" s="183"/>
      <c r="CY385" s="183"/>
      <c r="CZ385" s="183"/>
      <c r="DA385" s="183"/>
      <c r="DB385" s="183"/>
      <c r="DC385" s="183"/>
      <c r="DD385" s="183"/>
      <c r="DE385" s="183"/>
      <c r="DF385" s="183"/>
      <c r="DG385" s="183"/>
      <c r="DH385" s="183"/>
      <c r="DI385" s="183"/>
      <c r="DJ385" s="183"/>
      <c r="DK385" s="183"/>
      <c r="DL385" s="183"/>
      <c r="DM385" s="183"/>
      <c r="DN385" s="183"/>
      <c r="DO385" s="183"/>
      <c r="DP385" s="183"/>
      <c r="DQ385" s="183"/>
      <c r="DR385" s="183"/>
      <c r="DS385" s="183"/>
      <c r="DT385" s="183"/>
      <c r="DU385" s="183"/>
      <c r="DV385" s="183"/>
      <c r="DW385" s="183"/>
      <c r="DX385" s="183"/>
      <c r="DY385" s="183"/>
      <c r="DZ385" s="183"/>
      <c r="EA385" s="183"/>
      <c r="EB385" s="183"/>
      <c r="EC385" s="183"/>
      <c r="ED385" s="206"/>
      <c r="EE385" s="206"/>
      <c r="EF385" s="206"/>
      <c r="EG385" s="206"/>
      <c r="EH385" s="206"/>
      <c r="EI385" s="206"/>
      <c r="EJ385" s="206"/>
      <c r="EK385" s="206"/>
      <c r="EL385" s="206"/>
      <c r="EM385" s="206"/>
      <c r="EN385" s="206"/>
      <c r="EO385" s="206"/>
      <c r="EP385" s="206"/>
      <c r="EQ385" s="206"/>
      <c r="ER385" s="206"/>
      <c r="ES385" s="206"/>
      <c r="ET385" s="206"/>
      <c r="EU385" s="206"/>
      <c r="EV385" s="206"/>
      <c r="EW385" s="206"/>
      <c r="EX385" s="206"/>
      <c r="EY385" s="206"/>
      <c r="EZ385" s="206"/>
      <c r="FA385" s="206"/>
      <c r="FB385" s="206"/>
      <c r="FC385" s="206"/>
      <c r="FD385" s="206"/>
      <c r="FE385" s="206"/>
      <c r="FF385" s="206"/>
      <c r="FG385" s="206"/>
      <c r="FH385" s="206"/>
      <c r="FI385" s="206"/>
      <c r="FJ385" s="206"/>
      <c r="FK385" s="206"/>
      <c r="FL385" s="206"/>
      <c r="FM385" s="206"/>
      <c r="FN385" s="206"/>
      <c r="FO385" s="206"/>
      <c r="FP385" s="206"/>
      <c r="FQ385" s="206"/>
      <c r="FR385" s="206"/>
      <c r="FS385" s="206"/>
      <c r="FT385" s="206"/>
      <c r="FU385" s="206"/>
      <c r="FV385" s="206"/>
      <c r="FW385" s="206"/>
      <c r="FX385" s="206"/>
      <c r="FY385" s="206"/>
      <c r="FZ385" s="206"/>
      <c r="GA385" s="206"/>
      <c r="GB385" s="206"/>
      <c r="GC385" s="206"/>
      <c r="GD385" s="206"/>
      <c r="GE385" s="206"/>
      <c r="GF385" s="206"/>
      <c r="GG385" s="206"/>
      <c r="GH385" s="206"/>
      <c r="GI385" s="206"/>
      <c r="GJ385" s="206"/>
      <c r="GK385" s="206"/>
      <c r="GL385" s="206"/>
      <c r="GM385" s="206"/>
      <c r="GN385" s="206"/>
      <c r="GO385" s="206"/>
      <c r="GP385" s="206"/>
      <c r="GQ385" s="206"/>
      <c r="GR385" s="206"/>
      <c r="GS385" s="206"/>
      <c r="GT385" s="206"/>
      <c r="GU385" s="206"/>
      <c r="GV385" s="206"/>
      <c r="GW385" s="206"/>
      <c r="GX385" s="206"/>
      <c r="GY385" s="206"/>
      <c r="GZ385" s="206"/>
      <c r="HA385" s="206"/>
      <c r="HB385" s="206"/>
      <c r="HC385" s="206"/>
      <c r="HD385" s="206"/>
      <c r="HE385" s="206"/>
      <c r="HF385" s="206"/>
      <c r="HG385" s="206"/>
      <c r="HH385" s="206"/>
      <c r="HI385" s="206"/>
      <c r="HJ385" s="206"/>
      <c r="HK385" s="206"/>
      <c r="HL385" s="206"/>
      <c r="HM385" s="206"/>
      <c r="HN385" s="206"/>
      <c r="HO385" s="206"/>
      <c r="HP385" s="206"/>
      <c r="HQ385" s="206"/>
      <c r="HR385" s="206"/>
      <c r="HS385" s="206"/>
      <c r="HT385" s="206"/>
      <c r="HU385" s="206"/>
      <c r="HV385" s="206"/>
      <c r="HW385" s="206"/>
      <c r="HX385" s="206"/>
      <c r="HY385" s="206"/>
      <c r="HZ385" s="206"/>
      <c r="IA385" s="206"/>
      <c r="IB385" s="206"/>
      <c r="IC385" s="206"/>
      <c r="ID385" s="206"/>
      <c r="IE385" s="206"/>
      <c r="IF385" s="206"/>
      <c r="IG385" s="206"/>
      <c r="IH385" s="206"/>
      <c r="II385" s="206"/>
      <c r="IJ385" s="206"/>
      <c r="IK385" s="206"/>
      <c r="IL385" s="206"/>
      <c r="IM385" s="206"/>
      <c r="IN385" s="206"/>
      <c r="IO385" s="206"/>
      <c r="IP385" s="206"/>
      <c r="IQ385" s="206"/>
      <c r="IR385" s="206"/>
      <c r="IS385" s="206"/>
      <c r="IT385" s="206"/>
      <c r="IU385" s="206"/>
      <c r="IV385" s="206"/>
      <c r="IW385" s="206"/>
      <c r="IX385" s="206"/>
      <c r="IY385" s="206"/>
      <c r="IZ385" s="206"/>
      <c r="JA385" s="206"/>
      <c r="JB385" s="206"/>
      <c r="JC385" s="206"/>
      <c r="JD385" s="206"/>
      <c r="JE385" s="206"/>
      <c r="JF385" s="206"/>
      <c r="JG385" s="206"/>
      <c r="JH385" s="206"/>
      <c r="JI385" s="206"/>
      <c r="JJ385" s="206"/>
      <c r="JK385" s="206"/>
      <c r="JL385" s="206"/>
      <c r="JM385" s="206"/>
      <c r="JN385" s="206"/>
      <c r="JO385" s="206"/>
      <c r="JP385" s="206"/>
      <c r="JQ385" s="206"/>
      <c r="JR385" s="206"/>
      <c r="JS385" s="206"/>
      <c r="JT385" s="206"/>
      <c r="JU385" s="206"/>
      <c r="JV385" s="206"/>
      <c r="JW385" s="206"/>
      <c r="JX385" s="206"/>
      <c r="JY385" s="206"/>
      <c r="JZ385" s="206"/>
      <c r="KA385" s="206"/>
      <c r="KB385" s="206"/>
      <c r="KC385" s="206"/>
      <c r="KD385" s="206"/>
      <c r="KE385" s="206"/>
      <c r="KF385" s="206"/>
      <c r="KG385" s="206"/>
      <c r="KH385" s="206"/>
      <c r="KI385" s="206"/>
      <c r="KJ385" s="206"/>
      <c r="KK385" s="206"/>
      <c r="KL385" s="206"/>
      <c r="KM385" s="206"/>
      <c r="KN385" s="206"/>
      <c r="KO385" s="206"/>
      <c r="KP385" s="206"/>
      <c r="KQ385" s="206"/>
      <c r="KR385" s="206"/>
      <c r="KS385" s="206"/>
      <c r="KT385" s="206"/>
      <c r="KU385" s="206"/>
      <c r="KV385" s="206"/>
      <c r="KW385" s="206"/>
      <c r="KX385" s="206"/>
      <c r="KY385" s="206"/>
      <c r="KZ385" s="206"/>
      <c r="LA385" s="206"/>
      <c r="LB385" s="206"/>
      <c r="LC385" s="206"/>
      <c r="LD385" s="206"/>
      <c r="LE385" s="206"/>
      <c r="LF385" s="206"/>
      <c r="LG385" s="206"/>
      <c r="LH385" s="206"/>
      <c r="LI385" s="206"/>
      <c r="LJ385" s="206"/>
      <c r="LK385" s="206"/>
      <c r="LL385" s="206"/>
      <c r="LM385" s="206"/>
      <c r="LN385" s="206"/>
      <c r="LO385" s="206"/>
      <c r="LP385" s="206"/>
      <c r="LQ385" s="206"/>
      <c r="LR385" s="206"/>
      <c r="LS385" s="206"/>
      <c r="LT385" s="206"/>
      <c r="LU385" s="206"/>
      <c r="LV385" s="206"/>
      <c r="LW385" s="206"/>
      <c r="LX385" s="206"/>
      <c r="LY385" s="206"/>
      <c r="LZ385" s="206"/>
      <c r="MA385" s="206"/>
      <c r="MB385" s="206"/>
      <c r="MC385" s="206"/>
      <c r="MD385" s="206"/>
      <c r="ME385" s="206"/>
      <c r="MF385" s="206"/>
      <c r="MG385" s="206"/>
      <c r="MH385" s="206"/>
      <c r="MI385" s="206"/>
      <c r="MJ385" s="206"/>
      <c r="MK385" s="206"/>
      <c r="ML385" s="206"/>
      <c r="MM385" s="206"/>
      <c r="MN385" s="206"/>
      <c r="MO385" s="206"/>
      <c r="MP385" s="206"/>
      <c r="MQ385" s="206"/>
      <c r="MR385" s="206"/>
      <c r="MS385" s="206"/>
      <c r="MT385" s="206"/>
      <c r="MU385" s="206"/>
      <c r="MV385" s="206"/>
      <c r="MW385" s="206"/>
      <c r="MX385" s="206"/>
      <c r="MY385" s="206"/>
      <c r="MZ385" s="206"/>
      <c r="NA385" s="206"/>
      <c r="NB385" s="206"/>
      <c r="NC385" s="206"/>
      <c r="ND385" s="206"/>
      <c r="NE385" s="206"/>
      <c r="NF385" s="206"/>
      <c r="NG385" s="206"/>
      <c r="NH385" s="206"/>
      <c r="NI385" s="206"/>
      <c r="NJ385" s="206"/>
      <c r="NK385" s="206"/>
      <c r="NL385" s="206"/>
      <c r="NM385" s="206"/>
      <c r="NN385" s="206"/>
      <c r="NO385" s="206"/>
      <c r="NP385" s="206"/>
      <c r="NQ385" s="206"/>
      <c r="NR385" s="206"/>
      <c r="NS385" s="206"/>
      <c r="NT385" s="206"/>
      <c r="NU385" s="206"/>
      <c r="NV385" s="206"/>
      <c r="NW385" s="206"/>
      <c r="NX385" s="206"/>
      <c r="NY385" s="206"/>
      <c r="NZ385" s="206"/>
      <c r="OA385" s="206"/>
      <c r="OB385" s="206"/>
      <c r="OC385" s="206"/>
      <c r="OD385" s="206"/>
      <c r="OE385" s="206"/>
      <c r="OF385" s="206"/>
      <c r="OG385" s="206"/>
      <c r="OH385" s="206"/>
      <c r="OI385" s="206"/>
      <c r="OJ385" s="206"/>
      <c r="OK385" s="206"/>
      <c r="OL385" s="206"/>
      <c r="OM385" s="206"/>
      <c r="ON385" s="206"/>
      <c r="OO385" s="206"/>
      <c r="OP385" s="206"/>
      <c r="OQ385" s="206"/>
      <c r="OR385" s="206"/>
      <c r="OS385" s="206"/>
      <c r="OT385" s="206"/>
      <c r="OU385" s="206"/>
      <c r="OV385" s="206"/>
      <c r="OW385" s="206"/>
      <c r="OX385" s="206"/>
      <c r="OY385" s="206"/>
      <c r="OZ385" s="206"/>
      <c r="PA385" s="206"/>
      <c r="PB385" s="206"/>
      <c r="PC385" s="206"/>
      <c r="PD385" s="206"/>
      <c r="PE385" s="206"/>
      <c r="PF385" s="206"/>
      <c r="PG385" s="206"/>
      <c r="PH385" s="206"/>
      <c r="PI385" s="206"/>
      <c r="PJ385" s="206"/>
      <c r="PK385" s="206"/>
      <c r="PL385" s="206"/>
      <c r="PM385" s="206"/>
      <c r="PN385" s="206"/>
      <c r="PO385" s="206"/>
      <c r="PP385" s="206"/>
      <c r="PQ385" s="206"/>
      <c r="PR385" s="206"/>
      <c r="PS385" s="206"/>
      <c r="PT385" s="206"/>
      <c r="PU385" s="206"/>
      <c r="PV385" s="206"/>
      <c r="PW385" s="206"/>
      <c r="PX385" s="206"/>
      <c r="PY385" s="206"/>
      <c r="PZ385" s="206"/>
      <c r="QA385" s="206"/>
      <c r="QB385" s="206"/>
      <c r="QC385" s="206"/>
      <c r="QD385" s="206"/>
      <c r="QE385" s="206"/>
      <c r="QF385" s="206"/>
      <c r="QG385" s="206"/>
      <c r="QH385" s="206"/>
      <c r="QI385" s="206"/>
      <c r="QJ385" s="206"/>
      <c r="QK385" s="206"/>
      <c r="QL385" s="206"/>
      <c r="QM385" s="206"/>
      <c r="QN385" s="206"/>
      <c r="QO385" s="206"/>
      <c r="QP385" s="206"/>
      <c r="QQ385" s="206"/>
      <c r="QR385" s="206"/>
      <c r="QS385" s="206"/>
      <c r="QT385" s="206"/>
      <c r="QU385" s="206"/>
      <c r="QV385" s="206"/>
      <c r="QW385" s="206"/>
      <c r="QX385" s="206"/>
      <c r="QY385" s="206"/>
      <c r="QZ385" s="206"/>
      <c r="RA385" s="206"/>
      <c r="RB385" s="206"/>
      <c r="RC385" s="206"/>
      <c r="RD385" s="206"/>
      <c r="RE385" s="206"/>
      <c r="RF385" s="206"/>
      <c r="RG385" s="206"/>
      <c r="RH385" s="206"/>
      <c r="RI385" s="206"/>
      <c r="RJ385" s="206"/>
      <c r="RK385" s="206"/>
      <c r="RL385" s="206"/>
      <c r="RM385" s="206"/>
      <c r="RN385" s="206"/>
      <c r="RO385" s="206"/>
      <c r="RP385" s="206"/>
      <c r="RQ385" s="206"/>
      <c r="RR385" s="206"/>
      <c r="RS385" s="206"/>
      <c r="RT385" s="206"/>
      <c r="RU385" s="206"/>
      <c r="RV385" s="206"/>
      <c r="RW385" s="206"/>
      <c r="RX385" s="206"/>
      <c r="RY385" s="206"/>
      <c r="RZ385" s="206"/>
      <c r="SA385" s="206"/>
      <c r="SB385" s="206"/>
      <c r="SC385" s="206"/>
      <c r="SD385" s="206"/>
      <c r="SE385" s="206"/>
      <c r="SF385" s="206"/>
      <c r="SG385" s="206"/>
      <c r="SH385" s="206"/>
      <c r="SI385" s="206"/>
      <c r="SJ385" s="206"/>
      <c r="SK385" s="206"/>
      <c r="SL385" s="206"/>
      <c r="SM385" s="206"/>
      <c r="SN385" s="206"/>
      <c r="SO385" s="206"/>
      <c r="SP385" s="206"/>
      <c r="SQ385" s="206"/>
      <c r="SR385" s="206"/>
      <c r="SS385" s="206"/>
      <c r="ST385" s="206"/>
      <c r="SU385" s="206"/>
      <c r="SV385" s="206"/>
      <c r="SW385" s="206"/>
      <c r="SX385" s="206"/>
      <c r="SY385" s="206"/>
      <c r="SZ385" s="206"/>
      <c r="TA385" s="206"/>
      <c r="TB385" s="206"/>
      <c r="TC385" s="206"/>
      <c r="TD385" s="206"/>
      <c r="TE385" s="206"/>
      <c r="TF385" s="206"/>
      <c r="TG385" s="206"/>
      <c r="TH385" s="206"/>
      <c r="TI385" s="206"/>
      <c r="TJ385" s="206"/>
      <c r="TK385" s="206"/>
      <c r="TL385" s="206"/>
      <c r="TM385" s="206"/>
      <c r="TN385" s="206"/>
      <c r="TO385" s="206"/>
      <c r="TP385" s="206"/>
      <c r="TQ385" s="206"/>
      <c r="TR385" s="206"/>
      <c r="TS385" s="206"/>
      <c r="TT385" s="206"/>
      <c r="TU385" s="206"/>
      <c r="TV385" s="206"/>
      <c r="TW385" s="206"/>
      <c r="TX385" s="206"/>
      <c r="TY385" s="206"/>
      <c r="TZ385" s="206"/>
      <c r="UA385" s="206"/>
      <c r="UB385" s="206"/>
      <c r="UC385" s="206"/>
      <c r="UD385" s="206"/>
      <c r="UE385" s="206"/>
      <c r="UF385" s="206"/>
      <c r="UG385" s="206"/>
      <c r="UH385" s="206"/>
      <c r="UI385" s="206"/>
      <c r="UJ385" s="206"/>
      <c r="UK385" s="206"/>
      <c r="UL385" s="206"/>
      <c r="UM385" s="206"/>
      <c r="UN385" s="206"/>
      <c r="UO385" s="206"/>
      <c r="UP385" s="206"/>
      <c r="UQ385" s="206"/>
      <c r="UR385" s="206"/>
      <c r="US385" s="206"/>
      <c r="UT385" s="206"/>
      <c r="UU385" s="206"/>
      <c r="UV385" s="206"/>
      <c r="UW385" s="206"/>
      <c r="UX385" s="206"/>
      <c r="UY385" s="206"/>
      <c r="UZ385" s="206"/>
      <c r="VA385" s="206"/>
      <c r="VB385" s="206"/>
      <c r="VC385" s="206"/>
      <c r="VD385" s="206"/>
      <c r="VE385" s="206"/>
      <c r="VF385" s="206"/>
      <c r="VG385" s="206"/>
      <c r="VH385" s="206"/>
      <c r="VI385" s="206"/>
      <c r="VJ385" s="206"/>
      <c r="VK385" s="206"/>
      <c r="VL385" s="206"/>
      <c r="VM385" s="206"/>
      <c r="VN385" s="206"/>
      <c r="VO385" s="206"/>
      <c r="VP385" s="206"/>
      <c r="VQ385" s="206"/>
      <c r="VR385" s="206"/>
      <c r="VS385" s="206"/>
      <c r="VT385" s="206"/>
      <c r="VU385" s="206"/>
      <c r="VV385" s="206"/>
      <c r="VW385" s="206"/>
      <c r="VX385" s="206"/>
      <c r="VY385" s="206"/>
      <c r="VZ385" s="206"/>
      <c r="WA385" s="206"/>
      <c r="WB385" s="206"/>
      <c r="WC385" s="206"/>
      <c r="WD385" s="206"/>
      <c r="WE385" s="206"/>
      <c r="WF385" s="206"/>
      <c r="WG385" s="206"/>
      <c r="WH385" s="206"/>
      <c r="WI385" s="206"/>
      <c r="WJ385" s="206"/>
      <c r="WK385" s="206"/>
      <c r="WL385" s="206"/>
      <c r="WM385" s="206"/>
      <c r="WN385" s="206"/>
      <c r="WO385" s="206"/>
      <c r="WP385" s="206"/>
      <c r="WQ385" s="206"/>
      <c r="WR385" s="206"/>
      <c r="WS385" s="206"/>
      <c r="WT385" s="206"/>
      <c r="WU385" s="206"/>
      <c r="WV385" s="206"/>
      <c r="WW385" s="206"/>
      <c r="WX385" s="206"/>
      <c r="WY385" s="206"/>
      <c r="WZ385" s="206"/>
      <c r="XA385" s="206"/>
      <c r="XB385" s="206"/>
      <c r="XC385" s="206"/>
      <c r="XD385" s="206"/>
      <c r="XE385" s="206"/>
      <c r="XF385" s="206"/>
      <c r="XG385" s="206"/>
      <c r="XH385" s="206"/>
      <c r="XI385" s="206"/>
      <c r="XJ385" s="206"/>
      <c r="XK385" s="206"/>
      <c r="XL385" s="206"/>
      <c r="XM385" s="206"/>
      <c r="XN385" s="206"/>
      <c r="XO385" s="206"/>
      <c r="XP385" s="206"/>
      <c r="XQ385" s="206"/>
      <c r="XR385" s="206"/>
      <c r="XS385" s="206"/>
      <c r="XT385" s="206"/>
      <c r="XU385" s="206"/>
      <c r="XV385" s="206"/>
      <c r="XW385" s="206"/>
      <c r="XX385" s="206"/>
      <c r="XY385" s="206"/>
      <c r="XZ385" s="206"/>
      <c r="YA385" s="206"/>
      <c r="YB385" s="206"/>
      <c r="YC385" s="206"/>
      <c r="YD385" s="206"/>
      <c r="YE385" s="206"/>
      <c r="YF385" s="206"/>
      <c r="YG385" s="206"/>
      <c r="YH385" s="206"/>
      <c r="YI385" s="206"/>
      <c r="YJ385" s="206"/>
      <c r="YK385" s="206"/>
      <c r="YL385" s="206"/>
      <c r="YM385" s="206"/>
      <c r="YN385" s="206"/>
      <c r="YO385" s="206"/>
      <c r="YP385" s="206"/>
      <c r="YQ385" s="206"/>
      <c r="YR385" s="206"/>
      <c r="YS385" s="206"/>
      <c r="YT385" s="206"/>
      <c r="YU385" s="206"/>
      <c r="YV385" s="206"/>
      <c r="YW385" s="206"/>
      <c r="YX385" s="206"/>
      <c r="YY385" s="206"/>
      <c r="YZ385" s="206"/>
      <c r="ZA385" s="206"/>
      <c r="ZB385" s="206"/>
      <c r="ZC385" s="206"/>
      <c r="ZD385" s="206"/>
      <c r="ZE385" s="206"/>
      <c r="ZF385" s="206"/>
      <c r="ZG385" s="206"/>
      <c r="ZH385" s="206"/>
      <c r="ZI385" s="206"/>
      <c r="ZJ385" s="206"/>
      <c r="ZK385" s="206"/>
      <c r="ZL385" s="206"/>
      <c r="ZM385" s="206"/>
      <c r="ZN385" s="206"/>
      <c r="ZO385" s="206"/>
      <c r="ZP385" s="206"/>
      <c r="ZQ385" s="206"/>
      <c r="ZR385" s="206"/>
      <c r="ZS385" s="206"/>
      <c r="ZT385" s="206"/>
      <c r="ZU385" s="206"/>
      <c r="ZV385" s="206"/>
      <c r="ZW385" s="206"/>
      <c r="ZX385" s="206"/>
      <c r="ZY385" s="206"/>
      <c r="ZZ385" s="206"/>
      <c r="AAA385" s="206"/>
      <c r="AAB385" s="206"/>
      <c r="AAC385" s="206"/>
      <c r="AAD385" s="206"/>
      <c r="AAE385" s="206"/>
      <c r="AAF385" s="206"/>
      <c r="AAG385" s="206"/>
      <c r="AAH385" s="206"/>
      <c r="AAI385" s="206"/>
      <c r="AAJ385" s="206"/>
      <c r="AAK385" s="206"/>
      <c r="AAL385" s="206"/>
      <c r="AAM385" s="206"/>
      <c r="AAN385" s="206"/>
      <c r="AAO385" s="206"/>
      <c r="AAP385" s="206"/>
      <c r="AAQ385" s="206"/>
      <c r="AAR385" s="206"/>
      <c r="AAS385" s="206"/>
      <c r="AAT385" s="206"/>
      <c r="AAU385" s="206"/>
      <c r="AAV385" s="206"/>
      <c r="AAW385" s="206"/>
      <c r="AAX385" s="206"/>
      <c r="AAY385" s="206"/>
      <c r="AAZ385" s="206"/>
      <c r="ABA385" s="206"/>
      <c r="ABB385" s="206"/>
      <c r="ABC385" s="206"/>
      <c r="ABD385" s="206"/>
      <c r="ABE385" s="206"/>
      <c r="ABF385" s="206"/>
      <c r="ABG385" s="206"/>
      <c r="ABH385" s="206"/>
      <c r="ABI385" s="206"/>
      <c r="ABJ385" s="206"/>
      <c r="ABK385" s="206"/>
      <c r="ABL385" s="206"/>
      <c r="ABM385" s="206"/>
      <c r="ABN385" s="206"/>
      <c r="ABO385" s="206"/>
      <c r="ABP385" s="206"/>
      <c r="ABQ385" s="206"/>
      <c r="ABR385" s="206"/>
      <c r="ABS385" s="206"/>
      <c r="ABT385" s="206"/>
      <c r="ABU385" s="206"/>
      <c r="ABV385" s="206"/>
      <c r="ABW385" s="206"/>
      <c r="ABX385" s="206"/>
      <c r="ABY385" s="206"/>
      <c r="ABZ385" s="206"/>
      <c r="ACA385" s="206"/>
      <c r="ACB385" s="206"/>
      <c r="ACC385" s="206"/>
      <c r="ACD385" s="206"/>
      <c r="ACE385" s="206"/>
      <c r="ACF385" s="206"/>
      <c r="ACG385" s="206"/>
      <c r="ACH385" s="206"/>
      <c r="ACI385" s="206"/>
      <c r="ACJ385" s="206"/>
      <c r="ACK385" s="206"/>
      <c r="ACL385" s="206"/>
      <c r="ACM385" s="206"/>
      <c r="ACN385" s="206"/>
      <c r="ACO385" s="206"/>
      <c r="ACP385" s="206"/>
      <c r="ACQ385" s="206"/>
      <c r="ACR385" s="206"/>
      <c r="ACS385" s="206"/>
      <c r="ACT385" s="206"/>
      <c r="ACU385" s="206"/>
      <c r="ACV385" s="206"/>
      <c r="ACW385" s="206"/>
      <c r="ACX385" s="206"/>
      <c r="ACY385" s="206"/>
      <c r="ACZ385" s="206"/>
      <c r="ADA385" s="206"/>
    </row>
    <row r="386" spans="1:781" ht="18.600000000000001" thickBot="1" x14ac:dyDescent="0.35">
      <c r="A386" s="216" t="s">
        <v>1029</v>
      </c>
      <c r="B386" s="217"/>
      <c r="C386" s="191"/>
      <c r="M386" s="196"/>
      <c r="P386" s="218" t="s">
        <v>1030</v>
      </c>
      <c r="Q386" s="219"/>
      <c r="AB386" s="220" t="s">
        <v>1031</v>
      </c>
      <c r="AC386" s="221">
        <f>AVERAGE(AB1:AB382)</f>
        <v>0.39775129585463725</v>
      </c>
      <c r="AD386" s="221">
        <f>AVERAGE(AC2:AC382)</f>
        <v>0.23353479853479858</v>
      </c>
      <c r="AE386" s="222" t="e">
        <f>AVERAGE(AD2:AD382)</f>
        <v>#VALUE!</v>
      </c>
      <c r="AF386" s="223" t="e">
        <f>AVERAGE(AE2:AE382)</f>
        <v>#VALUE!</v>
      </c>
      <c r="AH386" s="205" t="e">
        <f>AVERAGE(AG2:AG382)</f>
        <v>#VALUE!</v>
      </c>
      <c r="AI386" s="205">
        <f>AVERAGE(AH1:AH382)</f>
        <v>0.15955786506317668</v>
      </c>
      <c r="AJ386" s="205">
        <f>AVERAGE(AI2:AI382)</f>
        <v>1.007775908818504E-2</v>
      </c>
      <c r="AK386" s="22" t="s">
        <v>1032</v>
      </c>
      <c r="AL386" s="183"/>
      <c r="AM386" s="183"/>
      <c r="AN386" s="183"/>
      <c r="AO386" s="183"/>
      <c r="AP386" s="183"/>
      <c r="AQ386" s="183"/>
      <c r="AR386" s="183"/>
      <c r="AS386" s="183"/>
      <c r="AT386" s="183"/>
      <c r="AU386" s="183"/>
      <c r="AV386" s="183"/>
      <c r="AW386" s="183"/>
      <c r="AX386" s="183"/>
      <c r="AY386" s="183"/>
      <c r="AZ386" s="183"/>
      <c r="BA386" s="183"/>
      <c r="BB386" s="183"/>
      <c r="BC386" s="183"/>
      <c r="BD386" s="183"/>
      <c r="BE386" s="183"/>
      <c r="BF386" s="183"/>
      <c r="BG386" s="183"/>
      <c r="BH386" s="183"/>
      <c r="BI386" s="183"/>
      <c r="BJ386" s="183"/>
      <c r="BK386" s="183"/>
      <c r="BL386" s="183"/>
      <c r="BM386" s="183"/>
      <c r="BN386" s="183"/>
      <c r="BO386" s="183"/>
      <c r="BP386" s="183"/>
      <c r="BQ386" s="183"/>
      <c r="BR386" s="183"/>
      <c r="BS386" s="183"/>
      <c r="BT386" s="183"/>
      <c r="BU386" s="183"/>
      <c r="BV386" s="183"/>
      <c r="BW386" s="183"/>
      <c r="BX386" s="183"/>
      <c r="BY386" s="183"/>
      <c r="BZ386" s="183"/>
      <c r="CA386" s="183"/>
      <c r="CB386" s="183"/>
      <c r="CC386" s="183"/>
      <c r="CD386" s="183"/>
      <c r="CE386" s="183"/>
      <c r="CF386" s="183"/>
      <c r="CG386" s="183"/>
      <c r="CH386" s="183"/>
      <c r="CI386" s="183"/>
      <c r="CJ386" s="183"/>
      <c r="CK386" s="183"/>
      <c r="CL386" s="183"/>
      <c r="CM386" s="183"/>
      <c r="CN386" s="183"/>
      <c r="CO386" s="183"/>
      <c r="CP386" s="183"/>
      <c r="CQ386" s="183"/>
      <c r="CR386" s="183"/>
      <c r="CS386" s="183"/>
      <c r="CT386" s="183"/>
      <c r="CU386" s="183"/>
      <c r="CV386" s="183"/>
      <c r="CW386" s="183"/>
      <c r="CX386" s="183"/>
      <c r="CY386" s="183"/>
      <c r="CZ386" s="183"/>
      <c r="DA386" s="183"/>
      <c r="DB386" s="183"/>
      <c r="DC386" s="183"/>
      <c r="DD386" s="183"/>
      <c r="DE386" s="183"/>
      <c r="DF386" s="183"/>
      <c r="DG386" s="183"/>
      <c r="DH386" s="183"/>
      <c r="DI386" s="183"/>
      <c r="DJ386" s="183"/>
      <c r="DK386" s="183"/>
      <c r="DL386" s="183"/>
      <c r="DM386" s="183"/>
      <c r="DN386" s="183"/>
      <c r="DO386" s="183"/>
      <c r="DP386" s="183"/>
      <c r="DQ386" s="183"/>
      <c r="DR386" s="183"/>
      <c r="DS386" s="183"/>
      <c r="DT386" s="183"/>
      <c r="DU386" s="183"/>
      <c r="DV386" s="183"/>
      <c r="DW386" s="183"/>
      <c r="DX386" s="183"/>
      <c r="DY386" s="183"/>
      <c r="DZ386" s="183"/>
      <c r="EA386" s="183"/>
      <c r="EB386" s="183"/>
      <c r="EC386" s="183"/>
      <c r="ED386" s="206"/>
      <c r="EE386" s="206"/>
      <c r="EF386" s="206"/>
      <c r="EG386" s="206"/>
      <c r="EH386" s="206"/>
      <c r="EI386" s="206"/>
      <c r="EJ386" s="206"/>
      <c r="EK386" s="206"/>
      <c r="EL386" s="206"/>
      <c r="EM386" s="206"/>
      <c r="EN386" s="206"/>
      <c r="EO386" s="206"/>
      <c r="EP386" s="206"/>
      <c r="EQ386" s="206"/>
      <c r="ER386" s="206"/>
      <c r="ES386" s="206"/>
      <c r="ET386" s="206"/>
      <c r="EU386" s="206"/>
      <c r="EV386" s="206"/>
      <c r="EW386" s="206"/>
      <c r="EX386" s="206"/>
      <c r="EY386" s="206"/>
      <c r="EZ386" s="206"/>
      <c r="FA386" s="206"/>
      <c r="FB386" s="206"/>
      <c r="FC386" s="206"/>
      <c r="FD386" s="206"/>
      <c r="FE386" s="206"/>
      <c r="FF386" s="206"/>
      <c r="FG386" s="206"/>
      <c r="FH386" s="206"/>
      <c r="FI386" s="206"/>
      <c r="FJ386" s="206"/>
      <c r="FK386" s="206"/>
      <c r="FL386" s="206"/>
      <c r="FM386" s="206"/>
      <c r="FN386" s="206"/>
      <c r="FO386" s="206"/>
      <c r="FP386" s="206"/>
      <c r="FQ386" s="206"/>
      <c r="FR386" s="206"/>
      <c r="FS386" s="206"/>
      <c r="FT386" s="206"/>
      <c r="FU386" s="206"/>
      <c r="FV386" s="206"/>
      <c r="FW386" s="206"/>
      <c r="FX386" s="206"/>
      <c r="FY386" s="206"/>
      <c r="FZ386" s="206"/>
      <c r="GA386" s="206"/>
      <c r="GB386" s="206"/>
      <c r="GC386" s="206"/>
      <c r="GD386" s="206"/>
      <c r="GE386" s="206"/>
      <c r="GF386" s="206"/>
      <c r="GG386" s="206"/>
      <c r="GH386" s="206"/>
      <c r="GI386" s="206"/>
      <c r="GJ386" s="206"/>
      <c r="GK386" s="206"/>
      <c r="GL386" s="206"/>
      <c r="GM386" s="206"/>
      <c r="GN386" s="206"/>
      <c r="GO386" s="206"/>
      <c r="GP386" s="206"/>
      <c r="GQ386" s="206"/>
      <c r="GR386" s="206"/>
      <c r="GS386" s="206"/>
      <c r="GT386" s="206"/>
      <c r="GU386" s="206"/>
      <c r="GV386" s="206"/>
      <c r="GW386" s="206"/>
      <c r="GX386" s="206"/>
      <c r="GY386" s="206"/>
      <c r="GZ386" s="206"/>
      <c r="HA386" s="206"/>
      <c r="HB386" s="206"/>
      <c r="HC386" s="206"/>
      <c r="HD386" s="206"/>
      <c r="HE386" s="206"/>
      <c r="HF386" s="206"/>
      <c r="HG386" s="206"/>
      <c r="HH386" s="206"/>
      <c r="HI386" s="206"/>
      <c r="HJ386" s="206"/>
      <c r="HK386" s="206"/>
      <c r="HL386" s="206"/>
      <c r="HM386" s="206"/>
      <c r="HN386" s="206"/>
      <c r="HO386" s="206"/>
      <c r="HP386" s="206"/>
      <c r="HQ386" s="206"/>
      <c r="HR386" s="206"/>
      <c r="HS386" s="206"/>
      <c r="HT386" s="206"/>
      <c r="HU386" s="206"/>
      <c r="HV386" s="206"/>
      <c r="HW386" s="206"/>
      <c r="HX386" s="206"/>
      <c r="HY386" s="206"/>
      <c r="HZ386" s="206"/>
      <c r="IA386" s="206"/>
      <c r="IB386" s="206"/>
      <c r="IC386" s="206"/>
      <c r="ID386" s="206"/>
      <c r="IE386" s="206"/>
      <c r="IF386" s="206"/>
      <c r="IG386" s="206"/>
      <c r="IH386" s="206"/>
      <c r="II386" s="206"/>
      <c r="IJ386" s="206"/>
      <c r="IK386" s="206"/>
      <c r="IL386" s="206"/>
      <c r="IM386" s="206"/>
      <c r="IN386" s="206"/>
      <c r="IO386" s="206"/>
      <c r="IP386" s="206"/>
      <c r="IQ386" s="206"/>
      <c r="IR386" s="206"/>
      <c r="IS386" s="206"/>
      <c r="IT386" s="206"/>
      <c r="IU386" s="206"/>
      <c r="IV386" s="206"/>
      <c r="IW386" s="206"/>
      <c r="IX386" s="206"/>
      <c r="IY386" s="206"/>
      <c r="IZ386" s="206"/>
      <c r="JA386" s="206"/>
      <c r="JB386" s="206"/>
      <c r="JC386" s="206"/>
      <c r="JD386" s="206"/>
      <c r="JE386" s="206"/>
      <c r="JF386" s="206"/>
      <c r="JG386" s="206"/>
      <c r="JH386" s="206"/>
      <c r="JI386" s="206"/>
      <c r="JJ386" s="206"/>
      <c r="JK386" s="206"/>
      <c r="JL386" s="206"/>
      <c r="JM386" s="206"/>
      <c r="JN386" s="206"/>
      <c r="JO386" s="206"/>
      <c r="JP386" s="206"/>
      <c r="JQ386" s="206"/>
      <c r="JR386" s="206"/>
      <c r="JS386" s="206"/>
      <c r="JT386" s="206"/>
      <c r="JU386" s="206"/>
      <c r="JV386" s="206"/>
      <c r="JW386" s="206"/>
      <c r="JX386" s="206"/>
      <c r="JY386" s="206"/>
      <c r="JZ386" s="206"/>
      <c r="KA386" s="206"/>
      <c r="KB386" s="206"/>
      <c r="KC386" s="206"/>
      <c r="KD386" s="206"/>
      <c r="KE386" s="206"/>
      <c r="KF386" s="206"/>
      <c r="KG386" s="206"/>
      <c r="KH386" s="206"/>
      <c r="KI386" s="206"/>
      <c r="KJ386" s="206"/>
      <c r="KK386" s="206"/>
      <c r="KL386" s="206"/>
      <c r="KM386" s="206"/>
      <c r="KN386" s="206"/>
      <c r="KO386" s="206"/>
      <c r="KP386" s="206"/>
      <c r="KQ386" s="206"/>
      <c r="KR386" s="206"/>
      <c r="KS386" s="206"/>
      <c r="KT386" s="206"/>
      <c r="KU386" s="206"/>
      <c r="KV386" s="206"/>
      <c r="KW386" s="206"/>
      <c r="KX386" s="206"/>
      <c r="KY386" s="206"/>
      <c r="KZ386" s="206"/>
      <c r="LA386" s="206"/>
      <c r="LB386" s="206"/>
      <c r="LC386" s="206"/>
      <c r="LD386" s="206"/>
      <c r="LE386" s="206"/>
      <c r="LF386" s="206"/>
      <c r="LG386" s="206"/>
      <c r="LH386" s="206"/>
      <c r="LI386" s="206"/>
      <c r="LJ386" s="206"/>
      <c r="LK386" s="206"/>
      <c r="LL386" s="206"/>
      <c r="LM386" s="206"/>
      <c r="LN386" s="206"/>
      <c r="LO386" s="206"/>
      <c r="LP386" s="206"/>
      <c r="LQ386" s="206"/>
      <c r="LR386" s="206"/>
      <c r="LS386" s="206"/>
      <c r="LT386" s="206"/>
      <c r="LU386" s="206"/>
      <c r="LV386" s="206"/>
      <c r="LW386" s="206"/>
      <c r="LX386" s="206"/>
      <c r="LY386" s="206"/>
      <c r="LZ386" s="206"/>
      <c r="MA386" s="206"/>
      <c r="MB386" s="206"/>
      <c r="MC386" s="206"/>
      <c r="MD386" s="206"/>
      <c r="ME386" s="206"/>
      <c r="MF386" s="206"/>
      <c r="MG386" s="206"/>
      <c r="MH386" s="206"/>
      <c r="MI386" s="206"/>
      <c r="MJ386" s="206"/>
      <c r="MK386" s="206"/>
      <c r="ML386" s="206"/>
      <c r="MM386" s="206"/>
      <c r="MN386" s="206"/>
      <c r="MO386" s="206"/>
      <c r="MP386" s="206"/>
      <c r="MQ386" s="206"/>
      <c r="MR386" s="206"/>
      <c r="MS386" s="206"/>
      <c r="MT386" s="206"/>
      <c r="MU386" s="206"/>
      <c r="MV386" s="206"/>
      <c r="MW386" s="206"/>
      <c r="MX386" s="206"/>
      <c r="MY386" s="206"/>
      <c r="MZ386" s="206"/>
      <c r="NA386" s="206"/>
      <c r="NB386" s="206"/>
      <c r="NC386" s="206"/>
      <c r="ND386" s="206"/>
      <c r="NE386" s="206"/>
      <c r="NF386" s="206"/>
      <c r="NG386" s="206"/>
      <c r="NH386" s="206"/>
      <c r="NI386" s="206"/>
      <c r="NJ386" s="206"/>
      <c r="NK386" s="206"/>
      <c r="NL386" s="206"/>
      <c r="NM386" s="206"/>
      <c r="NN386" s="206"/>
      <c r="NO386" s="206"/>
      <c r="NP386" s="206"/>
      <c r="NQ386" s="206"/>
      <c r="NR386" s="206"/>
      <c r="NS386" s="206"/>
      <c r="NT386" s="206"/>
      <c r="NU386" s="206"/>
      <c r="NV386" s="206"/>
      <c r="NW386" s="206"/>
      <c r="NX386" s="206"/>
      <c r="NY386" s="206"/>
      <c r="NZ386" s="206"/>
      <c r="OA386" s="206"/>
      <c r="OB386" s="206"/>
      <c r="OC386" s="206"/>
      <c r="OD386" s="206"/>
      <c r="OE386" s="206"/>
      <c r="OF386" s="206"/>
      <c r="OG386" s="206"/>
      <c r="OH386" s="206"/>
      <c r="OI386" s="206"/>
      <c r="OJ386" s="206"/>
      <c r="OK386" s="206"/>
      <c r="OL386" s="206"/>
      <c r="OM386" s="206"/>
      <c r="ON386" s="206"/>
      <c r="OO386" s="206"/>
      <c r="OP386" s="206"/>
      <c r="OQ386" s="206"/>
      <c r="OR386" s="206"/>
      <c r="OS386" s="206"/>
      <c r="OT386" s="206"/>
      <c r="OU386" s="206"/>
      <c r="OV386" s="206"/>
      <c r="OW386" s="206"/>
      <c r="OX386" s="206"/>
      <c r="OY386" s="206"/>
      <c r="OZ386" s="206"/>
      <c r="PA386" s="206"/>
      <c r="PB386" s="206"/>
      <c r="PC386" s="206"/>
      <c r="PD386" s="206"/>
      <c r="PE386" s="206"/>
      <c r="PF386" s="206"/>
      <c r="PG386" s="206"/>
      <c r="PH386" s="206"/>
      <c r="PI386" s="206"/>
      <c r="PJ386" s="206"/>
      <c r="PK386" s="206"/>
      <c r="PL386" s="206"/>
      <c r="PM386" s="206"/>
      <c r="PN386" s="206"/>
      <c r="PO386" s="206"/>
      <c r="PP386" s="206"/>
      <c r="PQ386" s="206"/>
      <c r="PR386" s="206"/>
      <c r="PS386" s="206"/>
      <c r="PT386" s="206"/>
      <c r="PU386" s="206"/>
      <c r="PV386" s="206"/>
      <c r="PW386" s="206"/>
      <c r="PX386" s="206"/>
      <c r="PY386" s="206"/>
      <c r="PZ386" s="206"/>
      <c r="QA386" s="206"/>
      <c r="QB386" s="206"/>
      <c r="QC386" s="206"/>
      <c r="QD386" s="206"/>
      <c r="QE386" s="206"/>
      <c r="QF386" s="206"/>
      <c r="QG386" s="206"/>
      <c r="QH386" s="206"/>
      <c r="QI386" s="206"/>
      <c r="QJ386" s="206"/>
      <c r="QK386" s="206"/>
      <c r="QL386" s="206"/>
      <c r="QM386" s="206"/>
      <c r="QN386" s="206"/>
      <c r="QO386" s="206"/>
      <c r="QP386" s="206"/>
      <c r="QQ386" s="206"/>
      <c r="QR386" s="206"/>
      <c r="QS386" s="206"/>
      <c r="QT386" s="206"/>
      <c r="QU386" s="206"/>
      <c r="QV386" s="206"/>
      <c r="QW386" s="206"/>
      <c r="QX386" s="206"/>
      <c r="QY386" s="206"/>
      <c r="QZ386" s="206"/>
      <c r="RA386" s="206"/>
      <c r="RB386" s="206"/>
      <c r="RC386" s="206"/>
      <c r="RD386" s="206"/>
      <c r="RE386" s="206"/>
      <c r="RF386" s="206"/>
      <c r="RG386" s="206"/>
      <c r="RH386" s="206"/>
      <c r="RI386" s="206"/>
      <c r="RJ386" s="206"/>
      <c r="RK386" s="206"/>
      <c r="RL386" s="206"/>
      <c r="RM386" s="206"/>
      <c r="RN386" s="206"/>
      <c r="RO386" s="206"/>
      <c r="RP386" s="206"/>
      <c r="RQ386" s="206"/>
      <c r="RR386" s="206"/>
      <c r="RS386" s="206"/>
      <c r="RT386" s="206"/>
      <c r="RU386" s="206"/>
      <c r="RV386" s="206"/>
      <c r="RW386" s="206"/>
      <c r="RX386" s="206"/>
      <c r="RY386" s="206"/>
      <c r="RZ386" s="206"/>
      <c r="SA386" s="206"/>
      <c r="SB386" s="206"/>
      <c r="SC386" s="206"/>
      <c r="SD386" s="206"/>
      <c r="SE386" s="206"/>
      <c r="SF386" s="206"/>
      <c r="SG386" s="206"/>
      <c r="SH386" s="206"/>
      <c r="SI386" s="206"/>
      <c r="SJ386" s="206"/>
      <c r="SK386" s="206"/>
      <c r="SL386" s="206"/>
      <c r="SM386" s="206"/>
      <c r="SN386" s="206"/>
      <c r="SO386" s="206"/>
      <c r="SP386" s="206"/>
      <c r="SQ386" s="206"/>
      <c r="SR386" s="206"/>
      <c r="SS386" s="206"/>
      <c r="ST386" s="206"/>
      <c r="SU386" s="206"/>
      <c r="SV386" s="206"/>
      <c r="SW386" s="206"/>
      <c r="SX386" s="206"/>
      <c r="SY386" s="206"/>
      <c r="SZ386" s="206"/>
      <c r="TA386" s="206"/>
      <c r="TB386" s="206"/>
      <c r="TC386" s="206"/>
      <c r="TD386" s="206"/>
      <c r="TE386" s="206"/>
      <c r="TF386" s="206"/>
      <c r="TG386" s="206"/>
      <c r="TH386" s="206"/>
      <c r="TI386" s="206"/>
      <c r="TJ386" s="206"/>
      <c r="TK386" s="206"/>
      <c r="TL386" s="206"/>
      <c r="TM386" s="206"/>
      <c r="TN386" s="206"/>
      <c r="TO386" s="206"/>
      <c r="TP386" s="206"/>
      <c r="TQ386" s="206"/>
      <c r="TR386" s="206"/>
      <c r="TS386" s="206"/>
      <c r="TT386" s="206"/>
      <c r="TU386" s="206"/>
      <c r="TV386" s="206"/>
      <c r="TW386" s="206"/>
      <c r="TX386" s="206"/>
      <c r="TY386" s="206"/>
      <c r="TZ386" s="206"/>
      <c r="UA386" s="206"/>
      <c r="UB386" s="206"/>
      <c r="UC386" s="206"/>
      <c r="UD386" s="206"/>
      <c r="UE386" s="206"/>
      <c r="UF386" s="206"/>
      <c r="UG386" s="206"/>
      <c r="UH386" s="206"/>
      <c r="UI386" s="206"/>
      <c r="UJ386" s="206"/>
      <c r="UK386" s="206"/>
      <c r="UL386" s="206"/>
      <c r="UM386" s="206"/>
      <c r="UN386" s="206"/>
      <c r="UO386" s="206"/>
      <c r="UP386" s="206"/>
      <c r="UQ386" s="206"/>
      <c r="UR386" s="206"/>
      <c r="US386" s="206"/>
      <c r="UT386" s="206"/>
      <c r="UU386" s="206"/>
      <c r="UV386" s="206"/>
      <c r="UW386" s="206"/>
      <c r="UX386" s="206"/>
      <c r="UY386" s="206"/>
      <c r="UZ386" s="206"/>
      <c r="VA386" s="206"/>
      <c r="VB386" s="206"/>
      <c r="VC386" s="206"/>
      <c r="VD386" s="206"/>
      <c r="VE386" s="206"/>
      <c r="VF386" s="206"/>
      <c r="VG386" s="206"/>
      <c r="VH386" s="206"/>
      <c r="VI386" s="206"/>
      <c r="VJ386" s="206"/>
      <c r="VK386" s="206"/>
      <c r="VL386" s="206"/>
      <c r="VM386" s="206"/>
      <c r="VN386" s="206"/>
      <c r="VO386" s="206"/>
      <c r="VP386" s="206"/>
      <c r="VQ386" s="206"/>
      <c r="VR386" s="206"/>
      <c r="VS386" s="206"/>
      <c r="VT386" s="206"/>
      <c r="VU386" s="206"/>
      <c r="VV386" s="206"/>
      <c r="VW386" s="206"/>
      <c r="VX386" s="206"/>
      <c r="VY386" s="206"/>
      <c r="VZ386" s="206"/>
      <c r="WA386" s="206"/>
      <c r="WB386" s="206"/>
      <c r="WC386" s="206"/>
      <c r="WD386" s="206"/>
      <c r="WE386" s="206"/>
      <c r="WF386" s="206"/>
      <c r="WG386" s="206"/>
      <c r="WH386" s="206"/>
      <c r="WI386" s="206"/>
      <c r="WJ386" s="206"/>
      <c r="WK386" s="206"/>
      <c r="WL386" s="206"/>
      <c r="WM386" s="206"/>
      <c r="WN386" s="206"/>
      <c r="WO386" s="206"/>
      <c r="WP386" s="206"/>
      <c r="WQ386" s="206"/>
      <c r="WR386" s="206"/>
      <c r="WS386" s="206"/>
      <c r="WT386" s="206"/>
      <c r="WU386" s="206"/>
      <c r="WV386" s="206"/>
      <c r="WW386" s="206"/>
      <c r="WX386" s="206"/>
      <c r="WY386" s="206"/>
      <c r="WZ386" s="206"/>
      <c r="XA386" s="206"/>
      <c r="XB386" s="206"/>
      <c r="XC386" s="206"/>
      <c r="XD386" s="206"/>
      <c r="XE386" s="206"/>
      <c r="XF386" s="206"/>
      <c r="XG386" s="206"/>
      <c r="XH386" s="206"/>
      <c r="XI386" s="206"/>
      <c r="XJ386" s="206"/>
      <c r="XK386" s="206"/>
      <c r="XL386" s="206"/>
      <c r="XM386" s="206"/>
      <c r="XN386" s="206"/>
      <c r="XO386" s="206"/>
      <c r="XP386" s="206"/>
      <c r="XQ386" s="206"/>
      <c r="XR386" s="206"/>
      <c r="XS386" s="206"/>
      <c r="XT386" s="206"/>
      <c r="XU386" s="206"/>
      <c r="XV386" s="206"/>
      <c r="XW386" s="206"/>
      <c r="XX386" s="206"/>
      <c r="XY386" s="206"/>
      <c r="XZ386" s="206"/>
      <c r="YA386" s="206"/>
      <c r="YB386" s="206"/>
      <c r="YC386" s="206"/>
      <c r="YD386" s="206"/>
      <c r="YE386" s="206"/>
      <c r="YF386" s="206"/>
      <c r="YG386" s="206"/>
      <c r="YH386" s="206"/>
      <c r="YI386" s="206"/>
      <c r="YJ386" s="206"/>
      <c r="YK386" s="206"/>
      <c r="YL386" s="206"/>
      <c r="YM386" s="206"/>
      <c r="YN386" s="206"/>
      <c r="YO386" s="206"/>
      <c r="YP386" s="206"/>
      <c r="YQ386" s="206"/>
      <c r="YR386" s="206"/>
      <c r="YS386" s="206"/>
      <c r="YT386" s="206"/>
      <c r="YU386" s="206"/>
      <c r="YV386" s="206"/>
      <c r="YW386" s="206"/>
      <c r="YX386" s="206"/>
      <c r="YY386" s="206"/>
      <c r="YZ386" s="206"/>
      <c r="ZA386" s="206"/>
      <c r="ZB386" s="206"/>
      <c r="ZC386" s="206"/>
      <c r="ZD386" s="206"/>
      <c r="ZE386" s="206"/>
      <c r="ZF386" s="206"/>
      <c r="ZG386" s="206"/>
      <c r="ZH386" s="206"/>
      <c r="ZI386" s="206"/>
      <c r="ZJ386" s="206"/>
      <c r="ZK386" s="206"/>
      <c r="ZL386" s="206"/>
      <c r="ZM386" s="206"/>
      <c r="ZN386" s="206"/>
      <c r="ZO386" s="206"/>
      <c r="ZP386" s="206"/>
      <c r="ZQ386" s="206"/>
      <c r="ZR386" s="206"/>
      <c r="ZS386" s="206"/>
      <c r="ZT386" s="206"/>
      <c r="ZU386" s="206"/>
      <c r="ZV386" s="206"/>
      <c r="ZW386" s="206"/>
      <c r="ZX386" s="206"/>
      <c r="ZY386" s="206"/>
      <c r="ZZ386" s="206"/>
      <c r="AAA386" s="206"/>
      <c r="AAB386" s="206"/>
      <c r="AAC386" s="206"/>
      <c r="AAD386" s="206"/>
      <c r="AAE386" s="206"/>
      <c r="AAF386" s="206"/>
      <c r="AAG386" s="206"/>
      <c r="AAH386" s="206"/>
      <c r="AAI386" s="206"/>
      <c r="AAJ386" s="206"/>
      <c r="AAK386" s="206"/>
      <c r="AAL386" s="206"/>
      <c r="AAM386" s="206"/>
      <c r="AAN386" s="206"/>
      <c r="AAO386" s="206"/>
      <c r="AAP386" s="206"/>
      <c r="AAQ386" s="206"/>
      <c r="AAR386" s="206"/>
      <c r="AAS386" s="206"/>
      <c r="AAT386" s="206"/>
      <c r="AAU386" s="206"/>
      <c r="AAV386" s="206"/>
      <c r="AAW386" s="206"/>
      <c r="AAX386" s="206"/>
      <c r="AAY386" s="206"/>
      <c r="AAZ386" s="206"/>
      <c r="ABA386" s="206"/>
      <c r="ABB386" s="206"/>
      <c r="ABC386" s="206"/>
      <c r="ABD386" s="206"/>
      <c r="ABE386" s="206"/>
      <c r="ABF386" s="206"/>
      <c r="ABG386" s="206"/>
      <c r="ABH386" s="206"/>
      <c r="ABI386" s="206"/>
      <c r="ABJ386" s="206"/>
      <c r="ABK386" s="206"/>
      <c r="ABL386" s="206"/>
      <c r="ABM386" s="206"/>
      <c r="ABN386" s="206"/>
      <c r="ABO386" s="206"/>
      <c r="ABP386" s="206"/>
      <c r="ABQ386" s="206"/>
      <c r="ABR386" s="206"/>
      <c r="ABS386" s="206"/>
      <c r="ABT386" s="206"/>
      <c r="ABU386" s="206"/>
      <c r="ABV386" s="206"/>
      <c r="ABW386" s="206"/>
      <c r="ABX386" s="206"/>
      <c r="ABY386" s="206"/>
      <c r="ABZ386" s="206"/>
      <c r="ACA386" s="206"/>
      <c r="ACB386" s="206"/>
      <c r="ACC386" s="206"/>
      <c r="ACD386" s="206"/>
      <c r="ACE386" s="206"/>
      <c r="ACF386" s="206"/>
      <c r="ACG386" s="206"/>
      <c r="ACH386" s="206"/>
      <c r="ACI386" s="206"/>
      <c r="ACJ386" s="206"/>
      <c r="ACK386" s="206"/>
      <c r="ACL386" s="206"/>
      <c r="ACM386" s="206"/>
      <c r="ACN386" s="206"/>
      <c r="ACO386" s="206"/>
      <c r="ACP386" s="206"/>
      <c r="ACQ386" s="206"/>
      <c r="ACR386" s="206"/>
      <c r="ACS386" s="206"/>
      <c r="ACT386" s="206"/>
      <c r="ACU386" s="206"/>
      <c r="ACV386" s="206"/>
      <c r="ACW386" s="206"/>
      <c r="ACX386" s="206"/>
      <c r="ACY386" s="206"/>
      <c r="ACZ386" s="206"/>
      <c r="ADA386" s="206"/>
    </row>
    <row r="387" spans="1:781" ht="43.8" thickBot="1" x14ac:dyDescent="0.35">
      <c r="A387" s="224">
        <v>1</v>
      </c>
      <c r="B387" s="225" t="s">
        <v>1033</v>
      </c>
      <c r="C387" s="191"/>
      <c r="E387" s="226"/>
      <c r="F387" s="227"/>
      <c r="I387" s="228"/>
      <c r="J387" s="228"/>
      <c r="K387" s="229"/>
      <c r="L387" s="230">
        <f>SUMIF($A$2:$A$386,"=1")/1</f>
        <v>59</v>
      </c>
      <c r="M387" s="196"/>
      <c r="P387" s="231">
        <v>1</v>
      </c>
      <c r="Q387" s="225" t="s">
        <v>1034</v>
      </c>
      <c r="AB387" s="202"/>
      <c r="AC387" s="232"/>
      <c r="AD387" s="232"/>
      <c r="AE387" s="232"/>
      <c r="AF387" s="232"/>
      <c r="AK387" s="163"/>
      <c r="AL387" s="183"/>
      <c r="AM387" s="183"/>
      <c r="AN387" s="183"/>
      <c r="AO387" s="183"/>
      <c r="AP387" s="183"/>
      <c r="AQ387" s="183"/>
      <c r="AR387" s="183"/>
      <c r="AS387" s="183"/>
      <c r="AT387" s="183"/>
      <c r="AU387" s="183"/>
      <c r="AV387" s="183"/>
      <c r="AW387" s="183"/>
      <c r="AX387" s="183"/>
      <c r="AY387" s="183"/>
      <c r="AZ387" s="183"/>
      <c r="BA387" s="183"/>
      <c r="BB387" s="183"/>
      <c r="BC387" s="183"/>
      <c r="BD387" s="183"/>
      <c r="BE387" s="183"/>
      <c r="BF387" s="183"/>
      <c r="BG387" s="183"/>
      <c r="BH387" s="183"/>
      <c r="BI387" s="183"/>
      <c r="BJ387" s="183"/>
      <c r="BK387" s="183"/>
      <c r="BL387" s="183"/>
      <c r="BM387" s="183"/>
      <c r="BN387" s="183"/>
      <c r="BO387" s="183"/>
      <c r="BP387" s="183"/>
      <c r="BQ387" s="183"/>
      <c r="BR387" s="183"/>
      <c r="BS387" s="183"/>
      <c r="BT387" s="183"/>
      <c r="BU387" s="183"/>
      <c r="BV387" s="183"/>
      <c r="BW387" s="183"/>
      <c r="BX387" s="183"/>
      <c r="BY387" s="183"/>
      <c r="BZ387" s="183"/>
      <c r="CA387" s="183"/>
      <c r="CB387" s="183"/>
      <c r="CC387" s="183"/>
      <c r="CD387" s="183"/>
      <c r="CE387" s="183"/>
      <c r="CF387" s="183"/>
      <c r="CG387" s="183"/>
      <c r="CH387" s="183"/>
      <c r="CI387" s="183"/>
      <c r="CJ387" s="183"/>
      <c r="CK387" s="183"/>
      <c r="CL387" s="183"/>
      <c r="CM387" s="183"/>
      <c r="CN387" s="183"/>
      <c r="CO387" s="183"/>
      <c r="CP387" s="183"/>
      <c r="CQ387" s="183"/>
      <c r="CR387" s="183"/>
      <c r="CS387" s="183"/>
      <c r="CT387" s="183"/>
      <c r="CU387" s="183"/>
      <c r="CV387" s="183"/>
      <c r="CW387" s="183"/>
      <c r="CX387" s="183"/>
      <c r="CY387" s="183"/>
      <c r="CZ387" s="183"/>
      <c r="DA387" s="183"/>
      <c r="DB387" s="183"/>
      <c r="DC387" s="183"/>
      <c r="DD387" s="183"/>
      <c r="DE387" s="183"/>
      <c r="DF387" s="183"/>
      <c r="DG387" s="183"/>
      <c r="DH387" s="183"/>
      <c r="DI387" s="183"/>
      <c r="DJ387" s="183"/>
      <c r="DK387" s="183"/>
      <c r="DL387" s="183"/>
      <c r="DM387" s="183"/>
      <c r="DN387" s="183"/>
      <c r="DO387" s="183"/>
      <c r="DP387" s="183"/>
      <c r="DQ387" s="183"/>
      <c r="DR387" s="183"/>
      <c r="DS387" s="183"/>
      <c r="DT387" s="183"/>
      <c r="DU387" s="183"/>
      <c r="DV387" s="183"/>
      <c r="DW387" s="183"/>
      <c r="DX387" s="183"/>
      <c r="DY387" s="183"/>
      <c r="DZ387" s="183"/>
      <c r="EA387" s="183"/>
      <c r="EB387" s="183"/>
      <c r="EC387" s="183"/>
      <c r="ED387" s="206"/>
      <c r="EE387" s="206"/>
      <c r="EF387" s="206"/>
      <c r="EG387" s="206"/>
      <c r="EH387" s="206"/>
      <c r="EI387" s="206"/>
      <c r="EJ387" s="206"/>
      <c r="EK387" s="206"/>
      <c r="EL387" s="206"/>
      <c r="EM387" s="206"/>
      <c r="EN387" s="206"/>
      <c r="EO387" s="206"/>
      <c r="EP387" s="206"/>
      <c r="EQ387" s="206"/>
      <c r="ER387" s="206"/>
      <c r="ES387" s="206"/>
      <c r="ET387" s="206"/>
      <c r="EU387" s="206"/>
      <c r="EV387" s="206"/>
      <c r="EW387" s="206"/>
      <c r="EX387" s="206"/>
      <c r="EY387" s="206"/>
      <c r="EZ387" s="206"/>
      <c r="FA387" s="206"/>
      <c r="FB387" s="206"/>
      <c r="FC387" s="206"/>
      <c r="FD387" s="206"/>
      <c r="FE387" s="206"/>
      <c r="FF387" s="206"/>
      <c r="FG387" s="206"/>
      <c r="FH387" s="206"/>
      <c r="FI387" s="206"/>
      <c r="FJ387" s="206"/>
      <c r="FK387" s="206"/>
      <c r="FL387" s="206"/>
      <c r="FM387" s="206"/>
      <c r="FN387" s="206"/>
      <c r="FO387" s="206"/>
      <c r="FP387" s="206"/>
      <c r="FQ387" s="206"/>
      <c r="FR387" s="206"/>
      <c r="FS387" s="206"/>
      <c r="FT387" s="206"/>
      <c r="FU387" s="206"/>
      <c r="FV387" s="206"/>
      <c r="FW387" s="206"/>
      <c r="FX387" s="206"/>
      <c r="FY387" s="206"/>
      <c r="FZ387" s="206"/>
      <c r="GA387" s="206"/>
      <c r="GB387" s="206"/>
      <c r="GC387" s="206"/>
      <c r="GD387" s="206"/>
      <c r="GE387" s="206"/>
      <c r="GF387" s="206"/>
      <c r="GG387" s="206"/>
      <c r="GH387" s="206"/>
      <c r="GI387" s="206"/>
      <c r="GJ387" s="206"/>
      <c r="GK387" s="206"/>
      <c r="GL387" s="206"/>
      <c r="GM387" s="206"/>
      <c r="GN387" s="206"/>
      <c r="GO387" s="206"/>
      <c r="GP387" s="206"/>
      <c r="GQ387" s="206"/>
      <c r="GR387" s="206"/>
      <c r="GS387" s="206"/>
      <c r="GT387" s="206"/>
      <c r="GU387" s="206"/>
      <c r="GV387" s="206"/>
      <c r="GW387" s="206"/>
      <c r="GX387" s="206"/>
      <c r="GY387" s="206"/>
      <c r="GZ387" s="206"/>
      <c r="HA387" s="206"/>
      <c r="HB387" s="206"/>
      <c r="HC387" s="206"/>
      <c r="HD387" s="206"/>
      <c r="HE387" s="206"/>
      <c r="HF387" s="206"/>
      <c r="HG387" s="206"/>
      <c r="HH387" s="206"/>
      <c r="HI387" s="206"/>
      <c r="HJ387" s="206"/>
      <c r="HK387" s="206"/>
      <c r="HL387" s="206"/>
      <c r="HM387" s="206"/>
      <c r="HN387" s="206"/>
      <c r="HO387" s="206"/>
      <c r="HP387" s="206"/>
      <c r="HQ387" s="206"/>
      <c r="HR387" s="206"/>
      <c r="HS387" s="206"/>
      <c r="HT387" s="206"/>
      <c r="HU387" s="206"/>
      <c r="HV387" s="206"/>
      <c r="HW387" s="206"/>
      <c r="HX387" s="206"/>
      <c r="HY387" s="206"/>
      <c r="HZ387" s="206"/>
      <c r="IA387" s="206"/>
      <c r="IB387" s="206"/>
      <c r="IC387" s="206"/>
      <c r="ID387" s="206"/>
      <c r="IE387" s="206"/>
      <c r="IF387" s="206"/>
      <c r="IG387" s="206"/>
      <c r="IH387" s="206"/>
      <c r="II387" s="206"/>
      <c r="IJ387" s="206"/>
      <c r="IK387" s="206"/>
      <c r="IL387" s="206"/>
      <c r="IM387" s="206"/>
      <c r="IN387" s="206"/>
      <c r="IO387" s="206"/>
      <c r="IP387" s="206"/>
      <c r="IQ387" s="206"/>
      <c r="IR387" s="206"/>
      <c r="IS387" s="206"/>
      <c r="IT387" s="206"/>
      <c r="IU387" s="206"/>
      <c r="IV387" s="206"/>
      <c r="IW387" s="206"/>
      <c r="IX387" s="206"/>
      <c r="IY387" s="206"/>
      <c r="IZ387" s="206"/>
      <c r="JA387" s="206"/>
      <c r="JB387" s="206"/>
      <c r="JC387" s="206"/>
      <c r="JD387" s="206"/>
      <c r="JE387" s="206"/>
      <c r="JF387" s="206"/>
      <c r="JG387" s="206"/>
      <c r="JH387" s="206"/>
      <c r="JI387" s="206"/>
      <c r="JJ387" s="206"/>
      <c r="JK387" s="206"/>
      <c r="JL387" s="206"/>
      <c r="JM387" s="206"/>
      <c r="JN387" s="206"/>
      <c r="JO387" s="206"/>
      <c r="JP387" s="206"/>
      <c r="JQ387" s="206"/>
      <c r="JR387" s="206"/>
      <c r="JS387" s="206"/>
      <c r="JT387" s="206"/>
      <c r="JU387" s="206"/>
      <c r="JV387" s="206"/>
      <c r="JW387" s="206"/>
      <c r="JX387" s="206"/>
      <c r="JY387" s="206"/>
      <c r="JZ387" s="206"/>
      <c r="KA387" s="206"/>
      <c r="KB387" s="206"/>
      <c r="KC387" s="206"/>
      <c r="KD387" s="206"/>
      <c r="KE387" s="206"/>
      <c r="KF387" s="206"/>
      <c r="KG387" s="206"/>
      <c r="KH387" s="206"/>
      <c r="KI387" s="206"/>
      <c r="KJ387" s="206"/>
      <c r="KK387" s="206"/>
      <c r="KL387" s="206"/>
      <c r="KM387" s="206"/>
      <c r="KN387" s="206"/>
      <c r="KO387" s="206"/>
      <c r="KP387" s="206"/>
      <c r="KQ387" s="206"/>
      <c r="KR387" s="206"/>
      <c r="KS387" s="206"/>
      <c r="KT387" s="206"/>
      <c r="KU387" s="206"/>
      <c r="KV387" s="206"/>
      <c r="KW387" s="206"/>
      <c r="KX387" s="206"/>
      <c r="KY387" s="206"/>
      <c r="KZ387" s="206"/>
      <c r="LA387" s="206"/>
      <c r="LB387" s="206"/>
      <c r="LC387" s="206"/>
      <c r="LD387" s="206"/>
      <c r="LE387" s="206"/>
      <c r="LF387" s="206"/>
      <c r="LG387" s="206"/>
      <c r="LH387" s="206"/>
      <c r="LI387" s="206"/>
      <c r="LJ387" s="206"/>
      <c r="LK387" s="206"/>
      <c r="LL387" s="206"/>
      <c r="LM387" s="206"/>
      <c r="LN387" s="206"/>
      <c r="LO387" s="206"/>
      <c r="LP387" s="206"/>
      <c r="LQ387" s="206"/>
      <c r="LR387" s="206"/>
      <c r="LS387" s="206"/>
      <c r="LT387" s="206"/>
      <c r="LU387" s="206"/>
      <c r="LV387" s="206"/>
      <c r="LW387" s="206"/>
      <c r="LX387" s="206"/>
      <c r="LY387" s="206"/>
      <c r="LZ387" s="206"/>
      <c r="MA387" s="206"/>
      <c r="MB387" s="206"/>
      <c r="MC387" s="206"/>
      <c r="MD387" s="206"/>
      <c r="ME387" s="206"/>
      <c r="MF387" s="206"/>
      <c r="MG387" s="206"/>
      <c r="MH387" s="206"/>
      <c r="MI387" s="206"/>
      <c r="MJ387" s="206"/>
      <c r="MK387" s="206"/>
      <c r="ML387" s="206"/>
      <c r="MM387" s="206"/>
      <c r="MN387" s="206"/>
      <c r="MO387" s="206"/>
      <c r="MP387" s="206"/>
      <c r="MQ387" s="206"/>
      <c r="MR387" s="206"/>
      <c r="MS387" s="206"/>
      <c r="MT387" s="206"/>
      <c r="MU387" s="206"/>
      <c r="MV387" s="206"/>
      <c r="MW387" s="206"/>
      <c r="MX387" s="206"/>
      <c r="MY387" s="206"/>
      <c r="MZ387" s="206"/>
      <c r="NA387" s="206"/>
      <c r="NB387" s="206"/>
      <c r="NC387" s="206"/>
      <c r="ND387" s="206"/>
      <c r="NE387" s="206"/>
      <c r="NF387" s="206"/>
      <c r="NG387" s="206"/>
      <c r="NH387" s="206"/>
      <c r="NI387" s="206"/>
      <c r="NJ387" s="206"/>
      <c r="NK387" s="206"/>
      <c r="NL387" s="206"/>
      <c r="NM387" s="206"/>
      <c r="NN387" s="206"/>
      <c r="NO387" s="206"/>
      <c r="NP387" s="206"/>
      <c r="NQ387" s="206"/>
      <c r="NR387" s="206"/>
      <c r="NS387" s="206"/>
      <c r="NT387" s="206"/>
      <c r="NU387" s="206"/>
      <c r="NV387" s="206"/>
      <c r="NW387" s="206"/>
      <c r="NX387" s="206"/>
      <c r="NY387" s="206"/>
      <c r="NZ387" s="206"/>
      <c r="OA387" s="206"/>
      <c r="OB387" s="206"/>
      <c r="OC387" s="206"/>
      <c r="OD387" s="206"/>
      <c r="OE387" s="206"/>
      <c r="OF387" s="206"/>
      <c r="OG387" s="206"/>
      <c r="OH387" s="206"/>
      <c r="OI387" s="206"/>
      <c r="OJ387" s="206"/>
      <c r="OK387" s="206"/>
      <c r="OL387" s="206"/>
      <c r="OM387" s="206"/>
      <c r="ON387" s="206"/>
      <c r="OO387" s="206"/>
      <c r="OP387" s="206"/>
      <c r="OQ387" s="206"/>
      <c r="OR387" s="206"/>
      <c r="OS387" s="206"/>
      <c r="OT387" s="206"/>
      <c r="OU387" s="206"/>
      <c r="OV387" s="206"/>
      <c r="OW387" s="206"/>
      <c r="OX387" s="206"/>
      <c r="OY387" s="206"/>
      <c r="OZ387" s="206"/>
      <c r="PA387" s="206"/>
      <c r="PB387" s="206"/>
      <c r="PC387" s="206"/>
      <c r="PD387" s="206"/>
      <c r="PE387" s="206"/>
      <c r="PF387" s="206"/>
      <c r="PG387" s="206"/>
      <c r="PH387" s="206"/>
      <c r="PI387" s="206"/>
      <c r="PJ387" s="206"/>
      <c r="PK387" s="206"/>
      <c r="PL387" s="206"/>
      <c r="PM387" s="206"/>
      <c r="PN387" s="206"/>
      <c r="PO387" s="206"/>
      <c r="PP387" s="206"/>
      <c r="PQ387" s="206"/>
      <c r="PR387" s="206"/>
      <c r="PS387" s="206"/>
      <c r="PT387" s="206"/>
      <c r="PU387" s="206"/>
      <c r="PV387" s="206"/>
      <c r="PW387" s="206"/>
      <c r="PX387" s="206"/>
      <c r="PY387" s="206"/>
      <c r="PZ387" s="206"/>
      <c r="QA387" s="206"/>
      <c r="QB387" s="206"/>
      <c r="QC387" s="206"/>
      <c r="QD387" s="206"/>
      <c r="QE387" s="206"/>
      <c r="QF387" s="206"/>
      <c r="QG387" s="206"/>
      <c r="QH387" s="206"/>
      <c r="QI387" s="206"/>
      <c r="QJ387" s="206"/>
      <c r="QK387" s="206"/>
      <c r="QL387" s="206"/>
      <c r="QM387" s="206"/>
      <c r="QN387" s="206"/>
      <c r="QO387" s="206"/>
      <c r="QP387" s="206"/>
      <c r="QQ387" s="206"/>
      <c r="QR387" s="206"/>
      <c r="QS387" s="206"/>
      <c r="QT387" s="206"/>
      <c r="QU387" s="206"/>
      <c r="QV387" s="206"/>
      <c r="QW387" s="206"/>
      <c r="QX387" s="206"/>
      <c r="QY387" s="206"/>
      <c r="QZ387" s="206"/>
      <c r="RA387" s="206"/>
      <c r="RB387" s="206"/>
      <c r="RC387" s="206"/>
      <c r="RD387" s="206"/>
      <c r="RE387" s="206"/>
      <c r="RF387" s="206"/>
      <c r="RG387" s="206"/>
      <c r="RH387" s="206"/>
      <c r="RI387" s="206"/>
      <c r="RJ387" s="206"/>
      <c r="RK387" s="206"/>
      <c r="RL387" s="206"/>
      <c r="RM387" s="206"/>
      <c r="RN387" s="206"/>
      <c r="RO387" s="206"/>
      <c r="RP387" s="206"/>
      <c r="RQ387" s="206"/>
      <c r="RR387" s="206"/>
      <c r="RS387" s="206"/>
      <c r="RT387" s="206"/>
      <c r="RU387" s="206"/>
      <c r="RV387" s="206"/>
      <c r="RW387" s="206"/>
      <c r="RX387" s="206"/>
      <c r="RY387" s="206"/>
      <c r="RZ387" s="206"/>
      <c r="SA387" s="206"/>
      <c r="SB387" s="206"/>
      <c r="SC387" s="206"/>
      <c r="SD387" s="206"/>
      <c r="SE387" s="206"/>
      <c r="SF387" s="206"/>
      <c r="SG387" s="206"/>
      <c r="SH387" s="206"/>
      <c r="SI387" s="206"/>
      <c r="SJ387" s="206"/>
      <c r="SK387" s="206"/>
      <c r="SL387" s="206"/>
      <c r="SM387" s="206"/>
      <c r="SN387" s="206"/>
      <c r="SO387" s="206"/>
      <c r="SP387" s="206"/>
      <c r="SQ387" s="206"/>
      <c r="SR387" s="206"/>
      <c r="SS387" s="206"/>
      <c r="ST387" s="206"/>
      <c r="SU387" s="206"/>
      <c r="SV387" s="206"/>
      <c r="SW387" s="206"/>
      <c r="SX387" s="206"/>
      <c r="SY387" s="206"/>
      <c r="SZ387" s="206"/>
      <c r="TA387" s="206"/>
      <c r="TB387" s="206"/>
      <c r="TC387" s="206"/>
      <c r="TD387" s="206"/>
      <c r="TE387" s="206"/>
      <c r="TF387" s="206"/>
      <c r="TG387" s="206"/>
      <c r="TH387" s="206"/>
      <c r="TI387" s="206"/>
      <c r="TJ387" s="206"/>
      <c r="TK387" s="206"/>
      <c r="TL387" s="206"/>
      <c r="TM387" s="206"/>
      <c r="TN387" s="206"/>
      <c r="TO387" s="206"/>
      <c r="TP387" s="206"/>
      <c r="TQ387" s="206"/>
      <c r="TR387" s="206"/>
      <c r="TS387" s="206"/>
      <c r="TT387" s="206"/>
      <c r="TU387" s="206"/>
      <c r="TV387" s="206"/>
      <c r="TW387" s="206"/>
      <c r="TX387" s="206"/>
      <c r="TY387" s="206"/>
      <c r="TZ387" s="206"/>
      <c r="UA387" s="206"/>
      <c r="UB387" s="206"/>
      <c r="UC387" s="206"/>
      <c r="UD387" s="206"/>
      <c r="UE387" s="206"/>
      <c r="UF387" s="206"/>
      <c r="UG387" s="206"/>
      <c r="UH387" s="206"/>
      <c r="UI387" s="206"/>
      <c r="UJ387" s="206"/>
      <c r="UK387" s="206"/>
      <c r="UL387" s="206"/>
      <c r="UM387" s="206"/>
      <c r="UN387" s="206"/>
      <c r="UO387" s="206"/>
      <c r="UP387" s="206"/>
      <c r="UQ387" s="206"/>
      <c r="UR387" s="206"/>
      <c r="US387" s="206"/>
      <c r="UT387" s="206"/>
      <c r="UU387" s="206"/>
      <c r="UV387" s="206"/>
      <c r="UW387" s="206"/>
      <c r="UX387" s="206"/>
      <c r="UY387" s="206"/>
      <c r="UZ387" s="206"/>
      <c r="VA387" s="206"/>
      <c r="VB387" s="206"/>
      <c r="VC387" s="206"/>
      <c r="VD387" s="206"/>
      <c r="VE387" s="206"/>
      <c r="VF387" s="206"/>
      <c r="VG387" s="206"/>
      <c r="VH387" s="206"/>
      <c r="VI387" s="206"/>
      <c r="VJ387" s="206"/>
      <c r="VK387" s="206"/>
      <c r="VL387" s="206"/>
      <c r="VM387" s="206"/>
      <c r="VN387" s="206"/>
      <c r="VO387" s="206"/>
      <c r="VP387" s="206"/>
      <c r="VQ387" s="206"/>
      <c r="VR387" s="206"/>
      <c r="VS387" s="206"/>
      <c r="VT387" s="206"/>
      <c r="VU387" s="206"/>
      <c r="VV387" s="206"/>
      <c r="VW387" s="206"/>
      <c r="VX387" s="206"/>
      <c r="VY387" s="206"/>
      <c r="VZ387" s="206"/>
      <c r="WA387" s="206"/>
      <c r="WB387" s="206"/>
      <c r="WC387" s="206"/>
      <c r="WD387" s="206"/>
      <c r="WE387" s="206"/>
      <c r="WF387" s="206"/>
      <c r="WG387" s="206"/>
      <c r="WH387" s="206"/>
      <c r="WI387" s="206"/>
      <c r="WJ387" s="206"/>
      <c r="WK387" s="206"/>
      <c r="WL387" s="206"/>
      <c r="WM387" s="206"/>
      <c r="WN387" s="206"/>
      <c r="WO387" s="206"/>
      <c r="WP387" s="206"/>
      <c r="WQ387" s="206"/>
      <c r="WR387" s="206"/>
      <c r="WS387" s="206"/>
      <c r="WT387" s="206"/>
      <c r="WU387" s="206"/>
      <c r="WV387" s="206"/>
      <c r="WW387" s="206"/>
      <c r="WX387" s="206"/>
      <c r="WY387" s="206"/>
      <c r="WZ387" s="206"/>
      <c r="XA387" s="206"/>
      <c r="XB387" s="206"/>
      <c r="XC387" s="206"/>
      <c r="XD387" s="206"/>
      <c r="XE387" s="206"/>
      <c r="XF387" s="206"/>
      <c r="XG387" s="206"/>
      <c r="XH387" s="206"/>
      <c r="XI387" s="206"/>
      <c r="XJ387" s="206"/>
      <c r="XK387" s="206"/>
      <c r="XL387" s="206"/>
      <c r="XM387" s="206"/>
      <c r="XN387" s="206"/>
      <c r="XO387" s="206"/>
      <c r="XP387" s="206"/>
      <c r="XQ387" s="206"/>
      <c r="XR387" s="206"/>
      <c r="XS387" s="206"/>
      <c r="XT387" s="206"/>
      <c r="XU387" s="206"/>
      <c r="XV387" s="206"/>
      <c r="XW387" s="206"/>
      <c r="XX387" s="206"/>
      <c r="XY387" s="206"/>
      <c r="XZ387" s="206"/>
      <c r="YA387" s="206"/>
      <c r="YB387" s="206"/>
      <c r="YC387" s="206"/>
      <c r="YD387" s="206"/>
      <c r="YE387" s="206"/>
      <c r="YF387" s="206"/>
      <c r="YG387" s="206"/>
      <c r="YH387" s="206"/>
      <c r="YI387" s="206"/>
      <c r="YJ387" s="206"/>
      <c r="YK387" s="206"/>
      <c r="YL387" s="206"/>
      <c r="YM387" s="206"/>
      <c r="YN387" s="206"/>
      <c r="YO387" s="206"/>
      <c r="YP387" s="206"/>
      <c r="YQ387" s="206"/>
      <c r="YR387" s="206"/>
      <c r="YS387" s="206"/>
      <c r="YT387" s="206"/>
      <c r="YU387" s="206"/>
      <c r="YV387" s="206"/>
      <c r="YW387" s="206"/>
      <c r="YX387" s="206"/>
      <c r="YY387" s="206"/>
      <c r="YZ387" s="206"/>
      <c r="ZA387" s="206"/>
      <c r="ZB387" s="206"/>
      <c r="ZC387" s="206"/>
      <c r="ZD387" s="206"/>
      <c r="ZE387" s="206"/>
      <c r="ZF387" s="206"/>
      <c r="ZG387" s="206"/>
      <c r="ZH387" s="206"/>
      <c r="ZI387" s="206"/>
      <c r="ZJ387" s="206"/>
      <c r="ZK387" s="206"/>
      <c r="ZL387" s="206"/>
      <c r="ZM387" s="206"/>
      <c r="ZN387" s="206"/>
      <c r="ZO387" s="206"/>
      <c r="ZP387" s="206"/>
      <c r="ZQ387" s="206"/>
      <c r="ZR387" s="206"/>
      <c r="ZS387" s="206"/>
      <c r="ZT387" s="206"/>
      <c r="ZU387" s="206"/>
      <c r="ZV387" s="206"/>
      <c r="ZW387" s="206"/>
      <c r="ZX387" s="206"/>
      <c r="ZY387" s="206"/>
      <c r="ZZ387" s="206"/>
      <c r="AAA387" s="206"/>
      <c r="AAB387" s="206"/>
      <c r="AAC387" s="206"/>
      <c r="AAD387" s="206"/>
      <c r="AAE387" s="206"/>
      <c r="AAF387" s="206"/>
      <c r="AAG387" s="206"/>
      <c r="AAH387" s="206"/>
      <c r="AAI387" s="206"/>
      <c r="AAJ387" s="206"/>
      <c r="AAK387" s="206"/>
      <c r="AAL387" s="206"/>
      <c r="AAM387" s="206"/>
      <c r="AAN387" s="206"/>
      <c r="AAO387" s="206"/>
      <c r="AAP387" s="206"/>
      <c r="AAQ387" s="206"/>
      <c r="AAR387" s="206"/>
      <c r="AAS387" s="206"/>
      <c r="AAT387" s="206"/>
      <c r="AAU387" s="206"/>
      <c r="AAV387" s="206"/>
      <c r="AAW387" s="206"/>
      <c r="AAX387" s="206"/>
      <c r="AAY387" s="206"/>
      <c r="AAZ387" s="206"/>
      <c r="ABA387" s="206"/>
      <c r="ABB387" s="206"/>
      <c r="ABC387" s="206"/>
      <c r="ABD387" s="206"/>
      <c r="ABE387" s="206"/>
      <c r="ABF387" s="206"/>
      <c r="ABG387" s="206"/>
      <c r="ABH387" s="206"/>
      <c r="ABI387" s="206"/>
      <c r="ABJ387" s="206"/>
      <c r="ABK387" s="206"/>
      <c r="ABL387" s="206"/>
      <c r="ABM387" s="206"/>
      <c r="ABN387" s="206"/>
      <c r="ABO387" s="206"/>
      <c r="ABP387" s="206"/>
      <c r="ABQ387" s="206"/>
      <c r="ABR387" s="206"/>
      <c r="ABS387" s="206"/>
      <c r="ABT387" s="206"/>
      <c r="ABU387" s="206"/>
      <c r="ABV387" s="206"/>
      <c r="ABW387" s="206"/>
      <c r="ABX387" s="206"/>
      <c r="ABY387" s="206"/>
      <c r="ABZ387" s="206"/>
      <c r="ACA387" s="206"/>
      <c r="ACB387" s="206"/>
      <c r="ACC387" s="206"/>
      <c r="ACD387" s="206"/>
      <c r="ACE387" s="206"/>
      <c r="ACF387" s="206"/>
      <c r="ACG387" s="206"/>
      <c r="ACH387" s="206"/>
      <c r="ACI387" s="206"/>
      <c r="ACJ387" s="206"/>
      <c r="ACK387" s="206"/>
      <c r="ACL387" s="206"/>
      <c r="ACM387" s="206"/>
      <c r="ACN387" s="206"/>
      <c r="ACO387" s="206"/>
      <c r="ACP387" s="206"/>
      <c r="ACQ387" s="206"/>
      <c r="ACR387" s="206"/>
      <c r="ACS387" s="206"/>
      <c r="ACT387" s="206"/>
      <c r="ACU387" s="206"/>
      <c r="ACV387" s="206"/>
      <c r="ACW387" s="206"/>
      <c r="ACX387" s="206"/>
      <c r="ACY387" s="206"/>
      <c r="ACZ387" s="206"/>
      <c r="ADA387" s="206"/>
    </row>
    <row r="388" spans="1:781" ht="28.8" x14ac:dyDescent="0.3">
      <c r="A388" s="112">
        <v>2</v>
      </c>
      <c r="B388" s="225" t="s">
        <v>1035</v>
      </c>
      <c r="C388" s="191"/>
      <c r="E388" s="226"/>
      <c r="F388" s="227"/>
      <c r="I388" s="228"/>
      <c r="J388" s="228"/>
      <c r="K388" s="229"/>
      <c r="L388" s="230">
        <f>SUMIF($A$2:$A$386,"=2")/2</f>
        <v>73</v>
      </c>
      <c r="M388" s="196"/>
      <c r="P388" s="231">
        <v>2</v>
      </c>
      <c r="Q388" s="225" t="s">
        <v>1036</v>
      </c>
      <c r="AB388" s="208"/>
      <c r="AC388" s="209"/>
      <c r="AD388" s="210" t="s">
        <v>1037</v>
      </c>
      <c r="AE388" s="211"/>
      <c r="AF388" s="212"/>
      <c r="AK388" s="163"/>
      <c r="AL388" s="183"/>
      <c r="AM388" s="183"/>
      <c r="AN388" s="183"/>
      <c r="AO388" s="183"/>
      <c r="AP388" s="183"/>
      <c r="AQ388" s="183"/>
      <c r="AR388" s="183"/>
      <c r="AS388" s="183"/>
      <c r="AT388" s="183"/>
      <c r="AU388" s="183"/>
      <c r="AV388" s="183"/>
      <c r="AW388" s="183"/>
      <c r="AX388" s="183"/>
      <c r="AY388" s="183"/>
      <c r="AZ388" s="183"/>
      <c r="BA388" s="183"/>
      <c r="BB388" s="183"/>
      <c r="BC388" s="183"/>
      <c r="BD388" s="183"/>
      <c r="BE388" s="183"/>
      <c r="BF388" s="183"/>
      <c r="BG388" s="183"/>
      <c r="BH388" s="183"/>
      <c r="BI388" s="183"/>
      <c r="BJ388" s="183"/>
      <c r="BK388" s="183"/>
      <c r="BL388" s="183"/>
      <c r="BM388" s="183"/>
      <c r="BN388" s="183"/>
      <c r="BO388" s="183"/>
      <c r="BP388" s="183"/>
      <c r="BQ388" s="183"/>
      <c r="BR388" s="183"/>
      <c r="BS388" s="183"/>
      <c r="BT388" s="183"/>
      <c r="BU388" s="183"/>
      <c r="BV388" s="183"/>
      <c r="BW388" s="183"/>
      <c r="BX388" s="183"/>
      <c r="BY388" s="183"/>
      <c r="BZ388" s="183"/>
      <c r="CA388" s="183"/>
      <c r="CB388" s="183"/>
      <c r="CC388" s="183"/>
      <c r="CD388" s="183"/>
      <c r="CE388" s="183"/>
      <c r="CF388" s="183"/>
      <c r="CG388" s="183"/>
      <c r="CH388" s="183"/>
      <c r="CI388" s="183"/>
      <c r="CJ388" s="183"/>
      <c r="CK388" s="183"/>
      <c r="CL388" s="183"/>
      <c r="CM388" s="183"/>
      <c r="CN388" s="183"/>
      <c r="CO388" s="183"/>
      <c r="CP388" s="183"/>
      <c r="CQ388" s="183"/>
      <c r="CR388" s="183"/>
      <c r="CS388" s="183"/>
      <c r="CT388" s="183"/>
      <c r="CU388" s="183"/>
      <c r="CV388" s="183"/>
      <c r="CW388" s="183"/>
      <c r="CX388" s="183"/>
      <c r="CY388" s="183"/>
      <c r="CZ388" s="183"/>
      <c r="DA388" s="183"/>
      <c r="DB388" s="183"/>
      <c r="DC388" s="183"/>
      <c r="DD388" s="183"/>
      <c r="DE388" s="183"/>
      <c r="DF388" s="183"/>
      <c r="DG388" s="183"/>
      <c r="DH388" s="183"/>
      <c r="DI388" s="183"/>
      <c r="DJ388" s="183"/>
      <c r="DK388" s="183"/>
      <c r="DL388" s="183"/>
      <c r="DM388" s="183"/>
      <c r="DN388" s="183"/>
      <c r="DO388" s="183"/>
      <c r="DP388" s="183"/>
      <c r="DQ388" s="183"/>
      <c r="DR388" s="183"/>
      <c r="DS388" s="183"/>
      <c r="DT388" s="183"/>
      <c r="DU388" s="183"/>
      <c r="DV388" s="183"/>
      <c r="DW388" s="183"/>
      <c r="DX388" s="183"/>
      <c r="DY388" s="183"/>
      <c r="DZ388" s="183"/>
      <c r="EA388" s="183"/>
      <c r="EB388" s="183"/>
      <c r="EC388" s="183"/>
      <c r="ED388" s="206"/>
      <c r="EE388" s="206"/>
      <c r="EF388" s="206"/>
      <c r="EG388" s="206"/>
      <c r="EH388" s="206"/>
      <c r="EI388" s="206"/>
      <c r="EJ388" s="206"/>
      <c r="EK388" s="206"/>
      <c r="EL388" s="206"/>
      <c r="EM388" s="206"/>
      <c r="EN388" s="206"/>
      <c r="EO388" s="206"/>
      <c r="EP388" s="206"/>
      <c r="EQ388" s="206"/>
      <c r="ER388" s="206"/>
      <c r="ES388" s="206"/>
      <c r="ET388" s="206"/>
      <c r="EU388" s="206"/>
      <c r="EV388" s="206"/>
      <c r="EW388" s="206"/>
      <c r="EX388" s="206"/>
      <c r="EY388" s="206"/>
      <c r="EZ388" s="206"/>
      <c r="FA388" s="206"/>
      <c r="FB388" s="206"/>
      <c r="FC388" s="206"/>
      <c r="FD388" s="206"/>
      <c r="FE388" s="206"/>
      <c r="FF388" s="206"/>
      <c r="FG388" s="206"/>
      <c r="FH388" s="206"/>
      <c r="FI388" s="206"/>
      <c r="FJ388" s="206"/>
      <c r="FK388" s="206"/>
      <c r="FL388" s="206"/>
      <c r="FM388" s="206"/>
      <c r="FN388" s="206"/>
      <c r="FO388" s="206"/>
      <c r="FP388" s="206"/>
      <c r="FQ388" s="206"/>
      <c r="FR388" s="206"/>
      <c r="FS388" s="206"/>
      <c r="FT388" s="206"/>
      <c r="FU388" s="206"/>
      <c r="FV388" s="206"/>
      <c r="FW388" s="206"/>
      <c r="FX388" s="206"/>
      <c r="FY388" s="206"/>
      <c r="FZ388" s="206"/>
      <c r="GA388" s="206"/>
      <c r="GB388" s="206"/>
      <c r="GC388" s="206"/>
      <c r="GD388" s="206"/>
      <c r="GE388" s="206"/>
      <c r="GF388" s="206"/>
      <c r="GG388" s="206"/>
      <c r="GH388" s="206"/>
      <c r="GI388" s="206"/>
      <c r="GJ388" s="206"/>
      <c r="GK388" s="206"/>
      <c r="GL388" s="206"/>
      <c r="GM388" s="206"/>
      <c r="GN388" s="206"/>
      <c r="GO388" s="206"/>
      <c r="GP388" s="206"/>
      <c r="GQ388" s="206"/>
      <c r="GR388" s="206"/>
      <c r="GS388" s="206"/>
      <c r="GT388" s="206"/>
      <c r="GU388" s="206"/>
      <c r="GV388" s="206"/>
      <c r="GW388" s="206"/>
      <c r="GX388" s="206"/>
      <c r="GY388" s="206"/>
      <c r="GZ388" s="206"/>
      <c r="HA388" s="206"/>
      <c r="HB388" s="206"/>
      <c r="HC388" s="206"/>
      <c r="HD388" s="206"/>
      <c r="HE388" s="206"/>
      <c r="HF388" s="206"/>
      <c r="HG388" s="206"/>
      <c r="HH388" s="206"/>
      <c r="HI388" s="206"/>
      <c r="HJ388" s="206"/>
      <c r="HK388" s="206"/>
      <c r="HL388" s="206"/>
      <c r="HM388" s="206"/>
      <c r="HN388" s="206"/>
      <c r="HO388" s="206"/>
      <c r="HP388" s="206"/>
      <c r="HQ388" s="206"/>
      <c r="HR388" s="206"/>
      <c r="HS388" s="206"/>
      <c r="HT388" s="206"/>
      <c r="HU388" s="206"/>
      <c r="HV388" s="206"/>
      <c r="HW388" s="206"/>
      <c r="HX388" s="206"/>
      <c r="HY388" s="206"/>
      <c r="HZ388" s="206"/>
      <c r="IA388" s="206"/>
      <c r="IB388" s="206"/>
      <c r="IC388" s="206"/>
      <c r="ID388" s="206"/>
      <c r="IE388" s="206"/>
      <c r="IF388" s="206"/>
      <c r="IG388" s="206"/>
      <c r="IH388" s="206"/>
      <c r="II388" s="206"/>
      <c r="IJ388" s="206"/>
      <c r="IK388" s="206"/>
      <c r="IL388" s="206"/>
      <c r="IM388" s="206"/>
      <c r="IN388" s="206"/>
      <c r="IO388" s="206"/>
      <c r="IP388" s="206"/>
      <c r="IQ388" s="206"/>
      <c r="IR388" s="206"/>
      <c r="IS388" s="206"/>
      <c r="IT388" s="206"/>
      <c r="IU388" s="206"/>
      <c r="IV388" s="206"/>
      <c r="IW388" s="206"/>
      <c r="IX388" s="206"/>
      <c r="IY388" s="206"/>
      <c r="IZ388" s="206"/>
      <c r="JA388" s="206"/>
      <c r="JB388" s="206"/>
      <c r="JC388" s="206"/>
      <c r="JD388" s="206"/>
      <c r="JE388" s="206"/>
      <c r="JF388" s="206"/>
      <c r="JG388" s="206"/>
      <c r="JH388" s="206"/>
      <c r="JI388" s="206"/>
      <c r="JJ388" s="206"/>
      <c r="JK388" s="206"/>
      <c r="JL388" s="206"/>
      <c r="JM388" s="206"/>
      <c r="JN388" s="206"/>
      <c r="JO388" s="206"/>
      <c r="JP388" s="206"/>
      <c r="JQ388" s="206"/>
      <c r="JR388" s="206"/>
      <c r="JS388" s="206"/>
      <c r="JT388" s="206"/>
      <c r="JU388" s="206"/>
      <c r="JV388" s="206"/>
      <c r="JW388" s="206"/>
      <c r="JX388" s="206"/>
      <c r="JY388" s="206"/>
      <c r="JZ388" s="206"/>
      <c r="KA388" s="206"/>
      <c r="KB388" s="206"/>
      <c r="KC388" s="206"/>
      <c r="KD388" s="206"/>
      <c r="KE388" s="206"/>
      <c r="KF388" s="206"/>
      <c r="KG388" s="206"/>
      <c r="KH388" s="206"/>
      <c r="KI388" s="206"/>
      <c r="KJ388" s="206"/>
      <c r="KK388" s="206"/>
      <c r="KL388" s="206"/>
      <c r="KM388" s="206"/>
      <c r="KN388" s="206"/>
      <c r="KO388" s="206"/>
      <c r="KP388" s="206"/>
      <c r="KQ388" s="206"/>
      <c r="KR388" s="206"/>
      <c r="KS388" s="206"/>
      <c r="KT388" s="206"/>
      <c r="KU388" s="206"/>
      <c r="KV388" s="206"/>
      <c r="KW388" s="206"/>
      <c r="KX388" s="206"/>
      <c r="KY388" s="206"/>
      <c r="KZ388" s="206"/>
      <c r="LA388" s="206"/>
      <c r="LB388" s="206"/>
      <c r="LC388" s="206"/>
      <c r="LD388" s="206"/>
      <c r="LE388" s="206"/>
      <c r="LF388" s="206"/>
      <c r="LG388" s="206"/>
      <c r="LH388" s="206"/>
      <c r="LI388" s="206"/>
      <c r="LJ388" s="206"/>
      <c r="LK388" s="206"/>
      <c r="LL388" s="206"/>
      <c r="LM388" s="206"/>
      <c r="LN388" s="206"/>
      <c r="LO388" s="206"/>
      <c r="LP388" s="206"/>
      <c r="LQ388" s="206"/>
      <c r="LR388" s="206"/>
      <c r="LS388" s="206"/>
      <c r="LT388" s="206"/>
      <c r="LU388" s="206"/>
      <c r="LV388" s="206"/>
      <c r="LW388" s="206"/>
      <c r="LX388" s="206"/>
      <c r="LY388" s="206"/>
      <c r="LZ388" s="206"/>
      <c r="MA388" s="206"/>
      <c r="MB388" s="206"/>
      <c r="MC388" s="206"/>
      <c r="MD388" s="206"/>
      <c r="ME388" s="206"/>
      <c r="MF388" s="206"/>
      <c r="MG388" s="206"/>
      <c r="MH388" s="206"/>
      <c r="MI388" s="206"/>
      <c r="MJ388" s="206"/>
      <c r="MK388" s="206"/>
      <c r="ML388" s="206"/>
      <c r="MM388" s="206"/>
      <c r="MN388" s="206"/>
      <c r="MO388" s="206"/>
      <c r="MP388" s="206"/>
      <c r="MQ388" s="206"/>
      <c r="MR388" s="206"/>
      <c r="MS388" s="206"/>
      <c r="MT388" s="206"/>
      <c r="MU388" s="206"/>
      <c r="MV388" s="206"/>
      <c r="MW388" s="206"/>
      <c r="MX388" s="206"/>
      <c r="MY388" s="206"/>
      <c r="MZ388" s="206"/>
      <c r="NA388" s="206"/>
      <c r="NB388" s="206"/>
      <c r="NC388" s="206"/>
      <c r="ND388" s="206"/>
      <c r="NE388" s="206"/>
      <c r="NF388" s="206"/>
      <c r="NG388" s="206"/>
      <c r="NH388" s="206"/>
      <c r="NI388" s="206"/>
      <c r="NJ388" s="206"/>
      <c r="NK388" s="206"/>
      <c r="NL388" s="206"/>
      <c r="NM388" s="206"/>
      <c r="NN388" s="206"/>
      <c r="NO388" s="206"/>
      <c r="NP388" s="206"/>
      <c r="NQ388" s="206"/>
      <c r="NR388" s="206"/>
      <c r="NS388" s="206"/>
      <c r="NT388" s="206"/>
      <c r="NU388" s="206"/>
      <c r="NV388" s="206"/>
      <c r="NW388" s="206"/>
      <c r="NX388" s="206"/>
      <c r="NY388" s="206"/>
      <c r="NZ388" s="206"/>
      <c r="OA388" s="206"/>
      <c r="OB388" s="206"/>
      <c r="OC388" s="206"/>
      <c r="OD388" s="206"/>
      <c r="OE388" s="206"/>
      <c r="OF388" s="206"/>
      <c r="OG388" s="206"/>
      <c r="OH388" s="206"/>
      <c r="OI388" s="206"/>
      <c r="OJ388" s="206"/>
      <c r="OK388" s="206"/>
      <c r="OL388" s="206"/>
      <c r="OM388" s="206"/>
      <c r="ON388" s="206"/>
      <c r="OO388" s="206"/>
      <c r="OP388" s="206"/>
      <c r="OQ388" s="206"/>
      <c r="OR388" s="206"/>
      <c r="OS388" s="206"/>
      <c r="OT388" s="206"/>
      <c r="OU388" s="206"/>
      <c r="OV388" s="206"/>
      <c r="OW388" s="206"/>
      <c r="OX388" s="206"/>
      <c r="OY388" s="206"/>
      <c r="OZ388" s="206"/>
      <c r="PA388" s="206"/>
      <c r="PB388" s="206"/>
      <c r="PC388" s="206"/>
      <c r="PD388" s="206"/>
      <c r="PE388" s="206"/>
      <c r="PF388" s="206"/>
      <c r="PG388" s="206"/>
      <c r="PH388" s="206"/>
      <c r="PI388" s="206"/>
      <c r="PJ388" s="206"/>
      <c r="PK388" s="206"/>
      <c r="PL388" s="206"/>
      <c r="PM388" s="206"/>
      <c r="PN388" s="206"/>
      <c r="PO388" s="206"/>
      <c r="PP388" s="206"/>
      <c r="PQ388" s="206"/>
      <c r="PR388" s="206"/>
      <c r="PS388" s="206"/>
      <c r="PT388" s="206"/>
      <c r="PU388" s="206"/>
      <c r="PV388" s="206"/>
      <c r="PW388" s="206"/>
      <c r="PX388" s="206"/>
      <c r="PY388" s="206"/>
      <c r="PZ388" s="206"/>
      <c r="QA388" s="206"/>
      <c r="QB388" s="206"/>
      <c r="QC388" s="206"/>
      <c r="QD388" s="206"/>
      <c r="QE388" s="206"/>
      <c r="QF388" s="206"/>
      <c r="QG388" s="206"/>
      <c r="QH388" s="206"/>
      <c r="QI388" s="206"/>
      <c r="QJ388" s="206"/>
      <c r="QK388" s="206"/>
      <c r="QL388" s="206"/>
      <c r="QM388" s="206"/>
      <c r="QN388" s="206"/>
      <c r="QO388" s="206"/>
      <c r="QP388" s="206"/>
      <c r="QQ388" s="206"/>
      <c r="QR388" s="206"/>
      <c r="QS388" s="206"/>
      <c r="QT388" s="206"/>
      <c r="QU388" s="206"/>
      <c r="QV388" s="206"/>
      <c r="QW388" s="206"/>
      <c r="QX388" s="206"/>
      <c r="QY388" s="206"/>
      <c r="QZ388" s="206"/>
      <c r="RA388" s="206"/>
      <c r="RB388" s="206"/>
      <c r="RC388" s="206"/>
      <c r="RD388" s="206"/>
      <c r="RE388" s="206"/>
      <c r="RF388" s="206"/>
      <c r="RG388" s="206"/>
      <c r="RH388" s="206"/>
      <c r="RI388" s="206"/>
      <c r="RJ388" s="206"/>
      <c r="RK388" s="206"/>
      <c r="RL388" s="206"/>
      <c r="RM388" s="206"/>
      <c r="RN388" s="206"/>
      <c r="RO388" s="206"/>
      <c r="RP388" s="206"/>
      <c r="RQ388" s="206"/>
      <c r="RR388" s="206"/>
      <c r="RS388" s="206"/>
      <c r="RT388" s="206"/>
      <c r="RU388" s="206"/>
      <c r="RV388" s="206"/>
      <c r="RW388" s="206"/>
      <c r="RX388" s="206"/>
      <c r="RY388" s="206"/>
      <c r="RZ388" s="206"/>
      <c r="SA388" s="206"/>
      <c r="SB388" s="206"/>
      <c r="SC388" s="206"/>
      <c r="SD388" s="206"/>
      <c r="SE388" s="206"/>
      <c r="SF388" s="206"/>
      <c r="SG388" s="206"/>
      <c r="SH388" s="206"/>
      <c r="SI388" s="206"/>
      <c r="SJ388" s="206"/>
      <c r="SK388" s="206"/>
      <c r="SL388" s="206"/>
      <c r="SM388" s="206"/>
      <c r="SN388" s="206"/>
      <c r="SO388" s="206"/>
      <c r="SP388" s="206"/>
      <c r="SQ388" s="206"/>
      <c r="SR388" s="206"/>
      <c r="SS388" s="206"/>
      <c r="ST388" s="206"/>
      <c r="SU388" s="206"/>
      <c r="SV388" s="206"/>
      <c r="SW388" s="206"/>
      <c r="SX388" s="206"/>
      <c r="SY388" s="206"/>
      <c r="SZ388" s="206"/>
      <c r="TA388" s="206"/>
      <c r="TB388" s="206"/>
      <c r="TC388" s="206"/>
      <c r="TD388" s="206"/>
      <c r="TE388" s="206"/>
      <c r="TF388" s="206"/>
      <c r="TG388" s="206"/>
      <c r="TH388" s="206"/>
      <c r="TI388" s="206"/>
      <c r="TJ388" s="206"/>
      <c r="TK388" s="206"/>
      <c r="TL388" s="206"/>
      <c r="TM388" s="206"/>
      <c r="TN388" s="206"/>
      <c r="TO388" s="206"/>
      <c r="TP388" s="206"/>
      <c r="TQ388" s="206"/>
      <c r="TR388" s="206"/>
      <c r="TS388" s="206"/>
      <c r="TT388" s="206"/>
      <c r="TU388" s="206"/>
      <c r="TV388" s="206"/>
      <c r="TW388" s="206"/>
      <c r="TX388" s="206"/>
      <c r="TY388" s="206"/>
      <c r="TZ388" s="206"/>
      <c r="UA388" s="206"/>
      <c r="UB388" s="206"/>
      <c r="UC388" s="206"/>
      <c r="UD388" s="206"/>
      <c r="UE388" s="206"/>
      <c r="UF388" s="206"/>
      <c r="UG388" s="206"/>
      <c r="UH388" s="206"/>
      <c r="UI388" s="206"/>
      <c r="UJ388" s="206"/>
      <c r="UK388" s="206"/>
      <c r="UL388" s="206"/>
      <c r="UM388" s="206"/>
      <c r="UN388" s="206"/>
      <c r="UO388" s="206"/>
      <c r="UP388" s="206"/>
      <c r="UQ388" s="206"/>
      <c r="UR388" s="206"/>
      <c r="US388" s="206"/>
      <c r="UT388" s="206"/>
      <c r="UU388" s="206"/>
      <c r="UV388" s="206"/>
      <c r="UW388" s="206"/>
      <c r="UX388" s="206"/>
      <c r="UY388" s="206"/>
      <c r="UZ388" s="206"/>
      <c r="VA388" s="206"/>
      <c r="VB388" s="206"/>
      <c r="VC388" s="206"/>
      <c r="VD388" s="206"/>
      <c r="VE388" s="206"/>
      <c r="VF388" s="206"/>
      <c r="VG388" s="206"/>
      <c r="VH388" s="206"/>
      <c r="VI388" s="206"/>
      <c r="VJ388" s="206"/>
      <c r="VK388" s="206"/>
      <c r="VL388" s="206"/>
      <c r="VM388" s="206"/>
      <c r="VN388" s="206"/>
      <c r="VO388" s="206"/>
      <c r="VP388" s="206"/>
      <c r="VQ388" s="206"/>
      <c r="VR388" s="206"/>
      <c r="VS388" s="206"/>
      <c r="VT388" s="206"/>
      <c r="VU388" s="206"/>
      <c r="VV388" s="206"/>
      <c r="VW388" s="206"/>
      <c r="VX388" s="206"/>
      <c r="VY388" s="206"/>
      <c r="VZ388" s="206"/>
      <c r="WA388" s="206"/>
      <c r="WB388" s="206"/>
      <c r="WC388" s="206"/>
      <c r="WD388" s="206"/>
      <c r="WE388" s="206"/>
      <c r="WF388" s="206"/>
      <c r="WG388" s="206"/>
      <c r="WH388" s="206"/>
      <c r="WI388" s="206"/>
      <c r="WJ388" s="206"/>
      <c r="WK388" s="206"/>
      <c r="WL388" s="206"/>
      <c r="WM388" s="206"/>
      <c r="WN388" s="206"/>
      <c r="WO388" s="206"/>
      <c r="WP388" s="206"/>
      <c r="WQ388" s="206"/>
      <c r="WR388" s="206"/>
      <c r="WS388" s="206"/>
      <c r="WT388" s="206"/>
      <c r="WU388" s="206"/>
      <c r="WV388" s="206"/>
      <c r="WW388" s="206"/>
      <c r="WX388" s="206"/>
      <c r="WY388" s="206"/>
      <c r="WZ388" s="206"/>
      <c r="XA388" s="206"/>
      <c r="XB388" s="206"/>
      <c r="XC388" s="206"/>
      <c r="XD388" s="206"/>
      <c r="XE388" s="206"/>
      <c r="XF388" s="206"/>
      <c r="XG388" s="206"/>
      <c r="XH388" s="206"/>
      <c r="XI388" s="206"/>
      <c r="XJ388" s="206"/>
      <c r="XK388" s="206"/>
      <c r="XL388" s="206"/>
      <c r="XM388" s="206"/>
      <c r="XN388" s="206"/>
      <c r="XO388" s="206"/>
      <c r="XP388" s="206"/>
      <c r="XQ388" s="206"/>
      <c r="XR388" s="206"/>
      <c r="XS388" s="206"/>
      <c r="XT388" s="206"/>
      <c r="XU388" s="206"/>
      <c r="XV388" s="206"/>
      <c r="XW388" s="206"/>
      <c r="XX388" s="206"/>
      <c r="XY388" s="206"/>
      <c r="XZ388" s="206"/>
      <c r="YA388" s="206"/>
      <c r="YB388" s="206"/>
      <c r="YC388" s="206"/>
      <c r="YD388" s="206"/>
      <c r="YE388" s="206"/>
      <c r="YF388" s="206"/>
      <c r="YG388" s="206"/>
      <c r="YH388" s="206"/>
      <c r="YI388" s="206"/>
      <c r="YJ388" s="206"/>
      <c r="YK388" s="206"/>
      <c r="YL388" s="206"/>
      <c r="YM388" s="206"/>
      <c r="YN388" s="206"/>
      <c r="YO388" s="206"/>
      <c r="YP388" s="206"/>
      <c r="YQ388" s="206"/>
      <c r="YR388" s="206"/>
      <c r="YS388" s="206"/>
      <c r="YT388" s="206"/>
      <c r="YU388" s="206"/>
      <c r="YV388" s="206"/>
      <c r="YW388" s="206"/>
      <c r="YX388" s="206"/>
      <c r="YY388" s="206"/>
      <c r="YZ388" s="206"/>
      <c r="ZA388" s="206"/>
      <c r="ZB388" s="206"/>
      <c r="ZC388" s="206"/>
      <c r="ZD388" s="206"/>
      <c r="ZE388" s="206"/>
      <c r="ZF388" s="206"/>
      <c r="ZG388" s="206"/>
      <c r="ZH388" s="206"/>
      <c r="ZI388" s="206"/>
      <c r="ZJ388" s="206"/>
      <c r="ZK388" s="206"/>
      <c r="ZL388" s="206"/>
      <c r="ZM388" s="206"/>
      <c r="ZN388" s="206"/>
      <c r="ZO388" s="206"/>
      <c r="ZP388" s="206"/>
      <c r="ZQ388" s="206"/>
      <c r="ZR388" s="206"/>
      <c r="ZS388" s="206"/>
      <c r="ZT388" s="206"/>
      <c r="ZU388" s="206"/>
      <c r="ZV388" s="206"/>
      <c r="ZW388" s="206"/>
      <c r="ZX388" s="206"/>
      <c r="ZY388" s="206"/>
      <c r="ZZ388" s="206"/>
      <c r="AAA388" s="206"/>
      <c r="AAB388" s="206"/>
      <c r="AAC388" s="206"/>
      <c r="AAD388" s="206"/>
      <c r="AAE388" s="206"/>
      <c r="AAF388" s="206"/>
      <c r="AAG388" s="206"/>
      <c r="AAH388" s="206"/>
      <c r="AAI388" s="206"/>
      <c r="AAJ388" s="206"/>
      <c r="AAK388" s="206"/>
      <c r="AAL388" s="206"/>
      <c r="AAM388" s="206"/>
      <c r="AAN388" s="206"/>
      <c r="AAO388" s="206"/>
      <c r="AAP388" s="206"/>
      <c r="AAQ388" s="206"/>
      <c r="AAR388" s="206"/>
      <c r="AAS388" s="206"/>
      <c r="AAT388" s="206"/>
      <c r="AAU388" s="206"/>
      <c r="AAV388" s="206"/>
      <c r="AAW388" s="206"/>
      <c r="AAX388" s="206"/>
      <c r="AAY388" s="206"/>
      <c r="AAZ388" s="206"/>
      <c r="ABA388" s="206"/>
      <c r="ABB388" s="206"/>
      <c r="ABC388" s="206"/>
      <c r="ABD388" s="206"/>
      <c r="ABE388" s="206"/>
      <c r="ABF388" s="206"/>
      <c r="ABG388" s="206"/>
      <c r="ABH388" s="206"/>
      <c r="ABI388" s="206"/>
      <c r="ABJ388" s="206"/>
      <c r="ABK388" s="206"/>
      <c r="ABL388" s="206"/>
      <c r="ABM388" s="206"/>
      <c r="ABN388" s="206"/>
      <c r="ABO388" s="206"/>
      <c r="ABP388" s="206"/>
      <c r="ABQ388" s="206"/>
      <c r="ABR388" s="206"/>
      <c r="ABS388" s="206"/>
      <c r="ABT388" s="206"/>
      <c r="ABU388" s="206"/>
      <c r="ABV388" s="206"/>
      <c r="ABW388" s="206"/>
      <c r="ABX388" s="206"/>
      <c r="ABY388" s="206"/>
      <c r="ABZ388" s="206"/>
      <c r="ACA388" s="206"/>
      <c r="ACB388" s="206"/>
      <c r="ACC388" s="206"/>
      <c r="ACD388" s="206"/>
      <c r="ACE388" s="206"/>
      <c r="ACF388" s="206"/>
      <c r="ACG388" s="206"/>
      <c r="ACH388" s="206"/>
      <c r="ACI388" s="206"/>
      <c r="ACJ388" s="206"/>
      <c r="ACK388" s="206"/>
      <c r="ACL388" s="206"/>
      <c r="ACM388" s="206"/>
      <c r="ACN388" s="206"/>
      <c r="ACO388" s="206"/>
      <c r="ACP388" s="206"/>
      <c r="ACQ388" s="206"/>
      <c r="ACR388" s="206"/>
      <c r="ACS388" s="206"/>
      <c r="ACT388" s="206"/>
      <c r="ACU388" s="206"/>
      <c r="ACV388" s="206"/>
      <c r="ACW388" s="206"/>
      <c r="ACX388" s="206"/>
      <c r="ACY388" s="206"/>
      <c r="ACZ388" s="206"/>
      <c r="ADA388" s="206"/>
    </row>
    <row r="389" spans="1:781" ht="43.2" x14ac:dyDescent="0.3">
      <c r="A389" s="233">
        <v>3</v>
      </c>
      <c r="B389" s="225" t="s">
        <v>1038</v>
      </c>
      <c r="C389" s="234"/>
      <c r="E389" s="226"/>
      <c r="F389" s="227"/>
      <c r="I389" s="228"/>
      <c r="J389" s="228"/>
      <c r="K389" s="229"/>
      <c r="L389" s="230">
        <f>SUMIF($A$2:$A$386,"=3")/3</f>
        <v>212</v>
      </c>
      <c r="M389" s="196"/>
      <c r="P389" s="231">
        <v>3</v>
      </c>
      <c r="Q389" s="225" t="s">
        <v>1039</v>
      </c>
      <c r="AB389" s="235" t="s">
        <v>1027</v>
      </c>
      <c r="AC389" s="205">
        <f>SUMIF(AB123:AB177,"&gt;0")</f>
        <v>37.471842239988021</v>
      </c>
      <c r="AD389" s="205">
        <f>SUMIF(AC123:AC177,"&gt;0")</f>
        <v>18.269999999999996</v>
      </c>
      <c r="AE389" s="236">
        <f>SUMIF(AD123:AD177,"&gt;0")</f>
        <v>7.1428571428571432</v>
      </c>
      <c r="AF389" s="237">
        <f>SUMIF(AE123:AE177,"&gt;0")</f>
        <v>62.837247371328047</v>
      </c>
      <c r="AK389" s="238"/>
      <c r="AL389" s="183"/>
      <c r="AM389" s="183"/>
      <c r="AN389" s="183"/>
      <c r="AO389" s="183"/>
      <c r="AP389" s="183"/>
      <c r="AQ389" s="183"/>
      <c r="AR389" s="183"/>
      <c r="AS389" s="183"/>
      <c r="AT389" s="183"/>
      <c r="AU389" s="183"/>
      <c r="AV389" s="183"/>
      <c r="AW389" s="183"/>
      <c r="AX389" s="183"/>
      <c r="AY389" s="183"/>
      <c r="AZ389" s="183"/>
      <c r="BA389" s="183"/>
      <c r="BB389" s="183"/>
      <c r="BC389" s="183"/>
      <c r="BD389" s="183"/>
      <c r="BE389" s="183"/>
      <c r="BF389" s="183"/>
      <c r="BG389" s="183"/>
      <c r="BH389" s="183"/>
      <c r="BI389" s="183"/>
      <c r="BJ389" s="183"/>
      <c r="BK389" s="183"/>
      <c r="BL389" s="183"/>
      <c r="BM389" s="183"/>
      <c r="BN389" s="183"/>
      <c r="BO389" s="183"/>
      <c r="BP389" s="183"/>
      <c r="BQ389" s="183"/>
      <c r="BR389" s="183"/>
      <c r="BS389" s="183"/>
      <c r="BT389" s="183"/>
      <c r="BU389" s="183"/>
      <c r="BV389" s="183"/>
      <c r="BW389" s="183"/>
      <c r="BX389" s="183"/>
      <c r="BY389" s="183"/>
      <c r="BZ389" s="183"/>
      <c r="CA389" s="183"/>
      <c r="CB389" s="183"/>
      <c r="CC389" s="183"/>
      <c r="CD389" s="183"/>
      <c r="CE389" s="183"/>
      <c r="CF389" s="183"/>
      <c r="CG389" s="183"/>
      <c r="CH389" s="183"/>
      <c r="CI389" s="183"/>
      <c r="CJ389" s="183"/>
      <c r="CK389" s="183"/>
      <c r="CL389" s="183"/>
      <c r="CM389" s="183"/>
      <c r="CN389" s="183"/>
      <c r="CO389" s="183"/>
      <c r="CP389" s="183"/>
      <c r="CQ389" s="183"/>
      <c r="CR389" s="183"/>
      <c r="CS389" s="183"/>
      <c r="CT389" s="183"/>
      <c r="CU389" s="183"/>
      <c r="CV389" s="183"/>
      <c r="CW389" s="183"/>
      <c r="CX389" s="183"/>
      <c r="CY389" s="183"/>
      <c r="CZ389" s="183"/>
      <c r="DA389" s="183"/>
      <c r="DB389" s="183"/>
      <c r="DC389" s="183"/>
      <c r="DD389" s="183"/>
      <c r="DE389" s="183"/>
      <c r="DF389" s="183"/>
      <c r="DG389" s="183"/>
      <c r="DH389" s="183"/>
      <c r="DI389" s="183"/>
      <c r="DJ389" s="183"/>
      <c r="DK389" s="183"/>
      <c r="DL389" s="183"/>
      <c r="DM389" s="183"/>
      <c r="DN389" s="183"/>
      <c r="DO389" s="183"/>
      <c r="DP389" s="183"/>
      <c r="DQ389" s="183"/>
      <c r="DR389" s="183"/>
      <c r="DS389" s="183"/>
      <c r="DT389" s="183"/>
      <c r="DU389" s="183"/>
      <c r="DV389" s="183"/>
      <c r="DW389" s="183"/>
      <c r="DX389" s="183"/>
      <c r="DY389" s="183"/>
      <c r="DZ389" s="183"/>
      <c r="EA389" s="183"/>
      <c r="EB389" s="183"/>
      <c r="EC389" s="183"/>
      <c r="ED389" s="206"/>
      <c r="EE389" s="206"/>
      <c r="EF389" s="206"/>
      <c r="EG389" s="206"/>
      <c r="EH389" s="206"/>
      <c r="EI389" s="206"/>
      <c r="EJ389" s="206"/>
      <c r="EK389" s="206"/>
      <c r="EL389" s="206"/>
      <c r="EM389" s="206"/>
      <c r="EN389" s="206"/>
      <c r="EO389" s="206"/>
      <c r="EP389" s="206"/>
      <c r="EQ389" s="206"/>
      <c r="ER389" s="206"/>
      <c r="ES389" s="206"/>
      <c r="ET389" s="206"/>
      <c r="EU389" s="206"/>
      <c r="EV389" s="206"/>
      <c r="EW389" s="206"/>
      <c r="EX389" s="206"/>
      <c r="EY389" s="206"/>
      <c r="EZ389" s="206"/>
      <c r="FA389" s="206"/>
      <c r="FB389" s="206"/>
      <c r="FC389" s="206"/>
      <c r="FD389" s="206"/>
      <c r="FE389" s="206"/>
      <c r="FF389" s="206"/>
      <c r="FG389" s="206"/>
      <c r="FH389" s="206"/>
      <c r="FI389" s="206"/>
      <c r="FJ389" s="206"/>
      <c r="FK389" s="206"/>
      <c r="FL389" s="206"/>
      <c r="FM389" s="206"/>
      <c r="FN389" s="206"/>
      <c r="FO389" s="206"/>
      <c r="FP389" s="206"/>
      <c r="FQ389" s="206"/>
      <c r="FR389" s="206"/>
      <c r="FS389" s="206"/>
      <c r="FT389" s="206"/>
      <c r="FU389" s="206"/>
      <c r="FV389" s="206"/>
      <c r="FW389" s="206"/>
      <c r="FX389" s="206"/>
      <c r="FY389" s="206"/>
      <c r="FZ389" s="206"/>
      <c r="GA389" s="206"/>
      <c r="GB389" s="206"/>
      <c r="GC389" s="206"/>
      <c r="GD389" s="206"/>
      <c r="GE389" s="206"/>
      <c r="GF389" s="206"/>
      <c r="GG389" s="206"/>
      <c r="GH389" s="206"/>
      <c r="GI389" s="206"/>
      <c r="GJ389" s="206"/>
      <c r="GK389" s="206"/>
      <c r="GL389" s="206"/>
      <c r="GM389" s="206"/>
      <c r="GN389" s="206"/>
      <c r="GO389" s="206"/>
      <c r="GP389" s="206"/>
      <c r="GQ389" s="206"/>
      <c r="GR389" s="206"/>
      <c r="GS389" s="206"/>
      <c r="GT389" s="206"/>
      <c r="GU389" s="206"/>
      <c r="GV389" s="206"/>
      <c r="GW389" s="206"/>
      <c r="GX389" s="206"/>
      <c r="GY389" s="206"/>
      <c r="GZ389" s="206"/>
      <c r="HA389" s="206"/>
      <c r="HB389" s="206"/>
      <c r="HC389" s="206"/>
      <c r="HD389" s="206"/>
      <c r="HE389" s="206"/>
      <c r="HF389" s="206"/>
      <c r="HG389" s="206"/>
      <c r="HH389" s="206"/>
      <c r="HI389" s="206"/>
      <c r="HJ389" s="206"/>
      <c r="HK389" s="206"/>
      <c r="HL389" s="206"/>
      <c r="HM389" s="206"/>
      <c r="HN389" s="206"/>
      <c r="HO389" s="206"/>
      <c r="HP389" s="206"/>
      <c r="HQ389" s="206"/>
      <c r="HR389" s="206"/>
      <c r="HS389" s="206"/>
      <c r="HT389" s="206"/>
      <c r="HU389" s="206"/>
      <c r="HV389" s="206"/>
      <c r="HW389" s="206"/>
      <c r="HX389" s="206"/>
      <c r="HY389" s="206"/>
      <c r="HZ389" s="206"/>
      <c r="IA389" s="206"/>
      <c r="IB389" s="206"/>
      <c r="IC389" s="206"/>
      <c r="ID389" s="206"/>
      <c r="IE389" s="206"/>
      <c r="IF389" s="206"/>
      <c r="IG389" s="206"/>
      <c r="IH389" s="206"/>
      <c r="II389" s="206"/>
      <c r="IJ389" s="206"/>
      <c r="IK389" s="206"/>
      <c r="IL389" s="206"/>
      <c r="IM389" s="206"/>
      <c r="IN389" s="206"/>
      <c r="IO389" s="206"/>
      <c r="IP389" s="206"/>
      <c r="IQ389" s="206"/>
      <c r="IR389" s="206"/>
      <c r="IS389" s="206"/>
      <c r="IT389" s="206"/>
      <c r="IU389" s="206"/>
      <c r="IV389" s="206"/>
      <c r="IW389" s="206"/>
      <c r="IX389" s="206"/>
      <c r="IY389" s="206"/>
      <c r="IZ389" s="206"/>
      <c r="JA389" s="206"/>
      <c r="JB389" s="206"/>
      <c r="JC389" s="206"/>
      <c r="JD389" s="206"/>
      <c r="JE389" s="206"/>
      <c r="JF389" s="206"/>
      <c r="JG389" s="206"/>
      <c r="JH389" s="206"/>
      <c r="JI389" s="206"/>
      <c r="JJ389" s="206"/>
      <c r="JK389" s="206"/>
      <c r="JL389" s="206"/>
      <c r="JM389" s="206"/>
      <c r="JN389" s="206"/>
      <c r="JO389" s="206"/>
      <c r="JP389" s="206"/>
      <c r="JQ389" s="206"/>
      <c r="JR389" s="206"/>
      <c r="JS389" s="206"/>
      <c r="JT389" s="206"/>
      <c r="JU389" s="206"/>
      <c r="JV389" s="206"/>
      <c r="JW389" s="206"/>
      <c r="JX389" s="206"/>
      <c r="JY389" s="206"/>
      <c r="JZ389" s="206"/>
      <c r="KA389" s="206"/>
      <c r="KB389" s="206"/>
      <c r="KC389" s="206"/>
      <c r="KD389" s="206"/>
      <c r="KE389" s="206"/>
      <c r="KF389" s="206"/>
      <c r="KG389" s="206"/>
      <c r="KH389" s="206"/>
      <c r="KI389" s="206"/>
      <c r="KJ389" s="206"/>
      <c r="KK389" s="206"/>
      <c r="KL389" s="206"/>
      <c r="KM389" s="206"/>
      <c r="KN389" s="206"/>
      <c r="KO389" s="206"/>
      <c r="KP389" s="206"/>
      <c r="KQ389" s="206"/>
      <c r="KR389" s="206"/>
      <c r="KS389" s="206"/>
      <c r="KT389" s="206"/>
      <c r="KU389" s="206"/>
      <c r="KV389" s="206"/>
      <c r="KW389" s="206"/>
      <c r="KX389" s="206"/>
      <c r="KY389" s="206"/>
      <c r="KZ389" s="206"/>
      <c r="LA389" s="206"/>
      <c r="LB389" s="206"/>
      <c r="LC389" s="206"/>
      <c r="LD389" s="206"/>
      <c r="LE389" s="206"/>
      <c r="LF389" s="206"/>
      <c r="LG389" s="206"/>
      <c r="LH389" s="206"/>
      <c r="LI389" s="206"/>
      <c r="LJ389" s="206"/>
      <c r="LK389" s="206"/>
      <c r="LL389" s="206"/>
      <c r="LM389" s="206"/>
      <c r="LN389" s="206"/>
      <c r="LO389" s="206"/>
      <c r="LP389" s="206"/>
      <c r="LQ389" s="206"/>
      <c r="LR389" s="206"/>
      <c r="LS389" s="206"/>
      <c r="LT389" s="206"/>
      <c r="LU389" s="206"/>
      <c r="LV389" s="206"/>
      <c r="LW389" s="206"/>
      <c r="LX389" s="206"/>
      <c r="LY389" s="206"/>
      <c r="LZ389" s="206"/>
      <c r="MA389" s="206"/>
      <c r="MB389" s="206"/>
      <c r="MC389" s="206"/>
      <c r="MD389" s="206"/>
      <c r="ME389" s="206"/>
      <c r="MF389" s="206"/>
      <c r="MG389" s="206"/>
      <c r="MH389" s="206"/>
      <c r="MI389" s="206"/>
      <c r="MJ389" s="206"/>
      <c r="MK389" s="206"/>
      <c r="ML389" s="206"/>
      <c r="MM389" s="206"/>
      <c r="MN389" s="206"/>
      <c r="MO389" s="206"/>
      <c r="MP389" s="206"/>
      <c r="MQ389" s="206"/>
      <c r="MR389" s="206"/>
      <c r="MS389" s="206"/>
      <c r="MT389" s="206"/>
      <c r="MU389" s="206"/>
      <c r="MV389" s="206"/>
      <c r="MW389" s="206"/>
      <c r="MX389" s="206"/>
      <c r="MY389" s="206"/>
      <c r="MZ389" s="206"/>
      <c r="NA389" s="206"/>
      <c r="NB389" s="206"/>
      <c r="NC389" s="206"/>
      <c r="ND389" s="206"/>
      <c r="NE389" s="206"/>
      <c r="NF389" s="206"/>
      <c r="NG389" s="206"/>
      <c r="NH389" s="206"/>
      <c r="NI389" s="206"/>
      <c r="NJ389" s="206"/>
      <c r="NK389" s="206"/>
      <c r="NL389" s="206"/>
      <c r="NM389" s="206"/>
      <c r="NN389" s="206"/>
      <c r="NO389" s="206"/>
      <c r="NP389" s="206"/>
      <c r="NQ389" s="206"/>
      <c r="NR389" s="206"/>
      <c r="NS389" s="206"/>
      <c r="NT389" s="206"/>
      <c r="NU389" s="206"/>
      <c r="NV389" s="206"/>
      <c r="NW389" s="206"/>
      <c r="NX389" s="206"/>
      <c r="NY389" s="206"/>
      <c r="NZ389" s="206"/>
      <c r="OA389" s="206"/>
      <c r="OB389" s="206"/>
      <c r="OC389" s="206"/>
      <c r="OD389" s="206"/>
      <c r="OE389" s="206"/>
      <c r="OF389" s="206"/>
      <c r="OG389" s="206"/>
      <c r="OH389" s="206"/>
      <c r="OI389" s="206"/>
      <c r="OJ389" s="206"/>
      <c r="OK389" s="206"/>
      <c r="OL389" s="206"/>
      <c r="OM389" s="206"/>
      <c r="ON389" s="206"/>
      <c r="OO389" s="206"/>
      <c r="OP389" s="206"/>
      <c r="OQ389" s="206"/>
      <c r="OR389" s="206"/>
      <c r="OS389" s="206"/>
      <c r="OT389" s="206"/>
      <c r="OU389" s="206"/>
      <c r="OV389" s="206"/>
      <c r="OW389" s="206"/>
      <c r="OX389" s="206"/>
      <c r="OY389" s="206"/>
      <c r="OZ389" s="206"/>
      <c r="PA389" s="206"/>
      <c r="PB389" s="206"/>
      <c r="PC389" s="206"/>
      <c r="PD389" s="206"/>
      <c r="PE389" s="206"/>
      <c r="PF389" s="206"/>
      <c r="PG389" s="206"/>
      <c r="PH389" s="206"/>
      <c r="PI389" s="206"/>
      <c r="PJ389" s="206"/>
      <c r="PK389" s="206"/>
      <c r="PL389" s="206"/>
      <c r="PM389" s="206"/>
      <c r="PN389" s="206"/>
      <c r="PO389" s="206"/>
      <c r="PP389" s="206"/>
      <c r="PQ389" s="206"/>
      <c r="PR389" s="206"/>
      <c r="PS389" s="206"/>
      <c r="PT389" s="206"/>
      <c r="PU389" s="206"/>
      <c r="PV389" s="206"/>
      <c r="PW389" s="206"/>
      <c r="PX389" s="206"/>
      <c r="PY389" s="206"/>
      <c r="PZ389" s="206"/>
      <c r="QA389" s="206"/>
      <c r="QB389" s="206"/>
      <c r="QC389" s="206"/>
      <c r="QD389" s="206"/>
      <c r="QE389" s="206"/>
      <c r="QF389" s="206"/>
      <c r="QG389" s="206"/>
      <c r="QH389" s="206"/>
      <c r="QI389" s="206"/>
      <c r="QJ389" s="206"/>
      <c r="QK389" s="206"/>
      <c r="QL389" s="206"/>
      <c r="QM389" s="206"/>
      <c r="QN389" s="206"/>
      <c r="QO389" s="206"/>
      <c r="QP389" s="206"/>
      <c r="QQ389" s="206"/>
      <c r="QR389" s="206"/>
      <c r="QS389" s="206"/>
      <c r="QT389" s="206"/>
      <c r="QU389" s="206"/>
      <c r="QV389" s="206"/>
      <c r="QW389" s="206"/>
      <c r="QX389" s="206"/>
      <c r="QY389" s="206"/>
      <c r="QZ389" s="206"/>
      <c r="RA389" s="206"/>
      <c r="RB389" s="206"/>
      <c r="RC389" s="206"/>
      <c r="RD389" s="206"/>
      <c r="RE389" s="206"/>
      <c r="RF389" s="206"/>
      <c r="RG389" s="206"/>
      <c r="RH389" s="206"/>
      <c r="RI389" s="206"/>
      <c r="RJ389" s="206"/>
      <c r="RK389" s="206"/>
      <c r="RL389" s="206"/>
      <c r="RM389" s="206"/>
      <c r="RN389" s="206"/>
      <c r="RO389" s="206"/>
      <c r="RP389" s="206"/>
      <c r="RQ389" s="206"/>
      <c r="RR389" s="206"/>
      <c r="RS389" s="206"/>
      <c r="RT389" s="206"/>
      <c r="RU389" s="206"/>
      <c r="RV389" s="206"/>
      <c r="RW389" s="206"/>
      <c r="RX389" s="206"/>
      <c r="RY389" s="206"/>
      <c r="RZ389" s="206"/>
      <c r="SA389" s="206"/>
      <c r="SB389" s="206"/>
      <c r="SC389" s="206"/>
      <c r="SD389" s="206"/>
      <c r="SE389" s="206"/>
      <c r="SF389" s="206"/>
      <c r="SG389" s="206"/>
      <c r="SH389" s="206"/>
      <c r="SI389" s="206"/>
      <c r="SJ389" s="206"/>
      <c r="SK389" s="206"/>
      <c r="SL389" s="206"/>
      <c r="SM389" s="206"/>
      <c r="SN389" s="206"/>
      <c r="SO389" s="206"/>
      <c r="SP389" s="206"/>
      <c r="SQ389" s="206"/>
      <c r="SR389" s="206"/>
      <c r="SS389" s="206"/>
      <c r="ST389" s="206"/>
      <c r="SU389" s="206"/>
      <c r="SV389" s="206"/>
      <c r="SW389" s="206"/>
      <c r="SX389" s="206"/>
      <c r="SY389" s="206"/>
      <c r="SZ389" s="206"/>
      <c r="TA389" s="206"/>
      <c r="TB389" s="206"/>
      <c r="TC389" s="206"/>
      <c r="TD389" s="206"/>
      <c r="TE389" s="206"/>
      <c r="TF389" s="206"/>
      <c r="TG389" s="206"/>
      <c r="TH389" s="206"/>
      <c r="TI389" s="206"/>
      <c r="TJ389" s="206"/>
      <c r="TK389" s="206"/>
      <c r="TL389" s="206"/>
      <c r="TM389" s="206"/>
      <c r="TN389" s="206"/>
      <c r="TO389" s="206"/>
      <c r="TP389" s="206"/>
      <c r="TQ389" s="206"/>
      <c r="TR389" s="206"/>
      <c r="TS389" s="206"/>
      <c r="TT389" s="206"/>
      <c r="TU389" s="206"/>
      <c r="TV389" s="206"/>
      <c r="TW389" s="206"/>
      <c r="TX389" s="206"/>
      <c r="TY389" s="206"/>
      <c r="TZ389" s="206"/>
      <c r="UA389" s="206"/>
      <c r="UB389" s="206"/>
      <c r="UC389" s="206"/>
      <c r="UD389" s="206"/>
      <c r="UE389" s="206"/>
      <c r="UF389" s="206"/>
      <c r="UG389" s="206"/>
      <c r="UH389" s="206"/>
      <c r="UI389" s="206"/>
      <c r="UJ389" s="206"/>
      <c r="UK389" s="206"/>
      <c r="UL389" s="206"/>
      <c r="UM389" s="206"/>
      <c r="UN389" s="206"/>
      <c r="UO389" s="206"/>
      <c r="UP389" s="206"/>
      <c r="UQ389" s="206"/>
      <c r="UR389" s="206"/>
      <c r="US389" s="206"/>
      <c r="UT389" s="206"/>
      <c r="UU389" s="206"/>
      <c r="UV389" s="206"/>
      <c r="UW389" s="206"/>
      <c r="UX389" s="206"/>
      <c r="UY389" s="206"/>
      <c r="UZ389" s="206"/>
      <c r="VA389" s="206"/>
      <c r="VB389" s="206"/>
      <c r="VC389" s="206"/>
      <c r="VD389" s="206"/>
      <c r="VE389" s="206"/>
      <c r="VF389" s="206"/>
      <c r="VG389" s="206"/>
      <c r="VH389" s="206"/>
      <c r="VI389" s="206"/>
      <c r="VJ389" s="206"/>
      <c r="VK389" s="206"/>
      <c r="VL389" s="206"/>
      <c r="VM389" s="206"/>
      <c r="VN389" s="206"/>
      <c r="VO389" s="206"/>
      <c r="VP389" s="206"/>
      <c r="VQ389" s="206"/>
      <c r="VR389" s="206"/>
      <c r="VS389" s="206"/>
      <c r="VT389" s="206"/>
      <c r="VU389" s="206"/>
      <c r="VV389" s="206"/>
      <c r="VW389" s="206"/>
      <c r="VX389" s="206"/>
      <c r="VY389" s="206"/>
      <c r="VZ389" s="206"/>
      <c r="WA389" s="206"/>
      <c r="WB389" s="206"/>
      <c r="WC389" s="206"/>
      <c r="WD389" s="206"/>
      <c r="WE389" s="206"/>
      <c r="WF389" s="206"/>
      <c r="WG389" s="206"/>
      <c r="WH389" s="206"/>
      <c r="WI389" s="206"/>
      <c r="WJ389" s="206"/>
      <c r="WK389" s="206"/>
      <c r="WL389" s="206"/>
      <c r="WM389" s="206"/>
      <c r="WN389" s="206"/>
      <c r="WO389" s="206"/>
      <c r="WP389" s="206"/>
      <c r="WQ389" s="206"/>
      <c r="WR389" s="206"/>
      <c r="WS389" s="206"/>
      <c r="WT389" s="206"/>
      <c r="WU389" s="206"/>
      <c r="WV389" s="206"/>
      <c r="WW389" s="206"/>
      <c r="WX389" s="206"/>
      <c r="WY389" s="206"/>
      <c r="WZ389" s="206"/>
      <c r="XA389" s="206"/>
      <c r="XB389" s="206"/>
      <c r="XC389" s="206"/>
      <c r="XD389" s="206"/>
      <c r="XE389" s="206"/>
      <c r="XF389" s="206"/>
      <c r="XG389" s="206"/>
      <c r="XH389" s="206"/>
      <c r="XI389" s="206"/>
      <c r="XJ389" s="206"/>
      <c r="XK389" s="206"/>
      <c r="XL389" s="206"/>
      <c r="XM389" s="206"/>
      <c r="XN389" s="206"/>
      <c r="XO389" s="206"/>
      <c r="XP389" s="206"/>
      <c r="XQ389" s="206"/>
      <c r="XR389" s="206"/>
      <c r="XS389" s="206"/>
      <c r="XT389" s="206"/>
      <c r="XU389" s="206"/>
      <c r="XV389" s="206"/>
      <c r="XW389" s="206"/>
      <c r="XX389" s="206"/>
      <c r="XY389" s="206"/>
      <c r="XZ389" s="206"/>
      <c r="YA389" s="206"/>
      <c r="YB389" s="206"/>
      <c r="YC389" s="206"/>
      <c r="YD389" s="206"/>
      <c r="YE389" s="206"/>
      <c r="YF389" s="206"/>
      <c r="YG389" s="206"/>
      <c r="YH389" s="206"/>
      <c r="YI389" s="206"/>
      <c r="YJ389" s="206"/>
      <c r="YK389" s="206"/>
      <c r="YL389" s="206"/>
      <c r="YM389" s="206"/>
      <c r="YN389" s="206"/>
      <c r="YO389" s="206"/>
      <c r="YP389" s="206"/>
      <c r="YQ389" s="206"/>
      <c r="YR389" s="206"/>
      <c r="YS389" s="206"/>
      <c r="YT389" s="206"/>
      <c r="YU389" s="206"/>
      <c r="YV389" s="206"/>
      <c r="YW389" s="206"/>
      <c r="YX389" s="206"/>
      <c r="YY389" s="206"/>
      <c r="YZ389" s="206"/>
      <c r="ZA389" s="206"/>
      <c r="ZB389" s="206"/>
      <c r="ZC389" s="206"/>
      <c r="ZD389" s="206"/>
      <c r="ZE389" s="206"/>
      <c r="ZF389" s="206"/>
      <c r="ZG389" s="206"/>
      <c r="ZH389" s="206"/>
      <c r="ZI389" s="206"/>
      <c r="ZJ389" s="206"/>
      <c r="ZK389" s="206"/>
      <c r="ZL389" s="206"/>
      <c r="ZM389" s="206"/>
      <c r="ZN389" s="206"/>
      <c r="ZO389" s="206"/>
      <c r="ZP389" s="206"/>
      <c r="ZQ389" s="206"/>
      <c r="ZR389" s="206"/>
      <c r="ZS389" s="206"/>
      <c r="ZT389" s="206"/>
      <c r="ZU389" s="206"/>
      <c r="ZV389" s="206"/>
      <c r="ZW389" s="206"/>
      <c r="ZX389" s="206"/>
      <c r="ZY389" s="206"/>
      <c r="ZZ389" s="206"/>
      <c r="AAA389" s="206"/>
      <c r="AAB389" s="206"/>
      <c r="AAC389" s="206"/>
      <c r="AAD389" s="206"/>
      <c r="AAE389" s="206"/>
      <c r="AAF389" s="206"/>
      <c r="AAG389" s="206"/>
      <c r="AAH389" s="206"/>
      <c r="AAI389" s="206"/>
      <c r="AAJ389" s="206"/>
      <c r="AAK389" s="206"/>
      <c r="AAL389" s="206"/>
      <c r="AAM389" s="206"/>
      <c r="AAN389" s="206"/>
      <c r="AAO389" s="206"/>
      <c r="AAP389" s="206"/>
      <c r="AAQ389" s="206"/>
      <c r="AAR389" s="206"/>
      <c r="AAS389" s="206"/>
      <c r="AAT389" s="206"/>
      <c r="AAU389" s="206"/>
      <c r="AAV389" s="206"/>
      <c r="AAW389" s="206"/>
      <c r="AAX389" s="206"/>
      <c r="AAY389" s="206"/>
      <c r="AAZ389" s="206"/>
      <c r="ABA389" s="206"/>
      <c r="ABB389" s="206"/>
      <c r="ABC389" s="206"/>
      <c r="ABD389" s="206"/>
      <c r="ABE389" s="206"/>
      <c r="ABF389" s="206"/>
      <c r="ABG389" s="206"/>
      <c r="ABH389" s="206"/>
      <c r="ABI389" s="206"/>
      <c r="ABJ389" s="206"/>
      <c r="ABK389" s="206"/>
      <c r="ABL389" s="206"/>
      <c r="ABM389" s="206"/>
      <c r="ABN389" s="206"/>
      <c r="ABO389" s="206"/>
      <c r="ABP389" s="206"/>
      <c r="ABQ389" s="206"/>
      <c r="ABR389" s="206"/>
      <c r="ABS389" s="206"/>
      <c r="ABT389" s="206"/>
      <c r="ABU389" s="206"/>
      <c r="ABV389" s="206"/>
      <c r="ABW389" s="206"/>
      <c r="ABX389" s="206"/>
      <c r="ABY389" s="206"/>
      <c r="ABZ389" s="206"/>
      <c r="ACA389" s="206"/>
      <c r="ACB389" s="206"/>
      <c r="ACC389" s="206"/>
      <c r="ACD389" s="206"/>
      <c r="ACE389" s="206"/>
      <c r="ACF389" s="206"/>
      <c r="ACG389" s="206"/>
      <c r="ACH389" s="206"/>
      <c r="ACI389" s="206"/>
      <c r="ACJ389" s="206"/>
      <c r="ACK389" s="206"/>
      <c r="ACL389" s="206"/>
      <c r="ACM389" s="206"/>
      <c r="ACN389" s="206"/>
      <c r="ACO389" s="206"/>
      <c r="ACP389" s="206"/>
      <c r="ACQ389" s="206"/>
      <c r="ACR389" s="206"/>
      <c r="ACS389" s="206"/>
      <c r="ACT389" s="206"/>
      <c r="ACU389" s="206"/>
      <c r="ACV389" s="206"/>
      <c r="ACW389" s="206"/>
      <c r="ACX389" s="206"/>
      <c r="ACY389" s="206"/>
      <c r="ACZ389" s="206"/>
      <c r="ADA389" s="206"/>
    </row>
    <row r="390" spans="1:781" ht="43.8" thickBot="1" x14ac:dyDescent="0.35">
      <c r="A390" s="239">
        <v>4</v>
      </c>
      <c r="B390" s="225" t="s">
        <v>1040</v>
      </c>
      <c r="C390" s="234"/>
      <c r="E390" s="226"/>
      <c r="F390" s="240"/>
      <c r="I390" s="165"/>
      <c r="K390" s="229"/>
      <c r="L390" s="230">
        <f>SUMIF($A$2:$A$386,"=4")/4</f>
        <v>33</v>
      </c>
      <c r="M390" s="196"/>
      <c r="O390" s="192"/>
      <c r="P390" s="231">
        <v>4</v>
      </c>
      <c r="Q390" s="225" t="s">
        <v>1041</v>
      </c>
      <c r="AB390" s="241" t="s">
        <v>1031</v>
      </c>
      <c r="AC390" s="221">
        <f>AVERAGE(AB123:AB177)</f>
        <v>0.69392300444422261</v>
      </c>
      <c r="AD390" s="221">
        <f>AVERAGE(AC123:AC177)</f>
        <v>0.34471698113207538</v>
      </c>
      <c r="AE390" s="242">
        <f>AVERAGE(AD123:AD177)</f>
        <v>0.13477088948787064</v>
      </c>
      <c r="AF390" s="243">
        <f>AVERAGE(AE123:AE177)</f>
        <v>1.1856084409684537</v>
      </c>
      <c r="AK390" s="238"/>
      <c r="AL390" s="183"/>
      <c r="AM390" s="183"/>
      <c r="AN390" s="183"/>
      <c r="AO390" s="183"/>
      <c r="AP390" s="183"/>
      <c r="AQ390" s="183"/>
      <c r="AR390" s="183"/>
      <c r="AS390" s="183"/>
      <c r="AT390" s="183"/>
      <c r="AU390" s="183"/>
      <c r="AV390" s="183"/>
      <c r="AW390" s="183"/>
      <c r="AX390" s="183"/>
      <c r="AY390" s="183"/>
      <c r="AZ390" s="183"/>
      <c r="BA390" s="183"/>
      <c r="BB390" s="183"/>
      <c r="BC390" s="183"/>
      <c r="BD390" s="183"/>
      <c r="BE390" s="183"/>
      <c r="BF390" s="183"/>
      <c r="BG390" s="183"/>
      <c r="BH390" s="183"/>
      <c r="BI390" s="183"/>
      <c r="BJ390" s="183"/>
      <c r="BK390" s="183"/>
      <c r="BL390" s="183"/>
      <c r="BM390" s="183"/>
      <c r="BN390" s="183"/>
      <c r="BO390" s="183"/>
      <c r="BP390" s="183"/>
      <c r="BQ390" s="183"/>
      <c r="BR390" s="183"/>
      <c r="BS390" s="183"/>
      <c r="BT390" s="183"/>
      <c r="BU390" s="183"/>
      <c r="BV390" s="183"/>
      <c r="BW390" s="183"/>
      <c r="BX390" s="183"/>
      <c r="BY390" s="183"/>
      <c r="BZ390" s="183"/>
      <c r="CA390" s="183"/>
      <c r="CB390" s="183"/>
      <c r="CC390" s="183"/>
      <c r="CD390" s="183"/>
      <c r="CE390" s="183"/>
      <c r="CF390" s="183"/>
      <c r="CG390" s="183"/>
      <c r="CH390" s="183"/>
      <c r="CI390" s="183"/>
      <c r="CJ390" s="183"/>
      <c r="CK390" s="183"/>
      <c r="CL390" s="183"/>
      <c r="CM390" s="183"/>
      <c r="CN390" s="183"/>
      <c r="CO390" s="183"/>
      <c r="CP390" s="183"/>
      <c r="CQ390" s="183"/>
      <c r="CR390" s="183"/>
      <c r="CS390" s="183"/>
      <c r="CT390" s="183"/>
      <c r="CU390" s="183"/>
      <c r="CV390" s="183"/>
      <c r="CW390" s="183"/>
      <c r="CX390" s="183"/>
      <c r="CY390" s="183"/>
      <c r="CZ390" s="183"/>
      <c r="DA390" s="183"/>
      <c r="DB390" s="183"/>
      <c r="DC390" s="183"/>
      <c r="DD390" s="183"/>
      <c r="DE390" s="183"/>
      <c r="DF390" s="183"/>
      <c r="DG390" s="183"/>
      <c r="DH390" s="183"/>
      <c r="DI390" s="183"/>
      <c r="DJ390" s="183"/>
      <c r="DK390" s="183"/>
      <c r="DL390" s="183"/>
      <c r="DM390" s="183"/>
      <c r="DN390" s="183"/>
      <c r="DO390" s="183"/>
      <c r="DP390" s="183"/>
      <c r="DQ390" s="183"/>
      <c r="DR390" s="183"/>
      <c r="DS390" s="183"/>
      <c r="DT390" s="183"/>
      <c r="DU390" s="183"/>
      <c r="DV390" s="183"/>
      <c r="DW390" s="183"/>
      <c r="DX390" s="183"/>
      <c r="DY390" s="183"/>
      <c r="DZ390" s="183"/>
      <c r="EA390" s="183"/>
      <c r="EB390" s="183"/>
      <c r="EC390" s="183"/>
      <c r="ED390" s="206"/>
      <c r="EE390" s="206"/>
      <c r="EF390" s="206"/>
      <c r="EG390" s="206"/>
      <c r="EH390" s="206"/>
      <c r="EI390" s="206"/>
      <c r="EJ390" s="206"/>
      <c r="EK390" s="206"/>
      <c r="EL390" s="206"/>
      <c r="EM390" s="206"/>
      <c r="EN390" s="206"/>
      <c r="EO390" s="206"/>
      <c r="EP390" s="206"/>
      <c r="EQ390" s="206"/>
      <c r="ER390" s="206"/>
      <c r="ES390" s="206"/>
      <c r="ET390" s="206"/>
      <c r="EU390" s="206"/>
      <c r="EV390" s="206"/>
      <c r="EW390" s="206"/>
      <c r="EX390" s="206"/>
      <c r="EY390" s="206"/>
      <c r="EZ390" s="206"/>
      <c r="FA390" s="206"/>
      <c r="FB390" s="206"/>
      <c r="FC390" s="206"/>
      <c r="FD390" s="206"/>
      <c r="FE390" s="206"/>
      <c r="FF390" s="206"/>
      <c r="FG390" s="206"/>
      <c r="FH390" s="206"/>
      <c r="FI390" s="206"/>
      <c r="FJ390" s="206"/>
      <c r="FK390" s="206"/>
      <c r="FL390" s="206"/>
      <c r="FM390" s="206"/>
      <c r="FN390" s="206"/>
      <c r="FO390" s="206"/>
      <c r="FP390" s="206"/>
      <c r="FQ390" s="206"/>
      <c r="FR390" s="206"/>
      <c r="FS390" s="206"/>
      <c r="FT390" s="206"/>
      <c r="FU390" s="206"/>
      <c r="FV390" s="206"/>
      <c r="FW390" s="206"/>
      <c r="FX390" s="206"/>
      <c r="FY390" s="206"/>
      <c r="FZ390" s="206"/>
      <c r="GA390" s="206"/>
      <c r="GB390" s="206"/>
      <c r="GC390" s="206"/>
      <c r="GD390" s="206"/>
      <c r="GE390" s="206"/>
      <c r="GF390" s="206"/>
      <c r="GG390" s="206"/>
      <c r="GH390" s="206"/>
      <c r="GI390" s="206"/>
      <c r="GJ390" s="206"/>
      <c r="GK390" s="206"/>
      <c r="GL390" s="206"/>
      <c r="GM390" s="206"/>
      <c r="GN390" s="206"/>
      <c r="GO390" s="206"/>
      <c r="GP390" s="206"/>
      <c r="GQ390" s="206"/>
      <c r="GR390" s="206"/>
      <c r="GS390" s="206"/>
      <c r="GT390" s="206"/>
      <c r="GU390" s="206"/>
      <c r="GV390" s="206"/>
      <c r="GW390" s="206"/>
      <c r="GX390" s="206"/>
      <c r="GY390" s="206"/>
      <c r="GZ390" s="206"/>
      <c r="HA390" s="206"/>
      <c r="HB390" s="206"/>
      <c r="HC390" s="206"/>
      <c r="HD390" s="206"/>
      <c r="HE390" s="206"/>
      <c r="HF390" s="206"/>
      <c r="HG390" s="206"/>
      <c r="HH390" s="206"/>
      <c r="HI390" s="206"/>
      <c r="HJ390" s="206"/>
      <c r="HK390" s="206"/>
      <c r="HL390" s="206"/>
      <c r="HM390" s="206"/>
      <c r="HN390" s="206"/>
      <c r="HO390" s="206"/>
      <c r="HP390" s="206"/>
      <c r="HQ390" s="206"/>
      <c r="HR390" s="206"/>
      <c r="HS390" s="206"/>
      <c r="HT390" s="206"/>
      <c r="HU390" s="206"/>
      <c r="HV390" s="206"/>
      <c r="HW390" s="206"/>
      <c r="HX390" s="206"/>
      <c r="HY390" s="206"/>
      <c r="HZ390" s="206"/>
      <c r="IA390" s="206"/>
      <c r="IB390" s="206"/>
      <c r="IC390" s="206"/>
      <c r="ID390" s="206"/>
      <c r="IE390" s="206"/>
      <c r="IF390" s="206"/>
      <c r="IG390" s="206"/>
      <c r="IH390" s="206"/>
      <c r="II390" s="206"/>
      <c r="IJ390" s="206"/>
      <c r="IK390" s="206"/>
      <c r="IL390" s="206"/>
      <c r="IM390" s="206"/>
      <c r="IN390" s="206"/>
      <c r="IO390" s="206"/>
      <c r="IP390" s="206"/>
      <c r="IQ390" s="206"/>
      <c r="IR390" s="206"/>
      <c r="IS390" s="206"/>
      <c r="IT390" s="206"/>
      <c r="IU390" s="206"/>
      <c r="IV390" s="206"/>
      <c r="IW390" s="206"/>
      <c r="IX390" s="206"/>
      <c r="IY390" s="206"/>
      <c r="IZ390" s="206"/>
      <c r="JA390" s="206"/>
      <c r="JB390" s="206"/>
      <c r="JC390" s="206"/>
      <c r="JD390" s="206"/>
      <c r="JE390" s="206"/>
      <c r="JF390" s="206"/>
      <c r="JG390" s="206"/>
      <c r="JH390" s="206"/>
      <c r="JI390" s="206"/>
      <c r="JJ390" s="206"/>
      <c r="JK390" s="206"/>
      <c r="JL390" s="206"/>
      <c r="JM390" s="206"/>
      <c r="JN390" s="206"/>
      <c r="JO390" s="206"/>
      <c r="JP390" s="206"/>
      <c r="JQ390" s="206"/>
      <c r="JR390" s="206"/>
      <c r="JS390" s="206"/>
      <c r="JT390" s="206"/>
      <c r="JU390" s="206"/>
      <c r="JV390" s="206"/>
      <c r="JW390" s="206"/>
      <c r="JX390" s="206"/>
      <c r="JY390" s="206"/>
      <c r="JZ390" s="206"/>
      <c r="KA390" s="206"/>
      <c r="KB390" s="206"/>
      <c r="KC390" s="206"/>
      <c r="KD390" s="206"/>
      <c r="KE390" s="206"/>
      <c r="KF390" s="206"/>
      <c r="KG390" s="206"/>
      <c r="KH390" s="206"/>
      <c r="KI390" s="206"/>
      <c r="KJ390" s="206"/>
      <c r="KK390" s="206"/>
      <c r="KL390" s="206"/>
      <c r="KM390" s="206"/>
      <c r="KN390" s="206"/>
      <c r="KO390" s="206"/>
      <c r="KP390" s="206"/>
      <c r="KQ390" s="206"/>
      <c r="KR390" s="206"/>
      <c r="KS390" s="206"/>
      <c r="KT390" s="206"/>
      <c r="KU390" s="206"/>
      <c r="KV390" s="206"/>
      <c r="KW390" s="206"/>
      <c r="KX390" s="206"/>
      <c r="KY390" s="206"/>
      <c r="KZ390" s="206"/>
      <c r="LA390" s="206"/>
      <c r="LB390" s="206"/>
      <c r="LC390" s="206"/>
      <c r="LD390" s="206"/>
      <c r="LE390" s="206"/>
      <c r="LF390" s="206"/>
      <c r="LG390" s="206"/>
      <c r="LH390" s="206"/>
      <c r="LI390" s="206"/>
      <c r="LJ390" s="206"/>
      <c r="LK390" s="206"/>
      <c r="LL390" s="206"/>
      <c r="LM390" s="206"/>
      <c r="LN390" s="206"/>
      <c r="LO390" s="206"/>
      <c r="LP390" s="206"/>
      <c r="LQ390" s="206"/>
      <c r="LR390" s="206"/>
      <c r="LS390" s="206"/>
      <c r="LT390" s="206"/>
      <c r="LU390" s="206"/>
      <c r="LV390" s="206"/>
      <c r="LW390" s="206"/>
      <c r="LX390" s="206"/>
      <c r="LY390" s="206"/>
      <c r="LZ390" s="206"/>
      <c r="MA390" s="206"/>
      <c r="MB390" s="206"/>
      <c r="MC390" s="206"/>
      <c r="MD390" s="206"/>
      <c r="ME390" s="206"/>
      <c r="MF390" s="206"/>
      <c r="MG390" s="206"/>
      <c r="MH390" s="206"/>
      <c r="MI390" s="206"/>
      <c r="MJ390" s="206"/>
      <c r="MK390" s="206"/>
      <c r="ML390" s="206"/>
      <c r="MM390" s="206"/>
      <c r="MN390" s="206"/>
      <c r="MO390" s="206"/>
      <c r="MP390" s="206"/>
      <c r="MQ390" s="206"/>
      <c r="MR390" s="206"/>
      <c r="MS390" s="206"/>
      <c r="MT390" s="206"/>
      <c r="MU390" s="206"/>
      <c r="MV390" s="206"/>
      <c r="MW390" s="206"/>
      <c r="MX390" s="206"/>
      <c r="MY390" s="206"/>
      <c r="MZ390" s="206"/>
      <c r="NA390" s="206"/>
      <c r="NB390" s="206"/>
      <c r="NC390" s="206"/>
      <c r="ND390" s="206"/>
      <c r="NE390" s="206"/>
      <c r="NF390" s="206"/>
      <c r="NG390" s="206"/>
      <c r="NH390" s="206"/>
      <c r="NI390" s="206"/>
      <c r="NJ390" s="206"/>
      <c r="NK390" s="206"/>
      <c r="NL390" s="206"/>
      <c r="NM390" s="206"/>
      <c r="NN390" s="206"/>
      <c r="NO390" s="206"/>
      <c r="NP390" s="206"/>
      <c r="NQ390" s="206"/>
      <c r="NR390" s="206"/>
      <c r="NS390" s="206"/>
      <c r="NT390" s="206"/>
      <c r="NU390" s="206"/>
      <c r="NV390" s="206"/>
      <c r="NW390" s="206"/>
      <c r="NX390" s="206"/>
      <c r="NY390" s="206"/>
      <c r="NZ390" s="206"/>
      <c r="OA390" s="206"/>
      <c r="OB390" s="206"/>
      <c r="OC390" s="206"/>
      <c r="OD390" s="206"/>
      <c r="OE390" s="206"/>
      <c r="OF390" s="206"/>
      <c r="OG390" s="206"/>
      <c r="OH390" s="206"/>
      <c r="OI390" s="206"/>
      <c r="OJ390" s="206"/>
      <c r="OK390" s="206"/>
      <c r="OL390" s="206"/>
      <c r="OM390" s="206"/>
      <c r="ON390" s="206"/>
      <c r="OO390" s="206"/>
      <c r="OP390" s="206"/>
      <c r="OQ390" s="206"/>
      <c r="OR390" s="206"/>
      <c r="OS390" s="206"/>
      <c r="OT390" s="206"/>
      <c r="OU390" s="206"/>
      <c r="OV390" s="206"/>
      <c r="OW390" s="206"/>
      <c r="OX390" s="206"/>
      <c r="OY390" s="206"/>
      <c r="OZ390" s="206"/>
      <c r="PA390" s="206"/>
      <c r="PB390" s="206"/>
      <c r="PC390" s="206"/>
      <c r="PD390" s="206"/>
      <c r="PE390" s="206"/>
      <c r="PF390" s="206"/>
      <c r="PG390" s="206"/>
      <c r="PH390" s="206"/>
      <c r="PI390" s="206"/>
      <c r="PJ390" s="206"/>
      <c r="PK390" s="206"/>
      <c r="PL390" s="206"/>
      <c r="PM390" s="206"/>
      <c r="PN390" s="206"/>
      <c r="PO390" s="206"/>
      <c r="PP390" s="206"/>
      <c r="PQ390" s="206"/>
      <c r="PR390" s="206"/>
      <c r="PS390" s="206"/>
      <c r="PT390" s="206"/>
      <c r="PU390" s="206"/>
      <c r="PV390" s="206"/>
      <c r="PW390" s="206"/>
      <c r="PX390" s="206"/>
      <c r="PY390" s="206"/>
      <c r="PZ390" s="206"/>
      <c r="QA390" s="206"/>
      <c r="QB390" s="206"/>
      <c r="QC390" s="206"/>
      <c r="QD390" s="206"/>
      <c r="QE390" s="206"/>
      <c r="QF390" s="206"/>
      <c r="QG390" s="206"/>
      <c r="QH390" s="206"/>
      <c r="QI390" s="206"/>
      <c r="QJ390" s="206"/>
      <c r="QK390" s="206"/>
      <c r="QL390" s="206"/>
      <c r="QM390" s="206"/>
      <c r="QN390" s="206"/>
      <c r="QO390" s="206"/>
      <c r="QP390" s="206"/>
      <c r="QQ390" s="206"/>
      <c r="QR390" s="206"/>
      <c r="QS390" s="206"/>
      <c r="QT390" s="206"/>
      <c r="QU390" s="206"/>
      <c r="QV390" s="206"/>
      <c r="QW390" s="206"/>
      <c r="QX390" s="206"/>
      <c r="QY390" s="206"/>
      <c r="QZ390" s="206"/>
      <c r="RA390" s="206"/>
      <c r="RB390" s="206"/>
      <c r="RC390" s="206"/>
      <c r="RD390" s="206"/>
      <c r="RE390" s="206"/>
      <c r="RF390" s="206"/>
      <c r="RG390" s="206"/>
      <c r="RH390" s="206"/>
      <c r="RI390" s="206"/>
      <c r="RJ390" s="206"/>
      <c r="RK390" s="206"/>
      <c r="RL390" s="206"/>
      <c r="RM390" s="206"/>
      <c r="RN390" s="206"/>
      <c r="RO390" s="206"/>
      <c r="RP390" s="206"/>
      <c r="RQ390" s="206"/>
      <c r="RR390" s="206"/>
      <c r="RS390" s="206"/>
      <c r="RT390" s="206"/>
      <c r="RU390" s="206"/>
      <c r="RV390" s="206"/>
      <c r="RW390" s="206"/>
      <c r="RX390" s="206"/>
      <c r="RY390" s="206"/>
      <c r="RZ390" s="206"/>
      <c r="SA390" s="206"/>
      <c r="SB390" s="206"/>
      <c r="SC390" s="206"/>
      <c r="SD390" s="206"/>
      <c r="SE390" s="206"/>
      <c r="SF390" s="206"/>
      <c r="SG390" s="206"/>
      <c r="SH390" s="206"/>
      <c r="SI390" s="206"/>
      <c r="SJ390" s="206"/>
      <c r="SK390" s="206"/>
      <c r="SL390" s="206"/>
      <c r="SM390" s="206"/>
      <c r="SN390" s="206"/>
      <c r="SO390" s="206"/>
      <c r="SP390" s="206"/>
      <c r="SQ390" s="206"/>
      <c r="SR390" s="206"/>
      <c r="SS390" s="206"/>
      <c r="ST390" s="206"/>
      <c r="SU390" s="206"/>
      <c r="SV390" s="206"/>
      <c r="SW390" s="206"/>
      <c r="SX390" s="206"/>
      <c r="SY390" s="206"/>
      <c r="SZ390" s="206"/>
      <c r="TA390" s="206"/>
      <c r="TB390" s="206"/>
      <c r="TC390" s="206"/>
      <c r="TD390" s="206"/>
      <c r="TE390" s="206"/>
      <c r="TF390" s="206"/>
      <c r="TG390" s="206"/>
      <c r="TH390" s="206"/>
      <c r="TI390" s="206"/>
      <c r="TJ390" s="206"/>
      <c r="TK390" s="206"/>
      <c r="TL390" s="206"/>
      <c r="TM390" s="206"/>
      <c r="TN390" s="206"/>
      <c r="TO390" s="206"/>
      <c r="TP390" s="206"/>
      <c r="TQ390" s="206"/>
      <c r="TR390" s="206"/>
      <c r="TS390" s="206"/>
      <c r="TT390" s="206"/>
      <c r="TU390" s="206"/>
      <c r="TV390" s="206"/>
      <c r="TW390" s="206"/>
      <c r="TX390" s="206"/>
      <c r="TY390" s="206"/>
      <c r="TZ390" s="206"/>
      <c r="UA390" s="206"/>
      <c r="UB390" s="206"/>
      <c r="UC390" s="206"/>
      <c r="UD390" s="206"/>
      <c r="UE390" s="206"/>
      <c r="UF390" s="206"/>
      <c r="UG390" s="206"/>
      <c r="UH390" s="206"/>
      <c r="UI390" s="206"/>
      <c r="UJ390" s="206"/>
      <c r="UK390" s="206"/>
      <c r="UL390" s="206"/>
      <c r="UM390" s="206"/>
      <c r="UN390" s="206"/>
      <c r="UO390" s="206"/>
      <c r="UP390" s="206"/>
      <c r="UQ390" s="206"/>
      <c r="UR390" s="206"/>
      <c r="US390" s="206"/>
      <c r="UT390" s="206"/>
      <c r="UU390" s="206"/>
      <c r="UV390" s="206"/>
      <c r="UW390" s="206"/>
      <c r="UX390" s="206"/>
      <c r="UY390" s="206"/>
      <c r="UZ390" s="206"/>
      <c r="VA390" s="206"/>
      <c r="VB390" s="206"/>
      <c r="VC390" s="206"/>
      <c r="VD390" s="206"/>
      <c r="VE390" s="206"/>
      <c r="VF390" s="206"/>
      <c r="VG390" s="206"/>
      <c r="VH390" s="206"/>
      <c r="VI390" s="206"/>
      <c r="VJ390" s="206"/>
      <c r="VK390" s="206"/>
      <c r="VL390" s="206"/>
      <c r="VM390" s="206"/>
      <c r="VN390" s="206"/>
      <c r="VO390" s="206"/>
      <c r="VP390" s="206"/>
      <c r="VQ390" s="206"/>
      <c r="VR390" s="206"/>
      <c r="VS390" s="206"/>
      <c r="VT390" s="206"/>
      <c r="VU390" s="206"/>
      <c r="VV390" s="206"/>
      <c r="VW390" s="206"/>
      <c r="VX390" s="206"/>
      <c r="VY390" s="206"/>
      <c r="VZ390" s="206"/>
      <c r="WA390" s="206"/>
      <c r="WB390" s="206"/>
      <c r="WC390" s="206"/>
      <c r="WD390" s="206"/>
      <c r="WE390" s="206"/>
      <c r="WF390" s="206"/>
      <c r="WG390" s="206"/>
      <c r="WH390" s="206"/>
      <c r="WI390" s="206"/>
      <c r="WJ390" s="206"/>
      <c r="WK390" s="206"/>
      <c r="WL390" s="206"/>
      <c r="WM390" s="206"/>
      <c r="WN390" s="206"/>
      <c r="WO390" s="206"/>
      <c r="WP390" s="206"/>
      <c r="WQ390" s="206"/>
      <c r="WR390" s="206"/>
      <c r="WS390" s="206"/>
      <c r="WT390" s="206"/>
      <c r="WU390" s="206"/>
      <c r="WV390" s="206"/>
      <c r="WW390" s="206"/>
      <c r="WX390" s="206"/>
      <c r="WY390" s="206"/>
      <c r="WZ390" s="206"/>
      <c r="XA390" s="206"/>
      <c r="XB390" s="206"/>
      <c r="XC390" s="206"/>
      <c r="XD390" s="206"/>
      <c r="XE390" s="206"/>
      <c r="XF390" s="206"/>
      <c r="XG390" s="206"/>
      <c r="XH390" s="206"/>
      <c r="XI390" s="206"/>
      <c r="XJ390" s="206"/>
      <c r="XK390" s="206"/>
      <c r="XL390" s="206"/>
      <c r="XM390" s="206"/>
      <c r="XN390" s="206"/>
      <c r="XO390" s="206"/>
      <c r="XP390" s="206"/>
      <c r="XQ390" s="206"/>
      <c r="XR390" s="206"/>
      <c r="XS390" s="206"/>
      <c r="XT390" s="206"/>
      <c r="XU390" s="206"/>
      <c r="XV390" s="206"/>
      <c r="XW390" s="206"/>
      <c r="XX390" s="206"/>
      <c r="XY390" s="206"/>
      <c r="XZ390" s="206"/>
      <c r="YA390" s="206"/>
      <c r="YB390" s="206"/>
      <c r="YC390" s="206"/>
      <c r="YD390" s="206"/>
      <c r="YE390" s="206"/>
      <c r="YF390" s="206"/>
      <c r="YG390" s="206"/>
      <c r="YH390" s="206"/>
      <c r="YI390" s="206"/>
      <c r="YJ390" s="206"/>
      <c r="YK390" s="206"/>
      <c r="YL390" s="206"/>
      <c r="YM390" s="206"/>
      <c r="YN390" s="206"/>
      <c r="YO390" s="206"/>
      <c r="YP390" s="206"/>
      <c r="YQ390" s="206"/>
      <c r="YR390" s="206"/>
      <c r="YS390" s="206"/>
      <c r="YT390" s="206"/>
      <c r="YU390" s="206"/>
      <c r="YV390" s="206"/>
      <c r="YW390" s="206"/>
      <c r="YX390" s="206"/>
      <c r="YY390" s="206"/>
      <c r="YZ390" s="206"/>
      <c r="ZA390" s="206"/>
      <c r="ZB390" s="206"/>
      <c r="ZC390" s="206"/>
      <c r="ZD390" s="206"/>
      <c r="ZE390" s="206"/>
      <c r="ZF390" s="206"/>
      <c r="ZG390" s="206"/>
      <c r="ZH390" s="206"/>
      <c r="ZI390" s="206"/>
      <c r="ZJ390" s="206"/>
      <c r="ZK390" s="206"/>
      <c r="ZL390" s="206"/>
      <c r="ZM390" s="206"/>
      <c r="ZN390" s="206"/>
      <c r="ZO390" s="206"/>
      <c r="ZP390" s="206"/>
      <c r="ZQ390" s="206"/>
      <c r="ZR390" s="206"/>
      <c r="ZS390" s="206"/>
      <c r="ZT390" s="206"/>
      <c r="ZU390" s="206"/>
      <c r="ZV390" s="206"/>
      <c r="ZW390" s="206"/>
      <c r="ZX390" s="206"/>
      <c r="ZY390" s="206"/>
      <c r="ZZ390" s="206"/>
      <c r="AAA390" s="206"/>
      <c r="AAB390" s="206"/>
      <c r="AAC390" s="206"/>
      <c r="AAD390" s="206"/>
      <c r="AAE390" s="206"/>
      <c r="AAF390" s="206"/>
      <c r="AAG390" s="206"/>
      <c r="AAH390" s="206"/>
      <c r="AAI390" s="206"/>
      <c r="AAJ390" s="206"/>
      <c r="AAK390" s="206"/>
      <c r="AAL390" s="206"/>
      <c r="AAM390" s="206"/>
      <c r="AAN390" s="206"/>
      <c r="AAO390" s="206"/>
      <c r="AAP390" s="206"/>
      <c r="AAQ390" s="206"/>
      <c r="AAR390" s="206"/>
      <c r="AAS390" s="206"/>
      <c r="AAT390" s="206"/>
      <c r="AAU390" s="206"/>
      <c r="AAV390" s="206"/>
      <c r="AAW390" s="206"/>
      <c r="AAX390" s="206"/>
      <c r="AAY390" s="206"/>
      <c r="AAZ390" s="206"/>
      <c r="ABA390" s="206"/>
      <c r="ABB390" s="206"/>
      <c r="ABC390" s="206"/>
      <c r="ABD390" s="206"/>
      <c r="ABE390" s="206"/>
      <c r="ABF390" s="206"/>
      <c r="ABG390" s="206"/>
      <c r="ABH390" s="206"/>
      <c r="ABI390" s="206"/>
      <c r="ABJ390" s="206"/>
      <c r="ABK390" s="206"/>
      <c r="ABL390" s="206"/>
      <c r="ABM390" s="206"/>
      <c r="ABN390" s="206"/>
      <c r="ABO390" s="206"/>
      <c r="ABP390" s="206"/>
      <c r="ABQ390" s="206"/>
      <c r="ABR390" s="206"/>
      <c r="ABS390" s="206"/>
      <c r="ABT390" s="206"/>
      <c r="ABU390" s="206"/>
      <c r="ABV390" s="206"/>
      <c r="ABW390" s="206"/>
      <c r="ABX390" s="206"/>
      <c r="ABY390" s="206"/>
      <c r="ABZ390" s="206"/>
      <c r="ACA390" s="206"/>
      <c r="ACB390" s="206"/>
      <c r="ACC390" s="206"/>
      <c r="ACD390" s="206"/>
      <c r="ACE390" s="206"/>
      <c r="ACF390" s="206"/>
      <c r="ACG390" s="206"/>
      <c r="ACH390" s="206"/>
      <c r="ACI390" s="206"/>
      <c r="ACJ390" s="206"/>
      <c r="ACK390" s="206"/>
      <c r="ACL390" s="206"/>
      <c r="ACM390" s="206"/>
      <c r="ACN390" s="206"/>
      <c r="ACO390" s="206"/>
      <c r="ACP390" s="206"/>
      <c r="ACQ390" s="206"/>
      <c r="ACR390" s="206"/>
      <c r="ACS390" s="206"/>
      <c r="ACT390" s="206"/>
      <c r="ACU390" s="206"/>
      <c r="ACV390" s="206"/>
      <c r="ACW390" s="206"/>
      <c r="ACX390" s="206"/>
      <c r="ACY390" s="206"/>
      <c r="ACZ390" s="206"/>
      <c r="ADA390" s="206"/>
    </row>
    <row r="391" spans="1:781" ht="15" customHeight="1" x14ac:dyDescent="0.3">
      <c r="A391" s="244" t="s">
        <v>1042</v>
      </c>
      <c r="B391" s="245"/>
      <c r="C391" s="201"/>
      <c r="E391" s="159"/>
      <c r="F391" s="227"/>
      <c r="I391" s="246"/>
      <c r="J391" s="246"/>
      <c r="K391" s="247"/>
      <c r="L391" s="207" t="s">
        <v>1043</v>
      </c>
      <c r="M391" s="196"/>
      <c r="O391" s="192"/>
      <c r="Q391" s="248"/>
      <c r="AC391" s="183"/>
      <c r="AD391" s="183"/>
      <c r="AE391" s="183"/>
      <c r="AF391" s="183"/>
      <c r="AG391" s="183"/>
      <c r="AH391" s="183"/>
      <c r="AI391" s="183"/>
      <c r="AJ391" s="183"/>
      <c r="AK391" s="183"/>
      <c r="AL391" s="183"/>
      <c r="AM391" s="183"/>
      <c r="AN391" s="183"/>
      <c r="AO391" s="183"/>
      <c r="AP391" s="183"/>
      <c r="AQ391" s="183"/>
      <c r="AR391" s="183"/>
      <c r="AS391" s="183"/>
      <c r="AT391" s="183"/>
      <c r="AU391" s="183"/>
      <c r="AV391" s="183"/>
      <c r="AW391" s="183"/>
      <c r="AX391" s="183"/>
      <c r="AY391" s="183"/>
      <c r="AZ391" s="183"/>
      <c r="BA391" s="183"/>
      <c r="BB391" s="183"/>
      <c r="BC391" s="183"/>
      <c r="BD391" s="183"/>
      <c r="BE391" s="183"/>
      <c r="BF391" s="183"/>
      <c r="BG391" s="183"/>
      <c r="BH391" s="183"/>
      <c r="BI391" s="183"/>
      <c r="BJ391" s="183"/>
      <c r="BK391" s="183"/>
      <c r="BL391" s="183"/>
      <c r="BM391" s="183"/>
      <c r="BN391" s="183"/>
      <c r="BO391" s="183"/>
      <c r="BP391" s="183"/>
      <c r="BQ391" s="183"/>
      <c r="BR391" s="183"/>
      <c r="BS391" s="183"/>
      <c r="BT391" s="183"/>
      <c r="BU391" s="183"/>
      <c r="BV391" s="183"/>
      <c r="BW391" s="183"/>
      <c r="BX391" s="183"/>
      <c r="BY391" s="183"/>
      <c r="BZ391" s="183"/>
      <c r="CA391" s="183"/>
      <c r="CB391" s="183"/>
      <c r="CC391" s="183"/>
      <c r="CD391" s="183"/>
      <c r="CE391" s="183"/>
      <c r="CF391" s="183"/>
      <c r="CG391" s="183"/>
      <c r="CH391" s="183"/>
      <c r="CI391" s="183"/>
      <c r="CJ391" s="183"/>
      <c r="CK391" s="183"/>
      <c r="CL391" s="183"/>
      <c r="CM391" s="183"/>
      <c r="CN391" s="183"/>
      <c r="CO391" s="183"/>
      <c r="CP391" s="183"/>
      <c r="CQ391" s="183"/>
      <c r="CR391" s="183"/>
      <c r="CS391" s="183"/>
      <c r="CT391" s="183"/>
      <c r="CU391" s="183"/>
      <c r="CV391" s="183"/>
      <c r="CW391" s="183"/>
      <c r="CX391" s="183"/>
      <c r="CY391" s="183"/>
      <c r="CZ391" s="183"/>
      <c r="DA391" s="183"/>
      <c r="DB391" s="183"/>
      <c r="DC391" s="183"/>
      <c r="DD391" s="183"/>
      <c r="DE391" s="183"/>
      <c r="DF391" s="183"/>
      <c r="DG391" s="183"/>
      <c r="DH391" s="183"/>
      <c r="DI391" s="183"/>
      <c r="DJ391" s="183"/>
      <c r="DK391" s="183"/>
      <c r="DL391" s="183"/>
      <c r="DM391" s="183"/>
      <c r="DN391" s="183"/>
      <c r="DO391" s="183"/>
      <c r="DP391" s="183"/>
      <c r="DQ391" s="183"/>
      <c r="DR391" s="183"/>
      <c r="DS391" s="183"/>
      <c r="DT391" s="183"/>
      <c r="DU391" s="183"/>
      <c r="DV391" s="183"/>
      <c r="DW391" s="183"/>
      <c r="DX391" s="183"/>
      <c r="DY391" s="183"/>
      <c r="DZ391" s="183"/>
      <c r="EA391" s="183"/>
      <c r="EB391" s="183"/>
      <c r="EC391" s="183"/>
      <c r="ED391" s="206"/>
      <c r="EE391" s="206"/>
      <c r="EF391" s="206"/>
      <c r="EG391" s="206"/>
      <c r="EH391" s="206"/>
      <c r="EI391" s="206"/>
      <c r="EJ391" s="206"/>
      <c r="EK391" s="206"/>
      <c r="EL391" s="206"/>
      <c r="EM391" s="206"/>
      <c r="EN391" s="206"/>
      <c r="EO391" s="206"/>
      <c r="EP391" s="206"/>
      <c r="EQ391" s="206"/>
      <c r="ER391" s="206"/>
      <c r="ES391" s="206"/>
      <c r="ET391" s="206"/>
      <c r="EU391" s="206"/>
      <c r="EV391" s="206"/>
      <c r="EW391" s="206"/>
      <c r="EX391" s="206"/>
      <c r="EY391" s="206"/>
      <c r="EZ391" s="206"/>
      <c r="FA391" s="206"/>
      <c r="FB391" s="206"/>
      <c r="FC391" s="206"/>
      <c r="FD391" s="206"/>
      <c r="FE391" s="206"/>
      <c r="FF391" s="206"/>
      <c r="FG391" s="206"/>
      <c r="FH391" s="206"/>
      <c r="FI391" s="206"/>
      <c r="FJ391" s="206"/>
      <c r="FK391" s="206"/>
      <c r="FL391" s="206"/>
      <c r="FM391" s="206"/>
      <c r="FN391" s="206"/>
      <c r="FO391" s="206"/>
      <c r="FP391" s="206"/>
      <c r="FQ391" s="206"/>
      <c r="FR391" s="206"/>
      <c r="FS391" s="206"/>
      <c r="FT391" s="206"/>
      <c r="FU391" s="206"/>
      <c r="FV391" s="206"/>
      <c r="FW391" s="206"/>
      <c r="FX391" s="206"/>
      <c r="FY391" s="206"/>
      <c r="FZ391" s="206"/>
      <c r="GA391" s="206"/>
      <c r="GB391" s="206"/>
      <c r="GC391" s="206"/>
      <c r="GD391" s="206"/>
      <c r="GE391" s="206"/>
      <c r="GF391" s="206"/>
      <c r="GG391" s="206"/>
      <c r="GH391" s="206"/>
      <c r="GI391" s="206"/>
      <c r="GJ391" s="206"/>
      <c r="GK391" s="206"/>
      <c r="GL391" s="206"/>
      <c r="GM391" s="206"/>
      <c r="GN391" s="206"/>
      <c r="GO391" s="206"/>
      <c r="GP391" s="206"/>
      <c r="GQ391" s="206"/>
      <c r="GR391" s="206"/>
      <c r="GS391" s="206"/>
      <c r="GT391" s="206"/>
      <c r="GU391" s="206"/>
      <c r="GV391" s="206"/>
      <c r="GW391" s="206"/>
      <c r="GX391" s="206"/>
      <c r="GY391" s="206"/>
      <c r="GZ391" s="206"/>
      <c r="HA391" s="206"/>
      <c r="HB391" s="206"/>
      <c r="HC391" s="206"/>
      <c r="HD391" s="206"/>
      <c r="HE391" s="206"/>
      <c r="HF391" s="206"/>
      <c r="HG391" s="206"/>
      <c r="HH391" s="206"/>
      <c r="HI391" s="206"/>
      <c r="HJ391" s="206"/>
      <c r="HK391" s="206"/>
      <c r="HL391" s="206"/>
      <c r="HM391" s="206"/>
      <c r="HN391" s="206"/>
      <c r="HO391" s="206"/>
      <c r="HP391" s="206"/>
      <c r="HQ391" s="206"/>
      <c r="HR391" s="206"/>
      <c r="HS391" s="206"/>
      <c r="HT391" s="206"/>
      <c r="HU391" s="206"/>
      <c r="HV391" s="206"/>
      <c r="HW391" s="206"/>
      <c r="HX391" s="206"/>
      <c r="HY391" s="206"/>
      <c r="HZ391" s="206"/>
      <c r="IA391" s="206"/>
      <c r="IB391" s="206"/>
      <c r="IC391" s="206"/>
      <c r="ID391" s="206"/>
      <c r="IE391" s="206"/>
      <c r="IF391" s="206"/>
      <c r="IG391" s="206"/>
      <c r="IH391" s="206"/>
      <c r="II391" s="206"/>
      <c r="IJ391" s="206"/>
      <c r="IK391" s="206"/>
      <c r="IL391" s="206"/>
      <c r="IM391" s="206"/>
      <c r="IN391" s="206"/>
      <c r="IO391" s="206"/>
      <c r="IP391" s="206"/>
      <c r="IQ391" s="206"/>
      <c r="IR391" s="206"/>
      <c r="IS391" s="206"/>
      <c r="IT391" s="206"/>
      <c r="IU391" s="206"/>
      <c r="IV391" s="206"/>
      <c r="IW391" s="206"/>
      <c r="IX391" s="206"/>
      <c r="IY391" s="206"/>
      <c r="IZ391" s="206"/>
      <c r="JA391" s="206"/>
      <c r="JB391" s="206"/>
      <c r="JC391" s="206"/>
      <c r="JD391" s="206"/>
      <c r="JE391" s="206"/>
      <c r="JF391" s="206"/>
      <c r="JG391" s="206"/>
      <c r="JH391" s="206"/>
      <c r="JI391" s="206"/>
      <c r="JJ391" s="206"/>
      <c r="JK391" s="206"/>
      <c r="JL391" s="206"/>
      <c r="JM391" s="206"/>
      <c r="JN391" s="206"/>
      <c r="JO391" s="206"/>
      <c r="JP391" s="206"/>
      <c r="JQ391" s="206"/>
      <c r="JR391" s="206"/>
      <c r="JS391" s="206"/>
      <c r="JT391" s="206"/>
      <c r="JU391" s="206"/>
      <c r="JV391" s="206"/>
      <c r="JW391" s="206"/>
      <c r="JX391" s="206"/>
      <c r="JY391" s="206"/>
      <c r="JZ391" s="206"/>
      <c r="KA391" s="206"/>
      <c r="KB391" s="206"/>
      <c r="KC391" s="206"/>
      <c r="KD391" s="206"/>
      <c r="KE391" s="206"/>
      <c r="KF391" s="206"/>
      <c r="KG391" s="206"/>
      <c r="KH391" s="206"/>
      <c r="KI391" s="206"/>
      <c r="KJ391" s="206"/>
      <c r="KK391" s="206"/>
      <c r="KL391" s="206"/>
      <c r="KM391" s="206"/>
      <c r="KN391" s="206"/>
      <c r="KO391" s="206"/>
      <c r="KP391" s="206"/>
      <c r="KQ391" s="206"/>
      <c r="KR391" s="206"/>
      <c r="KS391" s="206"/>
      <c r="KT391" s="206"/>
      <c r="KU391" s="206"/>
      <c r="KV391" s="206"/>
      <c r="KW391" s="206"/>
      <c r="KX391" s="206"/>
      <c r="KY391" s="206"/>
      <c r="KZ391" s="206"/>
      <c r="LA391" s="206"/>
      <c r="LB391" s="206"/>
      <c r="LC391" s="206"/>
      <c r="LD391" s="206"/>
      <c r="LE391" s="206"/>
      <c r="LF391" s="206"/>
      <c r="LG391" s="206"/>
      <c r="LH391" s="206"/>
      <c r="LI391" s="206"/>
      <c r="LJ391" s="206"/>
      <c r="LK391" s="206"/>
      <c r="LL391" s="206"/>
      <c r="LM391" s="206"/>
      <c r="LN391" s="206"/>
      <c r="LO391" s="206"/>
      <c r="LP391" s="206"/>
      <c r="LQ391" s="206"/>
      <c r="LR391" s="206"/>
      <c r="LS391" s="206"/>
      <c r="LT391" s="206"/>
      <c r="LU391" s="206"/>
      <c r="LV391" s="206"/>
      <c r="LW391" s="206"/>
      <c r="LX391" s="206"/>
      <c r="LY391" s="206"/>
      <c r="LZ391" s="206"/>
      <c r="MA391" s="206"/>
      <c r="MB391" s="206"/>
      <c r="MC391" s="206"/>
      <c r="MD391" s="206"/>
      <c r="ME391" s="206"/>
      <c r="MF391" s="206"/>
      <c r="MG391" s="206"/>
      <c r="MH391" s="206"/>
      <c r="MI391" s="206"/>
      <c r="MJ391" s="206"/>
      <c r="MK391" s="206"/>
      <c r="ML391" s="206"/>
      <c r="MM391" s="206"/>
      <c r="MN391" s="206"/>
      <c r="MO391" s="206"/>
      <c r="MP391" s="206"/>
      <c r="MQ391" s="206"/>
      <c r="MR391" s="206"/>
      <c r="MS391" s="206"/>
      <c r="MT391" s="206"/>
      <c r="MU391" s="206"/>
      <c r="MV391" s="206"/>
      <c r="MW391" s="206"/>
      <c r="MX391" s="206"/>
      <c r="MY391" s="206"/>
      <c r="MZ391" s="206"/>
      <c r="NA391" s="206"/>
      <c r="NB391" s="206"/>
      <c r="NC391" s="206"/>
      <c r="ND391" s="206"/>
      <c r="NE391" s="206"/>
      <c r="NF391" s="206"/>
      <c r="NG391" s="206"/>
      <c r="NH391" s="206"/>
      <c r="NI391" s="206"/>
      <c r="NJ391" s="206"/>
      <c r="NK391" s="206"/>
      <c r="NL391" s="206"/>
      <c r="NM391" s="206"/>
      <c r="NN391" s="206"/>
      <c r="NO391" s="206"/>
      <c r="NP391" s="206"/>
      <c r="NQ391" s="206"/>
      <c r="NR391" s="206"/>
      <c r="NS391" s="206"/>
      <c r="NT391" s="206"/>
      <c r="NU391" s="206"/>
      <c r="NV391" s="206"/>
      <c r="NW391" s="206"/>
      <c r="NX391" s="206"/>
      <c r="NY391" s="206"/>
      <c r="NZ391" s="206"/>
      <c r="OA391" s="206"/>
      <c r="OB391" s="206"/>
      <c r="OC391" s="206"/>
      <c r="OD391" s="206"/>
      <c r="OE391" s="206"/>
      <c r="OF391" s="206"/>
      <c r="OG391" s="206"/>
      <c r="OH391" s="206"/>
      <c r="OI391" s="206"/>
      <c r="OJ391" s="206"/>
      <c r="OK391" s="206"/>
      <c r="OL391" s="206"/>
      <c r="OM391" s="206"/>
      <c r="ON391" s="206"/>
      <c r="OO391" s="206"/>
      <c r="OP391" s="206"/>
      <c r="OQ391" s="206"/>
      <c r="OR391" s="206"/>
      <c r="OS391" s="206"/>
      <c r="OT391" s="206"/>
      <c r="OU391" s="206"/>
      <c r="OV391" s="206"/>
      <c r="OW391" s="206"/>
      <c r="OX391" s="206"/>
      <c r="OY391" s="206"/>
      <c r="OZ391" s="206"/>
      <c r="PA391" s="206"/>
      <c r="PB391" s="206"/>
      <c r="PC391" s="206"/>
      <c r="PD391" s="206"/>
      <c r="PE391" s="206"/>
      <c r="PF391" s="206"/>
      <c r="PG391" s="206"/>
      <c r="PH391" s="206"/>
      <c r="PI391" s="206"/>
      <c r="PJ391" s="206"/>
      <c r="PK391" s="206"/>
      <c r="PL391" s="206"/>
      <c r="PM391" s="206"/>
      <c r="PN391" s="206"/>
      <c r="PO391" s="206"/>
      <c r="PP391" s="206"/>
      <c r="PQ391" s="206"/>
      <c r="PR391" s="206"/>
      <c r="PS391" s="206"/>
      <c r="PT391" s="206"/>
      <c r="PU391" s="206"/>
      <c r="PV391" s="206"/>
      <c r="PW391" s="206"/>
      <c r="PX391" s="206"/>
      <c r="PY391" s="206"/>
      <c r="PZ391" s="206"/>
      <c r="QA391" s="206"/>
      <c r="QB391" s="206"/>
      <c r="QC391" s="206"/>
      <c r="QD391" s="206"/>
      <c r="QE391" s="206"/>
      <c r="QF391" s="206"/>
      <c r="QG391" s="206"/>
      <c r="QH391" s="206"/>
      <c r="QI391" s="206"/>
      <c r="QJ391" s="206"/>
      <c r="QK391" s="206"/>
      <c r="QL391" s="206"/>
      <c r="QM391" s="206"/>
      <c r="QN391" s="206"/>
      <c r="QO391" s="206"/>
      <c r="QP391" s="206"/>
      <c r="QQ391" s="206"/>
      <c r="QR391" s="206"/>
      <c r="QS391" s="206"/>
      <c r="QT391" s="206"/>
      <c r="QU391" s="206"/>
      <c r="QV391" s="206"/>
      <c r="QW391" s="206"/>
      <c r="QX391" s="206"/>
      <c r="QY391" s="206"/>
      <c r="QZ391" s="206"/>
      <c r="RA391" s="206"/>
      <c r="RB391" s="206"/>
      <c r="RC391" s="206"/>
      <c r="RD391" s="206"/>
      <c r="RE391" s="206"/>
      <c r="RF391" s="206"/>
      <c r="RG391" s="206"/>
      <c r="RH391" s="206"/>
      <c r="RI391" s="206"/>
      <c r="RJ391" s="206"/>
      <c r="RK391" s="206"/>
      <c r="RL391" s="206"/>
      <c r="RM391" s="206"/>
      <c r="RN391" s="206"/>
      <c r="RO391" s="206"/>
      <c r="RP391" s="206"/>
      <c r="RQ391" s="206"/>
      <c r="RR391" s="206"/>
      <c r="RS391" s="206"/>
      <c r="RT391" s="206"/>
      <c r="RU391" s="206"/>
      <c r="RV391" s="206"/>
      <c r="RW391" s="206"/>
      <c r="RX391" s="206"/>
      <c r="RY391" s="206"/>
      <c r="RZ391" s="206"/>
      <c r="SA391" s="206"/>
      <c r="SB391" s="206"/>
      <c r="SC391" s="206"/>
      <c r="SD391" s="206"/>
      <c r="SE391" s="206"/>
      <c r="SF391" s="206"/>
      <c r="SG391" s="206"/>
      <c r="SH391" s="206"/>
      <c r="SI391" s="206"/>
      <c r="SJ391" s="206"/>
      <c r="SK391" s="206"/>
      <c r="SL391" s="206"/>
      <c r="SM391" s="206"/>
      <c r="SN391" s="206"/>
      <c r="SO391" s="206"/>
      <c r="SP391" s="206"/>
      <c r="SQ391" s="206"/>
      <c r="SR391" s="206"/>
      <c r="SS391" s="206"/>
      <c r="ST391" s="206"/>
      <c r="SU391" s="206"/>
      <c r="SV391" s="206"/>
      <c r="SW391" s="206"/>
      <c r="SX391" s="206"/>
      <c r="SY391" s="206"/>
      <c r="SZ391" s="206"/>
      <c r="TA391" s="206"/>
      <c r="TB391" s="206"/>
      <c r="TC391" s="206"/>
      <c r="TD391" s="206"/>
      <c r="TE391" s="206"/>
      <c r="TF391" s="206"/>
      <c r="TG391" s="206"/>
      <c r="TH391" s="206"/>
      <c r="TI391" s="206"/>
      <c r="TJ391" s="206"/>
      <c r="TK391" s="206"/>
      <c r="TL391" s="206"/>
      <c r="TM391" s="206"/>
      <c r="TN391" s="206"/>
      <c r="TO391" s="206"/>
      <c r="TP391" s="206"/>
      <c r="TQ391" s="206"/>
      <c r="TR391" s="206"/>
      <c r="TS391" s="206"/>
      <c r="TT391" s="206"/>
      <c r="TU391" s="206"/>
      <c r="TV391" s="206"/>
      <c r="TW391" s="206"/>
      <c r="TX391" s="206"/>
      <c r="TY391" s="206"/>
      <c r="TZ391" s="206"/>
      <c r="UA391" s="206"/>
      <c r="UB391" s="206"/>
      <c r="UC391" s="206"/>
      <c r="UD391" s="206"/>
      <c r="UE391" s="206"/>
      <c r="UF391" s="206"/>
      <c r="UG391" s="206"/>
      <c r="UH391" s="206"/>
      <c r="UI391" s="206"/>
      <c r="UJ391" s="206"/>
      <c r="UK391" s="206"/>
      <c r="UL391" s="206"/>
      <c r="UM391" s="206"/>
      <c r="UN391" s="206"/>
      <c r="UO391" s="206"/>
      <c r="UP391" s="206"/>
      <c r="UQ391" s="206"/>
      <c r="UR391" s="206"/>
      <c r="US391" s="206"/>
      <c r="UT391" s="206"/>
      <c r="UU391" s="206"/>
      <c r="UV391" s="206"/>
      <c r="UW391" s="206"/>
      <c r="UX391" s="206"/>
      <c r="UY391" s="206"/>
      <c r="UZ391" s="206"/>
      <c r="VA391" s="206"/>
      <c r="VB391" s="206"/>
      <c r="VC391" s="206"/>
      <c r="VD391" s="206"/>
      <c r="VE391" s="206"/>
      <c r="VF391" s="206"/>
      <c r="VG391" s="206"/>
      <c r="VH391" s="206"/>
      <c r="VI391" s="206"/>
      <c r="VJ391" s="206"/>
      <c r="VK391" s="206"/>
      <c r="VL391" s="206"/>
      <c r="VM391" s="206"/>
      <c r="VN391" s="206"/>
      <c r="VO391" s="206"/>
      <c r="VP391" s="206"/>
      <c r="VQ391" s="206"/>
      <c r="VR391" s="206"/>
      <c r="VS391" s="206"/>
      <c r="VT391" s="206"/>
      <c r="VU391" s="206"/>
      <c r="VV391" s="206"/>
      <c r="VW391" s="206"/>
      <c r="VX391" s="206"/>
      <c r="VY391" s="206"/>
      <c r="VZ391" s="206"/>
      <c r="WA391" s="206"/>
      <c r="WB391" s="206"/>
      <c r="WC391" s="206"/>
      <c r="WD391" s="206"/>
      <c r="WE391" s="206"/>
      <c r="WF391" s="206"/>
      <c r="WG391" s="206"/>
      <c r="WH391" s="206"/>
      <c r="WI391" s="206"/>
      <c r="WJ391" s="206"/>
      <c r="WK391" s="206"/>
      <c r="WL391" s="206"/>
      <c r="WM391" s="206"/>
      <c r="WN391" s="206"/>
      <c r="WO391" s="206"/>
      <c r="WP391" s="206"/>
      <c r="WQ391" s="206"/>
      <c r="WR391" s="206"/>
      <c r="WS391" s="206"/>
      <c r="WT391" s="206"/>
      <c r="WU391" s="206"/>
      <c r="WV391" s="206"/>
      <c r="WW391" s="206"/>
      <c r="WX391" s="206"/>
      <c r="WY391" s="206"/>
      <c r="WZ391" s="206"/>
      <c r="XA391" s="206"/>
      <c r="XB391" s="206"/>
      <c r="XC391" s="206"/>
      <c r="XD391" s="206"/>
      <c r="XE391" s="206"/>
      <c r="XF391" s="206"/>
      <c r="XG391" s="206"/>
      <c r="XH391" s="206"/>
      <c r="XI391" s="206"/>
      <c r="XJ391" s="206"/>
      <c r="XK391" s="206"/>
      <c r="XL391" s="206"/>
      <c r="XM391" s="206"/>
      <c r="XN391" s="206"/>
      <c r="XO391" s="206"/>
      <c r="XP391" s="206"/>
      <c r="XQ391" s="206"/>
      <c r="XR391" s="206"/>
      <c r="XS391" s="206"/>
      <c r="XT391" s="206"/>
      <c r="XU391" s="206"/>
      <c r="XV391" s="206"/>
      <c r="XW391" s="206"/>
      <c r="XX391" s="206"/>
      <c r="XY391" s="206"/>
      <c r="XZ391" s="206"/>
      <c r="YA391" s="206"/>
      <c r="YB391" s="206"/>
      <c r="YC391" s="206"/>
      <c r="YD391" s="206"/>
      <c r="YE391" s="206"/>
      <c r="YF391" s="206"/>
      <c r="YG391" s="206"/>
      <c r="YH391" s="206"/>
      <c r="YI391" s="206"/>
      <c r="YJ391" s="206"/>
      <c r="YK391" s="206"/>
      <c r="YL391" s="206"/>
      <c r="YM391" s="206"/>
      <c r="YN391" s="206"/>
      <c r="YO391" s="206"/>
      <c r="YP391" s="206"/>
      <c r="YQ391" s="206"/>
      <c r="YR391" s="206"/>
      <c r="YS391" s="206"/>
      <c r="YT391" s="206"/>
      <c r="YU391" s="206"/>
      <c r="YV391" s="206"/>
      <c r="YW391" s="206"/>
      <c r="YX391" s="206"/>
      <c r="YY391" s="206"/>
      <c r="YZ391" s="206"/>
      <c r="ZA391" s="206"/>
      <c r="ZB391" s="206"/>
      <c r="ZC391" s="206"/>
      <c r="ZD391" s="206"/>
      <c r="ZE391" s="206"/>
      <c r="ZF391" s="206"/>
      <c r="ZG391" s="206"/>
      <c r="ZH391" s="206"/>
      <c r="ZI391" s="206"/>
      <c r="ZJ391" s="206"/>
      <c r="ZK391" s="206"/>
      <c r="ZL391" s="206"/>
      <c r="ZM391" s="206"/>
      <c r="ZN391" s="206"/>
      <c r="ZO391" s="206"/>
      <c r="ZP391" s="206"/>
      <c r="ZQ391" s="206"/>
      <c r="ZR391" s="206"/>
      <c r="ZS391" s="206"/>
      <c r="ZT391" s="206"/>
      <c r="ZU391" s="206"/>
      <c r="ZV391" s="206"/>
      <c r="ZW391" s="206"/>
      <c r="ZX391" s="206"/>
      <c r="ZY391" s="206"/>
      <c r="ZZ391" s="206"/>
      <c r="AAA391" s="206"/>
      <c r="AAB391" s="206"/>
      <c r="AAC391" s="206"/>
      <c r="AAD391" s="206"/>
      <c r="AAE391" s="206"/>
      <c r="AAF391" s="206"/>
      <c r="AAG391" s="206"/>
      <c r="AAH391" s="206"/>
      <c r="AAI391" s="206"/>
      <c r="AAJ391" s="206"/>
      <c r="AAK391" s="206"/>
      <c r="AAL391" s="206"/>
      <c r="AAM391" s="206"/>
      <c r="AAN391" s="206"/>
      <c r="AAO391" s="206"/>
      <c r="AAP391" s="206"/>
      <c r="AAQ391" s="206"/>
      <c r="AAR391" s="206"/>
      <c r="AAS391" s="206"/>
      <c r="AAT391" s="206"/>
      <c r="AAU391" s="206"/>
      <c r="AAV391" s="206"/>
      <c r="AAW391" s="206"/>
      <c r="AAX391" s="206"/>
      <c r="AAY391" s="206"/>
      <c r="AAZ391" s="206"/>
      <c r="ABA391" s="206"/>
      <c r="ABB391" s="206"/>
      <c r="ABC391" s="206"/>
      <c r="ABD391" s="206"/>
      <c r="ABE391" s="206"/>
      <c r="ABF391" s="206"/>
      <c r="ABG391" s="206"/>
      <c r="ABH391" s="206"/>
      <c r="ABI391" s="206"/>
      <c r="ABJ391" s="206"/>
      <c r="ABK391" s="206"/>
      <c r="ABL391" s="206"/>
      <c r="ABM391" s="206"/>
      <c r="ABN391" s="206"/>
      <c r="ABO391" s="206"/>
      <c r="ABP391" s="206"/>
      <c r="ABQ391" s="206"/>
      <c r="ABR391" s="206"/>
      <c r="ABS391" s="206"/>
      <c r="ABT391" s="206"/>
      <c r="ABU391" s="206"/>
      <c r="ABV391" s="206"/>
      <c r="ABW391" s="206"/>
      <c r="ABX391" s="206"/>
      <c r="ABY391" s="206"/>
      <c r="ABZ391" s="206"/>
      <c r="ACA391" s="206"/>
      <c r="ACB391" s="206"/>
      <c r="ACC391" s="206"/>
      <c r="ACD391" s="206"/>
      <c r="ACE391" s="206"/>
      <c r="ACF391" s="206"/>
      <c r="ACG391" s="206"/>
      <c r="ACH391" s="206"/>
      <c r="ACI391" s="206"/>
      <c r="ACJ391" s="206"/>
      <c r="ACK391" s="206"/>
      <c r="ACL391" s="206"/>
      <c r="ACM391" s="206"/>
      <c r="ACN391" s="206"/>
      <c r="ACO391" s="206"/>
      <c r="ACP391" s="206"/>
      <c r="ACQ391" s="206"/>
      <c r="ACR391" s="206"/>
      <c r="ACS391" s="206"/>
      <c r="ACT391" s="206"/>
      <c r="ACU391" s="206"/>
      <c r="ACV391" s="206"/>
      <c r="ACW391" s="206"/>
      <c r="ACX391" s="206"/>
      <c r="ACY391" s="206"/>
      <c r="ACZ391" s="206"/>
      <c r="ADA391" s="206"/>
    </row>
    <row r="392" spans="1:781" s="250" customFormat="1" ht="15" customHeight="1" x14ac:dyDescent="0.3">
      <c r="A392" s="249"/>
      <c r="B392" s="245"/>
      <c r="C392" s="201"/>
      <c r="E392" s="251"/>
      <c r="F392" s="227"/>
      <c r="G392" s="193"/>
      <c r="H392" s="193"/>
      <c r="I392" s="193"/>
      <c r="J392" s="228"/>
      <c r="K392" s="247"/>
      <c r="L392" s="207">
        <f>SUM(L387:L391)</f>
        <v>377</v>
      </c>
      <c r="M392" s="196"/>
      <c r="N392" s="193"/>
      <c r="O392" s="192"/>
      <c r="P392" s="252"/>
      <c r="Q392" s="248"/>
      <c r="R392" s="200"/>
      <c r="S392" s="201"/>
      <c r="T392" s="106"/>
      <c r="U392" s="106"/>
      <c r="V392" s="106"/>
      <c r="W392" s="106"/>
      <c r="X392" s="106"/>
      <c r="Y392" s="106"/>
      <c r="Z392" s="106"/>
      <c r="AA392" s="106"/>
      <c r="AB392" s="22"/>
      <c r="AC392" s="183"/>
      <c r="AD392" s="183"/>
      <c r="AE392" s="183"/>
      <c r="AF392" s="183"/>
      <c r="AG392" s="183"/>
      <c r="AH392" s="183"/>
      <c r="AI392" s="183"/>
      <c r="AJ392" s="183"/>
      <c r="AK392" s="183"/>
      <c r="AL392" s="183"/>
      <c r="AM392" s="183"/>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s="183"/>
      <c r="BO392" s="183"/>
      <c r="BP392" s="183"/>
      <c r="BQ392" s="183"/>
      <c r="BR392" s="183"/>
      <c r="BS392" s="183"/>
      <c r="BT392" s="183"/>
      <c r="BU392" s="183"/>
      <c r="BV392" s="183"/>
      <c r="BW392" s="183"/>
      <c r="BX392" s="183"/>
      <c r="BY392" s="183"/>
      <c r="BZ392" s="183"/>
      <c r="CA392" s="183"/>
      <c r="CB392" s="183"/>
      <c r="CC392" s="183"/>
      <c r="CD392" s="183"/>
      <c r="CE392" s="183"/>
      <c r="CF392" s="183"/>
      <c r="CG392" s="183"/>
      <c r="CH392" s="183"/>
      <c r="CI392" s="183"/>
      <c r="CJ392" s="183"/>
      <c r="CK392" s="183"/>
      <c r="CL392" s="183"/>
      <c r="CM392" s="183"/>
      <c r="CN392" s="183"/>
      <c r="CO392" s="183"/>
      <c r="CP392" s="183"/>
      <c r="CQ392" s="183"/>
      <c r="CR392" s="183"/>
      <c r="CS392" s="183"/>
      <c r="CT392" s="183"/>
      <c r="CU392" s="183"/>
      <c r="CV392" s="183"/>
      <c r="CW392" s="183"/>
      <c r="CX392" s="183"/>
      <c r="CY392" s="183"/>
      <c r="CZ392" s="183"/>
      <c r="DA392" s="183"/>
      <c r="DB392" s="183"/>
      <c r="DC392" s="183"/>
      <c r="DD392" s="183"/>
      <c r="DE392" s="183"/>
      <c r="DF392" s="183"/>
      <c r="DG392" s="183"/>
      <c r="DH392" s="183"/>
      <c r="DI392" s="183"/>
      <c r="DJ392" s="183"/>
      <c r="DK392" s="183"/>
      <c r="DL392" s="183"/>
      <c r="DM392" s="183"/>
      <c r="DN392" s="183"/>
      <c r="DO392" s="183"/>
      <c r="DP392" s="183"/>
      <c r="DQ392" s="183"/>
      <c r="DR392" s="183"/>
      <c r="DS392" s="183"/>
      <c r="DT392" s="183"/>
      <c r="DU392" s="183"/>
      <c r="DV392" s="183"/>
      <c r="DW392" s="183"/>
      <c r="DX392" s="183"/>
      <c r="DY392" s="183"/>
      <c r="DZ392" s="183"/>
      <c r="EA392" s="183"/>
      <c r="EB392" s="183"/>
      <c r="EC392" s="183"/>
      <c r="ED392" s="253"/>
      <c r="EE392" s="253"/>
      <c r="EF392" s="253"/>
      <c r="EG392" s="253"/>
      <c r="EH392" s="253"/>
      <c r="EI392" s="253"/>
      <c r="EJ392" s="253"/>
      <c r="EK392" s="253"/>
      <c r="EL392" s="253"/>
      <c r="EM392" s="253"/>
      <c r="EN392" s="253"/>
      <c r="EO392" s="253"/>
      <c r="EP392" s="253"/>
      <c r="EQ392" s="253"/>
      <c r="ER392" s="253"/>
      <c r="ES392" s="253"/>
      <c r="ET392" s="253"/>
      <c r="EU392" s="253"/>
      <c r="EV392" s="253"/>
      <c r="EW392" s="253"/>
      <c r="EX392" s="253"/>
      <c r="EY392" s="253"/>
      <c r="EZ392" s="253"/>
      <c r="FA392" s="253"/>
      <c r="FB392" s="253"/>
      <c r="FC392" s="253"/>
      <c r="FD392" s="253"/>
      <c r="FE392" s="253"/>
      <c r="FF392" s="253"/>
      <c r="FG392" s="253"/>
      <c r="FH392" s="253"/>
      <c r="FI392" s="253"/>
      <c r="FJ392" s="253"/>
      <c r="FK392" s="253"/>
      <c r="FL392" s="253"/>
      <c r="FM392" s="253"/>
      <c r="FN392" s="253"/>
      <c r="FO392" s="253"/>
      <c r="FP392" s="253"/>
      <c r="FQ392" s="253"/>
      <c r="FR392" s="253"/>
      <c r="FS392" s="253"/>
      <c r="FT392" s="253"/>
      <c r="FU392" s="253"/>
      <c r="FV392" s="253"/>
      <c r="FW392" s="253"/>
      <c r="FX392" s="253"/>
      <c r="FY392" s="253"/>
      <c r="FZ392" s="253"/>
      <c r="GA392" s="253"/>
      <c r="GB392" s="253"/>
      <c r="GC392" s="253"/>
      <c r="GD392" s="253"/>
      <c r="GE392" s="253"/>
      <c r="GF392" s="253"/>
      <c r="GG392" s="253"/>
      <c r="GH392" s="253"/>
      <c r="GI392" s="253"/>
      <c r="GJ392" s="253"/>
      <c r="GK392" s="253"/>
      <c r="GL392" s="253"/>
      <c r="GM392" s="253"/>
      <c r="GN392" s="253"/>
      <c r="GO392" s="253"/>
      <c r="GP392" s="253"/>
      <c r="GQ392" s="253"/>
      <c r="GR392" s="253"/>
      <c r="GS392" s="253"/>
      <c r="GT392" s="253"/>
      <c r="GU392" s="253"/>
      <c r="GV392" s="253"/>
      <c r="GW392" s="253"/>
      <c r="GX392" s="253"/>
      <c r="GY392" s="253"/>
      <c r="GZ392" s="253"/>
      <c r="HA392" s="253"/>
      <c r="HB392" s="253"/>
      <c r="HC392" s="253"/>
      <c r="HD392" s="253"/>
      <c r="HE392" s="253"/>
      <c r="HF392" s="253"/>
      <c r="HG392" s="253"/>
      <c r="HH392" s="253"/>
      <c r="HI392" s="253"/>
      <c r="HJ392" s="253"/>
      <c r="HK392" s="253"/>
      <c r="HL392" s="253"/>
      <c r="HM392" s="253"/>
      <c r="HN392" s="253"/>
      <c r="HO392" s="253"/>
      <c r="HP392" s="253"/>
      <c r="HQ392" s="253"/>
      <c r="HR392" s="253"/>
      <c r="HS392" s="253"/>
      <c r="HT392" s="253"/>
      <c r="HU392" s="253"/>
      <c r="HV392" s="253"/>
      <c r="HW392" s="253"/>
      <c r="HX392" s="253"/>
      <c r="HY392" s="253"/>
      <c r="HZ392" s="253"/>
      <c r="IA392" s="253"/>
      <c r="IB392" s="253"/>
      <c r="IC392" s="253"/>
      <c r="ID392" s="253"/>
      <c r="IE392" s="253"/>
      <c r="IF392" s="253"/>
      <c r="IG392" s="253"/>
      <c r="IH392" s="253"/>
      <c r="II392" s="253"/>
      <c r="IJ392" s="253"/>
      <c r="IK392" s="253"/>
      <c r="IL392" s="253"/>
      <c r="IM392" s="253"/>
      <c r="IN392" s="253"/>
      <c r="IO392" s="253"/>
      <c r="IP392" s="253"/>
      <c r="IQ392" s="253"/>
      <c r="IR392" s="253"/>
      <c r="IS392" s="253"/>
      <c r="IT392" s="253"/>
      <c r="IU392" s="253"/>
      <c r="IV392" s="253"/>
      <c r="IW392" s="253"/>
      <c r="IX392" s="253"/>
      <c r="IY392" s="253"/>
      <c r="IZ392" s="253"/>
      <c r="JA392" s="253"/>
      <c r="JB392" s="253"/>
      <c r="JC392" s="253"/>
      <c r="JD392" s="253"/>
      <c r="JE392" s="253"/>
      <c r="JF392" s="253"/>
      <c r="JG392" s="253"/>
      <c r="JH392" s="253"/>
      <c r="JI392" s="253"/>
      <c r="JJ392" s="253"/>
      <c r="JK392" s="253"/>
      <c r="JL392" s="253"/>
      <c r="JM392" s="253"/>
      <c r="JN392" s="253"/>
      <c r="JO392" s="253"/>
      <c r="JP392" s="253"/>
      <c r="JQ392" s="253"/>
      <c r="JR392" s="253"/>
      <c r="JS392" s="253"/>
      <c r="JT392" s="253"/>
      <c r="JU392" s="253"/>
      <c r="JV392" s="253"/>
      <c r="JW392" s="253"/>
      <c r="JX392" s="253"/>
      <c r="JY392" s="253"/>
      <c r="JZ392" s="253"/>
      <c r="KA392" s="253"/>
      <c r="KB392" s="253"/>
      <c r="KC392" s="253"/>
      <c r="KD392" s="253"/>
      <c r="KE392" s="253"/>
      <c r="KF392" s="253"/>
      <c r="KG392" s="253"/>
      <c r="KH392" s="253"/>
      <c r="KI392" s="253"/>
      <c r="KJ392" s="253"/>
      <c r="KK392" s="253"/>
      <c r="KL392" s="253"/>
      <c r="KM392" s="253"/>
      <c r="KN392" s="253"/>
      <c r="KO392" s="253"/>
      <c r="KP392" s="253"/>
      <c r="KQ392" s="253"/>
      <c r="KR392" s="253"/>
      <c r="KS392" s="253"/>
      <c r="KT392" s="253"/>
      <c r="KU392" s="253"/>
      <c r="KV392" s="253"/>
      <c r="KW392" s="253"/>
      <c r="KX392" s="253"/>
      <c r="KY392" s="253"/>
      <c r="KZ392" s="253"/>
      <c r="LA392" s="253"/>
      <c r="LB392" s="253"/>
      <c r="LC392" s="253"/>
      <c r="LD392" s="253"/>
      <c r="LE392" s="253"/>
      <c r="LF392" s="253"/>
      <c r="LG392" s="253"/>
      <c r="LH392" s="253"/>
      <c r="LI392" s="253"/>
      <c r="LJ392" s="253"/>
      <c r="LK392" s="253"/>
      <c r="LL392" s="253"/>
      <c r="LM392" s="253"/>
      <c r="LN392" s="253"/>
      <c r="LO392" s="253"/>
      <c r="LP392" s="253"/>
      <c r="LQ392" s="253"/>
      <c r="LR392" s="253"/>
      <c r="LS392" s="253"/>
      <c r="LT392" s="253"/>
      <c r="LU392" s="253"/>
      <c r="LV392" s="253"/>
      <c r="LW392" s="253"/>
      <c r="LX392" s="253"/>
      <c r="LY392" s="253"/>
      <c r="LZ392" s="253"/>
      <c r="MA392" s="253"/>
      <c r="MB392" s="253"/>
      <c r="MC392" s="253"/>
      <c r="MD392" s="253"/>
      <c r="ME392" s="253"/>
      <c r="MF392" s="253"/>
      <c r="MG392" s="253"/>
      <c r="MH392" s="253"/>
      <c r="MI392" s="253"/>
      <c r="MJ392" s="253"/>
      <c r="MK392" s="253"/>
      <c r="ML392" s="253"/>
      <c r="MM392" s="253"/>
      <c r="MN392" s="253"/>
      <c r="MO392" s="253"/>
      <c r="MP392" s="253"/>
      <c r="MQ392" s="253"/>
      <c r="MR392" s="253"/>
      <c r="MS392" s="253"/>
      <c r="MT392" s="253"/>
      <c r="MU392" s="253"/>
      <c r="MV392" s="253"/>
      <c r="MW392" s="253"/>
      <c r="MX392" s="253"/>
      <c r="MY392" s="253"/>
      <c r="MZ392" s="253"/>
      <c r="NA392" s="253"/>
      <c r="NB392" s="253"/>
      <c r="NC392" s="253"/>
      <c r="ND392" s="253"/>
      <c r="NE392" s="253"/>
      <c r="NF392" s="253"/>
      <c r="NG392" s="253"/>
      <c r="NH392" s="253"/>
      <c r="NI392" s="253"/>
      <c r="NJ392" s="253"/>
      <c r="NK392" s="253"/>
      <c r="NL392" s="253"/>
      <c r="NM392" s="253"/>
      <c r="NN392" s="253"/>
      <c r="NO392" s="253"/>
      <c r="NP392" s="253"/>
      <c r="NQ392" s="253"/>
      <c r="NR392" s="253"/>
      <c r="NS392" s="253"/>
      <c r="NT392" s="253"/>
      <c r="NU392" s="253"/>
      <c r="NV392" s="253"/>
      <c r="NW392" s="253"/>
      <c r="NX392" s="253"/>
      <c r="NY392" s="253"/>
      <c r="NZ392" s="253"/>
      <c r="OA392" s="253"/>
      <c r="OB392" s="253"/>
      <c r="OC392" s="253"/>
      <c r="OD392" s="253"/>
      <c r="OE392" s="253"/>
      <c r="OF392" s="253"/>
      <c r="OG392" s="253"/>
      <c r="OH392" s="253"/>
      <c r="OI392" s="253"/>
      <c r="OJ392" s="253"/>
      <c r="OK392" s="253"/>
      <c r="OL392" s="253"/>
      <c r="OM392" s="253"/>
      <c r="ON392" s="253"/>
      <c r="OO392" s="253"/>
      <c r="OP392" s="253"/>
      <c r="OQ392" s="253"/>
      <c r="OR392" s="253"/>
      <c r="OS392" s="253"/>
      <c r="OT392" s="253"/>
      <c r="OU392" s="253"/>
      <c r="OV392" s="253"/>
      <c r="OW392" s="253"/>
      <c r="OX392" s="253"/>
      <c r="OY392" s="253"/>
      <c r="OZ392" s="253"/>
      <c r="PA392" s="253"/>
      <c r="PB392" s="253"/>
      <c r="PC392" s="253"/>
      <c r="PD392" s="253"/>
      <c r="PE392" s="253"/>
      <c r="PF392" s="253"/>
      <c r="PG392" s="253"/>
      <c r="PH392" s="253"/>
      <c r="PI392" s="253"/>
      <c r="PJ392" s="253"/>
      <c r="PK392" s="253"/>
      <c r="PL392" s="253"/>
      <c r="PM392" s="253"/>
      <c r="PN392" s="253"/>
      <c r="PO392" s="253"/>
      <c r="PP392" s="253"/>
      <c r="PQ392" s="253"/>
      <c r="PR392" s="253"/>
      <c r="PS392" s="253"/>
      <c r="PT392" s="253"/>
      <c r="PU392" s="253"/>
      <c r="PV392" s="253"/>
      <c r="PW392" s="253"/>
      <c r="PX392" s="253"/>
      <c r="PY392" s="253"/>
      <c r="PZ392" s="253"/>
      <c r="QA392" s="253"/>
      <c r="QB392" s="253"/>
      <c r="QC392" s="253"/>
      <c r="QD392" s="253"/>
      <c r="QE392" s="253"/>
      <c r="QF392" s="253"/>
      <c r="QG392" s="253"/>
      <c r="QH392" s="253"/>
      <c r="QI392" s="253"/>
      <c r="QJ392" s="253"/>
      <c r="QK392" s="253"/>
      <c r="QL392" s="253"/>
      <c r="QM392" s="253"/>
      <c r="QN392" s="253"/>
      <c r="QO392" s="253"/>
      <c r="QP392" s="253"/>
      <c r="QQ392" s="253"/>
      <c r="QR392" s="253"/>
      <c r="QS392" s="253"/>
      <c r="QT392" s="253"/>
      <c r="QU392" s="253"/>
      <c r="QV392" s="253"/>
      <c r="QW392" s="253"/>
      <c r="QX392" s="253"/>
      <c r="QY392" s="253"/>
      <c r="QZ392" s="253"/>
      <c r="RA392" s="253"/>
      <c r="RB392" s="253"/>
      <c r="RC392" s="253"/>
      <c r="RD392" s="253"/>
      <c r="RE392" s="253"/>
      <c r="RF392" s="253"/>
      <c r="RG392" s="253"/>
      <c r="RH392" s="253"/>
      <c r="RI392" s="253"/>
      <c r="RJ392" s="253"/>
      <c r="RK392" s="253"/>
      <c r="RL392" s="253"/>
      <c r="RM392" s="253"/>
      <c r="RN392" s="253"/>
      <c r="RO392" s="253"/>
      <c r="RP392" s="253"/>
      <c r="RQ392" s="253"/>
      <c r="RR392" s="253"/>
      <c r="RS392" s="253"/>
      <c r="RT392" s="253"/>
      <c r="RU392" s="253"/>
      <c r="RV392" s="253"/>
      <c r="RW392" s="253"/>
      <c r="RX392" s="253"/>
      <c r="RY392" s="253"/>
      <c r="RZ392" s="253"/>
      <c r="SA392" s="253"/>
      <c r="SB392" s="253"/>
      <c r="SC392" s="253"/>
      <c r="SD392" s="253"/>
      <c r="SE392" s="253"/>
      <c r="SF392" s="253"/>
      <c r="SG392" s="253"/>
      <c r="SH392" s="253"/>
      <c r="SI392" s="253"/>
      <c r="SJ392" s="253"/>
      <c r="SK392" s="253"/>
      <c r="SL392" s="253"/>
      <c r="SM392" s="253"/>
      <c r="SN392" s="253"/>
      <c r="SO392" s="253"/>
      <c r="SP392" s="253"/>
      <c r="SQ392" s="253"/>
      <c r="SR392" s="253"/>
      <c r="SS392" s="253"/>
      <c r="ST392" s="253"/>
      <c r="SU392" s="253"/>
      <c r="SV392" s="253"/>
      <c r="SW392" s="253"/>
      <c r="SX392" s="253"/>
      <c r="SY392" s="253"/>
      <c r="SZ392" s="253"/>
      <c r="TA392" s="253"/>
      <c r="TB392" s="253"/>
      <c r="TC392" s="253"/>
      <c r="TD392" s="253"/>
      <c r="TE392" s="253"/>
      <c r="TF392" s="253"/>
      <c r="TG392" s="253"/>
      <c r="TH392" s="253"/>
      <c r="TI392" s="253"/>
      <c r="TJ392" s="253"/>
      <c r="TK392" s="253"/>
      <c r="TL392" s="253"/>
      <c r="TM392" s="253"/>
      <c r="TN392" s="253"/>
      <c r="TO392" s="253"/>
      <c r="TP392" s="253"/>
      <c r="TQ392" s="253"/>
      <c r="TR392" s="253"/>
      <c r="TS392" s="253"/>
      <c r="TT392" s="253"/>
      <c r="TU392" s="253"/>
      <c r="TV392" s="253"/>
      <c r="TW392" s="253"/>
      <c r="TX392" s="253"/>
      <c r="TY392" s="253"/>
      <c r="TZ392" s="253"/>
      <c r="UA392" s="253"/>
      <c r="UB392" s="253"/>
      <c r="UC392" s="253"/>
      <c r="UD392" s="253"/>
      <c r="UE392" s="253"/>
      <c r="UF392" s="253"/>
      <c r="UG392" s="253"/>
      <c r="UH392" s="253"/>
      <c r="UI392" s="253"/>
      <c r="UJ392" s="253"/>
      <c r="UK392" s="253"/>
      <c r="UL392" s="253"/>
      <c r="UM392" s="253"/>
      <c r="UN392" s="253"/>
      <c r="UO392" s="253"/>
      <c r="UP392" s="253"/>
      <c r="UQ392" s="253"/>
      <c r="UR392" s="253"/>
      <c r="US392" s="253"/>
      <c r="UT392" s="253"/>
      <c r="UU392" s="253"/>
      <c r="UV392" s="253"/>
      <c r="UW392" s="253"/>
      <c r="UX392" s="253"/>
      <c r="UY392" s="253"/>
      <c r="UZ392" s="253"/>
      <c r="VA392" s="253"/>
      <c r="VB392" s="253"/>
      <c r="VC392" s="253"/>
      <c r="VD392" s="253"/>
      <c r="VE392" s="253"/>
      <c r="VF392" s="253"/>
      <c r="VG392" s="253"/>
      <c r="VH392" s="253"/>
      <c r="VI392" s="253"/>
      <c r="VJ392" s="253"/>
      <c r="VK392" s="253"/>
      <c r="VL392" s="253"/>
      <c r="VM392" s="253"/>
      <c r="VN392" s="253"/>
      <c r="VO392" s="253"/>
      <c r="VP392" s="253"/>
      <c r="VQ392" s="253"/>
      <c r="VR392" s="253"/>
      <c r="VS392" s="253"/>
      <c r="VT392" s="253"/>
      <c r="VU392" s="253"/>
      <c r="VV392" s="253"/>
      <c r="VW392" s="253"/>
      <c r="VX392" s="253"/>
      <c r="VY392" s="253"/>
      <c r="VZ392" s="253"/>
      <c r="WA392" s="253"/>
      <c r="WB392" s="253"/>
      <c r="WC392" s="253"/>
      <c r="WD392" s="253"/>
      <c r="WE392" s="253"/>
      <c r="WF392" s="253"/>
      <c r="WG392" s="253"/>
      <c r="WH392" s="253"/>
      <c r="WI392" s="253"/>
      <c r="WJ392" s="253"/>
      <c r="WK392" s="253"/>
      <c r="WL392" s="253"/>
      <c r="WM392" s="253"/>
      <c r="WN392" s="253"/>
      <c r="WO392" s="253"/>
      <c r="WP392" s="253"/>
      <c r="WQ392" s="253"/>
      <c r="WR392" s="253"/>
      <c r="WS392" s="253"/>
      <c r="WT392" s="253"/>
      <c r="WU392" s="253"/>
      <c r="WV392" s="253"/>
      <c r="WW392" s="253"/>
      <c r="WX392" s="253"/>
      <c r="WY392" s="253"/>
      <c r="WZ392" s="253"/>
      <c r="XA392" s="253"/>
      <c r="XB392" s="253"/>
      <c r="XC392" s="253"/>
      <c r="XD392" s="253"/>
      <c r="XE392" s="253"/>
      <c r="XF392" s="253"/>
      <c r="XG392" s="253"/>
      <c r="XH392" s="253"/>
      <c r="XI392" s="253"/>
      <c r="XJ392" s="253"/>
      <c r="XK392" s="253"/>
      <c r="XL392" s="253"/>
      <c r="XM392" s="253"/>
      <c r="XN392" s="253"/>
      <c r="XO392" s="253"/>
      <c r="XP392" s="253"/>
      <c r="XQ392" s="253"/>
      <c r="XR392" s="253"/>
      <c r="XS392" s="253"/>
      <c r="XT392" s="253"/>
      <c r="XU392" s="253"/>
      <c r="XV392" s="253"/>
      <c r="XW392" s="253"/>
      <c r="XX392" s="253"/>
      <c r="XY392" s="253"/>
      <c r="XZ392" s="253"/>
      <c r="YA392" s="253"/>
      <c r="YB392" s="253"/>
      <c r="YC392" s="253"/>
      <c r="YD392" s="253"/>
      <c r="YE392" s="253"/>
      <c r="YF392" s="253"/>
      <c r="YG392" s="253"/>
      <c r="YH392" s="253"/>
      <c r="YI392" s="253"/>
      <c r="YJ392" s="253"/>
      <c r="YK392" s="253"/>
      <c r="YL392" s="253"/>
      <c r="YM392" s="253"/>
      <c r="YN392" s="253"/>
      <c r="YO392" s="253"/>
      <c r="YP392" s="253"/>
      <c r="YQ392" s="253"/>
      <c r="YR392" s="253"/>
      <c r="YS392" s="253"/>
      <c r="YT392" s="253"/>
      <c r="YU392" s="253"/>
      <c r="YV392" s="253"/>
      <c r="YW392" s="253"/>
      <c r="YX392" s="253"/>
      <c r="YY392" s="253"/>
      <c r="YZ392" s="253"/>
      <c r="ZA392" s="253"/>
      <c r="ZB392" s="253"/>
      <c r="ZC392" s="253"/>
      <c r="ZD392" s="253"/>
      <c r="ZE392" s="253"/>
      <c r="ZF392" s="253"/>
      <c r="ZG392" s="253"/>
      <c r="ZH392" s="253"/>
      <c r="ZI392" s="253"/>
      <c r="ZJ392" s="253"/>
      <c r="ZK392" s="253"/>
      <c r="ZL392" s="253"/>
      <c r="ZM392" s="253"/>
      <c r="ZN392" s="253"/>
      <c r="ZO392" s="253"/>
      <c r="ZP392" s="253"/>
      <c r="ZQ392" s="253"/>
      <c r="ZR392" s="253"/>
      <c r="ZS392" s="253"/>
      <c r="ZT392" s="253"/>
      <c r="ZU392" s="253"/>
      <c r="ZV392" s="253"/>
      <c r="ZW392" s="253"/>
      <c r="ZX392" s="253"/>
      <c r="ZY392" s="253"/>
      <c r="ZZ392" s="253"/>
      <c r="AAA392" s="253"/>
      <c r="AAB392" s="253"/>
      <c r="AAC392" s="253"/>
      <c r="AAD392" s="253"/>
      <c r="AAE392" s="253"/>
      <c r="AAF392" s="253"/>
      <c r="AAG392" s="253"/>
      <c r="AAH392" s="253"/>
      <c r="AAI392" s="253"/>
      <c r="AAJ392" s="253"/>
      <c r="AAK392" s="253"/>
      <c r="AAL392" s="253"/>
      <c r="AAM392" s="253"/>
      <c r="AAN392" s="253"/>
      <c r="AAO392" s="253"/>
      <c r="AAP392" s="253"/>
      <c r="AAQ392" s="253"/>
      <c r="AAR392" s="253"/>
      <c r="AAS392" s="253"/>
      <c r="AAT392" s="253"/>
      <c r="AAU392" s="253"/>
      <c r="AAV392" s="253"/>
      <c r="AAW392" s="253"/>
      <c r="AAX392" s="253"/>
      <c r="AAY392" s="253"/>
      <c r="AAZ392" s="253"/>
      <c r="ABA392" s="253"/>
      <c r="ABB392" s="253"/>
      <c r="ABC392" s="253"/>
      <c r="ABD392" s="253"/>
      <c r="ABE392" s="253"/>
      <c r="ABF392" s="253"/>
      <c r="ABG392" s="253"/>
      <c r="ABH392" s="253"/>
      <c r="ABI392" s="253"/>
      <c r="ABJ392" s="253"/>
      <c r="ABK392" s="253"/>
      <c r="ABL392" s="253"/>
      <c r="ABM392" s="253"/>
      <c r="ABN392" s="253"/>
      <c r="ABO392" s="253"/>
      <c r="ABP392" s="253"/>
      <c r="ABQ392" s="253"/>
      <c r="ABR392" s="253"/>
      <c r="ABS392" s="253"/>
      <c r="ABT392" s="253"/>
      <c r="ABU392" s="253"/>
      <c r="ABV392" s="253"/>
      <c r="ABW392" s="253"/>
      <c r="ABX392" s="253"/>
      <c r="ABY392" s="253"/>
      <c r="ABZ392" s="253"/>
      <c r="ACA392" s="253"/>
      <c r="ACB392" s="253"/>
      <c r="ACC392" s="253"/>
      <c r="ACD392" s="253"/>
      <c r="ACE392" s="253"/>
      <c r="ACF392" s="253"/>
      <c r="ACG392" s="253"/>
      <c r="ACH392" s="253"/>
      <c r="ACI392" s="253"/>
      <c r="ACJ392" s="253"/>
      <c r="ACK392" s="253"/>
      <c r="ACL392" s="253"/>
      <c r="ACM392" s="253"/>
      <c r="ACN392" s="253"/>
      <c r="ACO392" s="253"/>
      <c r="ACP392" s="253"/>
      <c r="ACQ392" s="253"/>
      <c r="ACR392" s="253"/>
      <c r="ACS392" s="253"/>
      <c r="ACT392" s="253"/>
      <c r="ACU392" s="253"/>
      <c r="ACV392" s="253"/>
      <c r="ACW392" s="253"/>
      <c r="ACX392" s="253"/>
      <c r="ACY392" s="253"/>
      <c r="ACZ392" s="253"/>
      <c r="ADA392" s="253"/>
    </row>
    <row r="393" spans="1:781" s="166" customFormat="1" ht="15" customHeight="1" x14ac:dyDescent="0.3">
      <c r="A393" s="254"/>
      <c r="B393" s="255"/>
      <c r="C393" s="256"/>
      <c r="D393" s="257"/>
      <c r="E393" s="258"/>
      <c r="F393" s="259"/>
      <c r="G393" s="259"/>
      <c r="H393" s="259"/>
      <c r="J393" s="260"/>
      <c r="K393" s="261"/>
      <c r="L393" s="262"/>
      <c r="M393" s="263"/>
      <c r="N393" s="264"/>
      <c r="O393" s="265"/>
      <c r="P393" s="266"/>
      <c r="Q393" s="267"/>
      <c r="R393" s="268"/>
      <c r="S393" s="269"/>
      <c r="T393" s="256"/>
      <c r="U393" s="256"/>
      <c r="V393" s="256"/>
      <c r="W393" s="256"/>
      <c r="X393" s="256"/>
      <c r="Y393" s="256"/>
      <c r="Z393" s="256"/>
      <c r="AA393" s="256"/>
      <c r="AB393" s="163"/>
      <c r="AC393" s="185"/>
      <c r="AD393" s="185"/>
      <c r="AE393" s="185"/>
      <c r="AF393" s="185"/>
      <c r="AG393" s="185"/>
      <c r="AH393" s="185"/>
      <c r="AI393" s="185"/>
      <c r="AJ393" s="185"/>
      <c r="AK393" s="185"/>
      <c r="AL393" s="185"/>
      <c r="AM393" s="185"/>
      <c r="AN393" s="185"/>
      <c r="AO393" s="185"/>
      <c r="AP393" s="185"/>
      <c r="AQ393" s="185"/>
      <c r="AR393" s="185"/>
      <c r="AS393" s="185"/>
      <c r="AT393" s="185"/>
      <c r="AU393" s="185"/>
      <c r="AV393" s="185"/>
      <c r="AW393" s="185"/>
      <c r="AX393" s="185"/>
      <c r="AY393" s="185"/>
      <c r="AZ393" s="185"/>
      <c r="BA393" s="185"/>
      <c r="BB393" s="185"/>
      <c r="BC393" s="185"/>
      <c r="BD393" s="185"/>
      <c r="BE393" s="185"/>
      <c r="BF393" s="185"/>
      <c r="BG393" s="185"/>
      <c r="BH393" s="185"/>
      <c r="BI393" s="185"/>
      <c r="BJ393" s="185"/>
      <c r="BK393" s="185"/>
      <c r="BL393" s="185"/>
      <c r="BM393" s="185"/>
      <c r="BN393" s="185"/>
      <c r="BO393" s="185"/>
      <c r="BP393" s="185"/>
      <c r="BQ393" s="185"/>
      <c r="BR393" s="185"/>
      <c r="BS393" s="185"/>
      <c r="BT393" s="185"/>
      <c r="BU393" s="185"/>
      <c r="BV393" s="185"/>
      <c r="BW393" s="185"/>
      <c r="BX393" s="185"/>
      <c r="BY393" s="185"/>
      <c r="BZ393" s="185"/>
      <c r="CA393" s="185"/>
      <c r="CB393" s="185"/>
      <c r="CC393" s="185"/>
      <c r="CD393" s="185"/>
      <c r="CE393" s="185"/>
      <c r="CF393" s="185"/>
      <c r="CG393" s="185"/>
      <c r="CH393" s="185"/>
      <c r="CI393" s="185"/>
      <c r="CJ393" s="185"/>
      <c r="CK393" s="185"/>
      <c r="CL393" s="185"/>
      <c r="CM393" s="185"/>
      <c r="CN393" s="185"/>
      <c r="CO393" s="185"/>
      <c r="CP393" s="185"/>
      <c r="CQ393" s="185"/>
      <c r="CR393" s="185"/>
      <c r="CS393" s="185"/>
      <c r="CT393" s="185"/>
      <c r="CU393" s="185"/>
      <c r="CV393" s="185"/>
      <c r="CW393" s="185"/>
      <c r="CX393" s="185"/>
      <c r="CY393" s="185"/>
      <c r="CZ393" s="185"/>
      <c r="DA393" s="185"/>
      <c r="DB393" s="185"/>
      <c r="DC393" s="185"/>
      <c r="DD393" s="185"/>
      <c r="DE393" s="185"/>
      <c r="DF393" s="185"/>
      <c r="DG393" s="185"/>
      <c r="DH393" s="185"/>
      <c r="DI393" s="185"/>
      <c r="DJ393" s="185"/>
      <c r="DK393" s="185"/>
      <c r="DL393" s="185"/>
      <c r="DM393" s="185"/>
      <c r="DN393" s="185"/>
      <c r="DO393" s="185"/>
      <c r="DP393" s="185"/>
      <c r="DQ393" s="185"/>
      <c r="DR393" s="185"/>
      <c r="DS393" s="185"/>
      <c r="DT393" s="185"/>
      <c r="DU393" s="185"/>
      <c r="DV393" s="185"/>
      <c r="DW393" s="185"/>
      <c r="DX393" s="185"/>
      <c r="DY393" s="185"/>
      <c r="DZ393" s="185"/>
      <c r="EA393" s="185"/>
      <c r="EB393" s="185"/>
      <c r="EC393" s="185"/>
      <c r="ED393" s="185"/>
      <c r="EE393" s="185"/>
      <c r="EF393" s="185"/>
      <c r="EG393" s="185"/>
      <c r="EH393" s="185"/>
      <c r="EI393" s="185"/>
      <c r="EJ393" s="185"/>
      <c r="EK393" s="185"/>
      <c r="EL393" s="185"/>
      <c r="EM393" s="185"/>
      <c r="EN393" s="185"/>
      <c r="EO393" s="185"/>
      <c r="EP393" s="185"/>
      <c r="EQ393" s="185"/>
      <c r="ER393" s="185"/>
      <c r="ES393" s="185"/>
      <c r="ET393" s="185"/>
      <c r="EU393" s="185"/>
      <c r="EV393" s="185"/>
      <c r="EW393" s="185"/>
      <c r="EX393" s="185"/>
      <c r="EY393" s="185"/>
      <c r="EZ393" s="185"/>
      <c r="FA393" s="185"/>
      <c r="FB393" s="185"/>
      <c r="FC393" s="185"/>
      <c r="FD393" s="185"/>
      <c r="FE393" s="185"/>
      <c r="FF393" s="185"/>
      <c r="FG393" s="185"/>
      <c r="FH393" s="185"/>
      <c r="FI393" s="185"/>
      <c r="FJ393" s="185"/>
      <c r="FK393" s="185"/>
      <c r="FL393" s="185"/>
      <c r="FM393" s="185"/>
      <c r="FN393" s="185"/>
      <c r="FO393" s="185"/>
      <c r="FP393" s="185"/>
      <c r="FQ393" s="185"/>
      <c r="FR393" s="185"/>
      <c r="FS393" s="185"/>
      <c r="FT393" s="185"/>
      <c r="FU393" s="185"/>
      <c r="FV393" s="185"/>
      <c r="FW393" s="185"/>
      <c r="FX393" s="185"/>
      <c r="FY393" s="185"/>
      <c r="FZ393" s="185"/>
      <c r="GA393" s="185"/>
      <c r="GB393" s="185"/>
      <c r="GC393" s="185"/>
      <c r="GD393" s="185"/>
      <c r="GE393" s="185"/>
      <c r="GF393" s="185"/>
      <c r="GG393" s="185"/>
      <c r="GH393" s="185"/>
      <c r="GI393" s="185"/>
      <c r="GJ393" s="185"/>
      <c r="GK393" s="185"/>
      <c r="GL393" s="185"/>
      <c r="GM393" s="185"/>
      <c r="GN393" s="185"/>
      <c r="GO393" s="185"/>
      <c r="GP393" s="185"/>
      <c r="GQ393" s="185"/>
      <c r="GR393" s="185"/>
      <c r="GS393" s="185"/>
      <c r="GT393" s="185"/>
      <c r="GU393" s="185"/>
      <c r="GV393" s="185"/>
      <c r="GW393" s="185"/>
      <c r="GX393" s="185"/>
      <c r="GY393" s="185"/>
      <c r="GZ393" s="185"/>
      <c r="HA393" s="185"/>
      <c r="HB393" s="185"/>
      <c r="HC393" s="185"/>
      <c r="HD393" s="185"/>
      <c r="HE393" s="185"/>
      <c r="HF393" s="185"/>
      <c r="HG393" s="185"/>
      <c r="HH393" s="185"/>
      <c r="HI393" s="185"/>
      <c r="HJ393" s="185"/>
      <c r="HK393" s="185"/>
      <c r="HL393" s="185"/>
      <c r="HM393" s="185"/>
      <c r="HN393" s="185"/>
      <c r="HO393" s="185"/>
      <c r="HP393" s="185"/>
      <c r="HQ393" s="185"/>
      <c r="HR393" s="185"/>
      <c r="HS393" s="185"/>
      <c r="HT393" s="185"/>
      <c r="HU393" s="185"/>
      <c r="HV393" s="185"/>
      <c r="HW393" s="185"/>
      <c r="HX393" s="185"/>
      <c r="HY393" s="185"/>
      <c r="HZ393" s="185"/>
      <c r="IA393" s="185"/>
      <c r="IB393" s="185"/>
      <c r="IC393" s="185"/>
      <c r="ID393" s="185"/>
      <c r="IE393" s="185"/>
      <c r="IF393" s="185"/>
      <c r="IG393" s="185"/>
      <c r="IH393" s="185"/>
      <c r="II393" s="185"/>
      <c r="IJ393" s="185"/>
      <c r="IK393" s="185"/>
      <c r="IL393" s="185"/>
      <c r="IM393" s="185"/>
      <c r="IN393" s="185"/>
      <c r="IO393" s="185"/>
      <c r="IP393" s="185"/>
      <c r="IQ393" s="185"/>
      <c r="IR393" s="185"/>
      <c r="IS393" s="185"/>
      <c r="IT393" s="185"/>
      <c r="IU393" s="185"/>
      <c r="IV393" s="185"/>
      <c r="IW393" s="185"/>
      <c r="IX393" s="185"/>
      <c r="IY393" s="185"/>
      <c r="IZ393" s="185"/>
      <c r="JA393" s="185"/>
      <c r="JB393" s="185"/>
      <c r="JC393" s="185"/>
      <c r="JD393" s="185"/>
      <c r="JE393" s="185"/>
      <c r="JF393" s="185"/>
      <c r="JG393" s="185"/>
      <c r="JH393" s="185"/>
      <c r="JI393" s="185"/>
      <c r="JJ393" s="185"/>
      <c r="JK393" s="185"/>
      <c r="JL393" s="185"/>
      <c r="JM393" s="185"/>
      <c r="JN393" s="185"/>
      <c r="JO393" s="185"/>
      <c r="JP393" s="185"/>
      <c r="JQ393" s="185"/>
      <c r="JR393" s="185"/>
      <c r="JS393" s="185"/>
      <c r="JT393" s="185"/>
      <c r="JU393" s="185"/>
      <c r="JV393" s="185"/>
      <c r="JW393" s="185"/>
      <c r="JX393" s="185"/>
      <c r="JY393" s="185"/>
      <c r="JZ393" s="185"/>
      <c r="KA393" s="185"/>
      <c r="KB393" s="185"/>
      <c r="KC393" s="185"/>
      <c r="KD393" s="185"/>
      <c r="KE393" s="185"/>
      <c r="KF393" s="185"/>
      <c r="KG393" s="185"/>
      <c r="KH393" s="185"/>
      <c r="KI393" s="185"/>
      <c r="KJ393" s="185"/>
      <c r="KK393" s="185"/>
      <c r="KL393" s="185"/>
      <c r="KM393" s="185"/>
      <c r="KN393" s="185"/>
      <c r="KO393" s="185"/>
      <c r="KP393" s="185"/>
      <c r="KQ393" s="185"/>
      <c r="KR393" s="185"/>
      <c r="KS393" s="185"/>
      <c r="KT393" s="185"/>
      <c r="KU393" s="185"/>
      <c r="KV393" s="185"/>
      <c r="KW393" s="185"/>
      <c r="KX393" s="185"/>
      <c r="KY393" s="185"/>
      <c r="KZ393" s="185"/>
      <c r="LA393" s="185"/>
      <c r="LB393" s="185"/>
      <c r="LC393" s="185"/>
      <c r="LD393" s="185"/>
      <c r="LE393" s="185"/>
      <c r="LF393" s="185"/>
      <c r="LG393" s="185"/>
      <c r="LH393" s="185"/>
      <c r="LI393" s="185"/>
      <c r="LJ393" s="185"/>
      <c r="LK393" s="185"/>
      <c r="LL393" s="185"/>
      <c r="LM393" s="185"/>
      <c r="LN393" s="185"/>
      <c r="LO393" s="185"/>
      <c r="LP393" s="185"/>
      <c r="LQ393" s="185"/>
      <c r="LR393" s="185"/>
      <c r="LS393" s="185"/>
      <c r="LT393" s="185"/>
      <c r="LU393" s="185"/>
      <c r="LV393" s="185"/>
      <c r="LW393" s="185"/>
      <c r="LX393" s="185"/>
      <c r="LY393" s="185"/>
      <c r="LZ393" s="185"/>
      <c r="MA393" s="185"/>
      <c r="MB393" s="185"/>
      <c r="MC393" s="185"/>
      <c r="MD393" s="185"/>
      <c r="ME393" s="185"/>
      <c r="MF393" s="185"/>
      <c r="MG393" s="185"/>
      <c r="MH393" s="185"/>
      <c r="MI393" s="185"/>
      <c r="MJ393" s="185"/>
      <c r="MK393" s="185"/>
      <c r="ML393" s="185"/>
      <c r="MM393" s="185"/>
      <c r="MN393" s="185"/>
      <c r="MO393" s="185"/>
      <c r="MP393" s="185"/>
      <c r="MQ393" s="185"/>
      <c r="MR393" s="185"/>
      <c r="MS393" s="185"/>
      <c r="MT393" s="185"/>
      <c r="MU393" s="185"/>
      <c r="MV393" s="185"/>
      <c r="MW393" s="185"/>
      <c r="MX393" s="185"/>
      <c r="MY393" s="185"/>
      <c r="MZ393" s="185"/>
      <c r="NA393" s="185"/>
      <c r="NB393" s="185"/>
      <c r="NC393" s="185"/>
      <c r="ND393" s="185"/>
      <c r="NE393" s="185"/>
      <c r="NF393" s="185"/>
      <c r="NG393" s="185"/>
      <c r="NH393" s="185"/>
      <c r="NI393" s="185"/>
      <c r="NJ393" s="185"/>
      <c r="NK393" s="185"/>
      <c r="NL393" s="185"/>
      <c r="NM393" s="185"/>
      <c r="NN393" s="185"/>
      <c r="NO393" s="185"/>
      <c r="NP393" s="185"/>
      <c r="NQ393" s="185"/>
      <c r="NR393" s="185"/>
      <c r="NS393" s="185"/>
      <c r="NT393" s="185"/>
      <c r="NU393" s="185"/>
      <c r="NV393" s="185"/>
      <c r="NW393" s="185"/>
      <c r="NX393" s="185"/>
      <c r="NY393" s="185"/>
      <c r="NZ393" s="185"/>
      <c r="OA393" s="185"/>
      <c r="OB393" s="185"/>
      <c r="OC393" s="185"/>
      <c r="OD393" s="185"/>
      <c r="OE393" s="185"/>
      <c r="OF393" s="185"/>
      <c r="OG393" s="185"/>
      <c r="OH393" s="185"/>
      <c r="OI393" s="185"/>
      <c r="OJ393" s="185"/>
      <c r="OK393" s="185"/>
      <c r="OL393" s="185"/>
      <c r="OM393" s="185"/>
      <c r="ON393" s="185"/>
      <c r="OO393" s="185"/>
      <c r="OP393" s="185"/>
      <c r="OQ393" s="185"/>
      <c r="OR393" s="185"/>
      <c r="OS393" s="185"/>
      <c r="OT393" s="185"/>
      <c r="OU393" s="185"/>
      <c r="OV393" s="185"/>
      <c r="OW393" s="185"/>
      <c r="OX393" s="185"/>
      <c r="OY393" s="185"/>
      <c r="OZ393" s="185"/>
      <c r="PA393" s="185"/>
      <c r="PB393" s="185"/>
      <c r="PC393" s="185"/>
      <c r="PD393" s="185"/>
      <c r="PE393" s="185"/>
      <c r="PF393" s="185"/>
      <c r="PG393" s="185"/>
      <c r="PH393" s="185"/>
      <c r="PI393" s="185"/>
      <c r="PJ393" s="185"/>
      <c r="PK393" s="185"/>
      <c r="PL393" s="185"/>
      <c r="PM393" s="185"/>
      <c r="PN393" s="185"/>
      <c r="PO393" s="185"/>
      <c r="PP393" s="185"/>
      <c r="PQ393" s="185"/>
      <c r="PR393" s="185"/>
      <c r="PS393" s="185"/>
      <c r="PT393" s="185"/>
      <c r="PU393" s="185"/>
      <c r="PV393" s="185"/>
      <c r="PW393" s="185"/>
      <c r="PX393" s="185"/>
      <c r="PY393" s="185"/>
      <c r="PZ393" s="185"/>
      <c r="QA393" s="185"/>
      <c r="QB393" s="185"/>
      <c r="QC393" s="185"/>
      <c r="QD393" s="185"/>
      <c r="QE393" s="185"/>
      <c r="QF393" s="185"/>
      <c r="QG393" s="185"/>
      <c r="QH393" s="185"/>
      <c r="QI393" s="185"/>
      <c r="QJ393" s="185"/>
      <c r="QK393" s="185"/>
      <c r="QL393" s="185"/>
      <c r="QM393" s="185"/>
      <c r="QN393" s="185"/>
      <c r="QO393" s="185"/>
      <c r="QP393" s="185"/>
      <c r="QQ393" s="185"/>
      <c r="QR393" s="185"/>
      <c r="QS393" s="185"/>
      <c r="QT393" s="185"/>
      <c r="QU393" s="185"/>
      <c r="QV393" s="185"/>
      <c r="QW393" s="185"/>
      <c r="QX393" s="185"/>
      <c r="QY393" s="185"/>
      <c r="QZ393" s="185"/>
      <c r="RA393" s="185"/>
      <c r="RB393" s="185"/>
      <c r="RC393" s="185"/>
      <c r="RD393" s="185"/>
      <c r="RE393" s="185"/>
      <c r="RF393" s="185"/>
      <c r="RG393" s="185"/>
      <c r="RH393" s="185"/>
      <c r="RI393" s="185"/>
      <c r="RJ393" s="185"/>
      <c r="RK393" s="185"/>
      <c r="RL393" s="185"/>
      <c r="RM393" s="185"/>
      <c r="RN393" s="185"/>
      <c r="RO393" s="185"/>
      <c r="RP393" s="185"/>
      <c r="RQ393" s="185"/>
      <c r="RR393" s="185"/>
      <c r="RS393" s="185"/>
      <c r="RT393" s="185"/>
      <c r="RU393" s="185"/>
      <c r="RV393" s="185"/>
      <c r="RW393" s="185"/>
      <c r="RX393" s="185"/>
      <c r="RY393" s="185"/>
      <c r="RZ393" s="185"/>
      <c r="SA393" s="185"/>
      <c r="SB393" s="185"/>
      <c r="SC393" s="185"/>
      <c r="SD393" s="185"/>
      <c r="SE393" s="185"/>
      <c r="SF393" s="185"/>
      <c r="SG393" s="185"/>
      <c r="SH393" s="185"/>
      <c r="SI393" s="185"/>
      <c r="SJ393" s="185"/>
      <c r="SK393" s="185"/>
      <c r="SL393" s="185"/>
      <c r="SM393" s="185"/>
      <c r="SN393" s="185"/>
      <c r="SO393" s="185"/>
      <c r="SP393" s="185"/>
      <c r="SQ393" s="185"/>
      <c r="SR393" s="185"/>
      <c r="SS393" s="185"/>
      <c r="ST393" s="185"/>
      <c r="SU393" s="185"/>
      <c r="SV393" s="185"/>
      <c r="SW393" s="185"/>
      <c r="SX393" s="185"/>
      <c r="SY393" s="185"/>
      <c r="SZ393" s="185"/>
      <c r="TA393" s="185"/>
      <c r="TB393" s="185"/>
      <c r="TC393" s="185"/>
      <c r="TD393" s="185"/>
      <c r="TE393" s="185"/>
      <c r="TF393" s="185"/>
      <c r="TG393" s="185"/>
      <c r="TH393" s="185"/>
      <c r="TI393" s="185"/>
      <c r="TJ393" s="185"/>
      <c r="TK393" s="185"/>
      <c r="TL393" s="185"/>
      <c r="TM393" s="185"/>
      <c r="TN393" s="185"/>
      <c r="TO393" s="185"/>
      <c r="TP393" s="185"/>
      <c r="TQ393" s="185"/>
      <c r="TR393" s="185"/>
      <c r="TS393" s="185"/>
      <c r="TT393" s="185"/>
      <c r="TU393" s="185"/>
      <c r="TV393" s="185"/>
      <c r="TW393" s="185"/>
      <c r="TX393" s="185"/>
      <c r="TY393" s="185"/>
      <c r="TZ393" s="185"/>
      <c r="UA393" s="185"/>
      <c r="UB393" s="185"/>
      <c r="UC393" s="185"/>
      <c r="UD393" s="185"/>
      <c r="UE393" s="185"/>
      <c r="UF393" s="185"/>
      <c r="UG393" s="185"/>
      <c r="UH393" s="185"/>
      <c r="UI393" s="185"/>
      <c r="UJ393" s="185"/>
      <c r="UK393" s="185"/>
      <c r="UL393" s="185"/>
      <c r="UM393" s="185"/>
      <c r="UN393" s="185"/>
      <c r="UO393" s="185"/>
      <c r="UP393" s="185"/>
      <c r="UQ393" s="185"/>
      <c r="UR393" s="185"/>
      <c r="US393" s="185"/>
      <c r="UT393" s="185"/>
      <c r="UU393" s="185"/>
      <c r="UV393" s="185"/>
      <c r="UW393" s="185"/>
      <c r="UX393" s="185"/>
      <c r="UY393" s="185"/>
      <c r="UZ393" s="185"/>
      <c r="VA393" s="185"/>
      <c r="VB393" s="185"/>
      <c r="VC393" s="185"/>
      <c r="VD393" s="185"/>
      <c r="VE393" s="185"/>
      <c r="VF393" s="185"/>
      <c r="VG393" s="185"/>
      <c r="VH393" s="185"/>
      <c r="VI393" s="185"/>
      <c r="VJ393" s="185"/>
      <c r="VK393" s="185"/>
      <c r="VL393" s="185"/>
      <c r="VM393" s="185"/>
      <c r="VN393" s="185"/>
      <c r="VO393" s="185"/>
      <c r="VP393" s="185"/>
      <c r="VQ393" s="185"/>
      <c r="VR393" s="185"/>
      <c r="VS393" s="185"/>
      <c r="VT393" s="185"/>
      <c r="VU393" s="185"/>
      <c r="VV393" s="185"/>
      <c r="VW393" s="185"/>
      <c r="VX393" s="185"/>
      <c r="VY393" s="185"/>
      <c r="VZ393" s="185"/>
      <c r="WA393" s="185"/>
      <c r="WB393" s="185"/>
      <c r="WC393" s="185"/>
      <c r="WD393" s="185"/>
      <c r="WE393" s="185"/>
      <c r="WF393" s="185"/>
      <c r="WG393" s="185"/>
      <c r="WH393" s="185"/>
      <c r="WI393" s="185"/>
      <c r="WJ393" s="185"/>
      <c r="WK393" s="185"/>
      <c r="WL393" s="185"/>
      <c r="WM393" s="185"/>
      <c r="WN393" s="185"/>
      <c r="WO393" s="185"/>
      <c r="WP393" s="185"/>
      <c r="WQ393" s="185"/>
      <c r="WR393" s="185"/>
      <c r="WS393" s="185"/>
      <c r="WT393" s="185"/>
      <c r="WU393" s="185"/>
      <c r="WV393" s="185"/>
      <c r="WW393" s="185"/>
      <c r="WX393" s="185"/>
      <c r="WY393" s="185"/>
      <c r="WZ393" s="185"/>
      <c r="XA393" s="185"/>
      <c r="XB393" s="185"/>
      <c r="XC393" s="185"/>
      <c r="XD393" s="185"/>
      <c r="XE393" s="185"/>
      <c r="XF393" s="185"/>
      <c r="XG393" s="185"/>
      <c r="XH393" s="185"/>
      <c r="XI393" s="185"/>
      <c r="XJ393" s="185"/>
      <c r="XK393" s="185"/>
      <c r="XL393" s="185"/>
      <c r="XM393" s="185"/>
      <c r="XN393" s="185"/>
      <c r="XO393" s="185"/>
      <c r="XP393" s="185"/>
      <c r="XQ393" s="185"/>
      <c r="XR393" s="185"/>
      <c r="XS393" s="185"/>
      <c r="XT393" s="185"/>
      <c r="XU393" s="185"/>
      <c r="XV393" s="185"/>
      <c r="XW393" s="185"/>
      <c r="XX393" s="185"/>
      <c r="XY393" s="185"/>
      <c r="XZ393" s="185"/>
      <c r="YA393" s="185"/>
      <c r="YB393" s="185"/>
      <c r="YC393" s="185"/>
      <c r="YD393" s="185"/>
      <c r="YE393" s="185"/>
      <c r="YF393" s="185"/>
      <c r="YG393" s="185"/>
      <c r="YH393" s="185"/>
      <c r="YI393" s="185"/>
      <c r="YJ393" s="185"/>
      <c r="YK393" s="185"/>
      <c r="YL393" s="185"/>
      <c r="YM393" s="185"/>
      <c r="YN393" s="185"/>
      <c r="YO393" s="185"/>
      <c r="YP393" s="185"/>
      <c r="YQ393" s="185"/>
      <c r="YR393" s="185"/>
      <c r="YS393" s="185"/>
      <c r="YT393" s="185"/>
      <c r="YU393" s="185"/>
      <c r="YV393" s="185"/>
      <c r="YW393" s="185"/>
      <c r="YX393" s="185"/>
      <c r="YY393" s="185"/>
      <c r="YZ393" s="185"/>
      <c r="ZA393" s="185"/>
      <c r="ZB393" s="185"/>
      <c r="ZC393" s="185"/>
      <c r="ZD393" s="185"/>
      <c r="ZE393" s="185"/>
      <c r="ZF393" s="185"/>
      <c r="ZG393" s="185"/>
      <c r="ZH393" s="185"/>
      <c r="ZI393" s="185"/>
      <c r="ZJ393" s="185"/>
      <c r="ZK393" s="185"/>
      <c r="ZL393" s="185"/>
      <c r="ZM393" s="185"/>
      <c r="ZN393" s="185"/>
      <c r="ZO393" s="185"/>
      <c r="ZP393" s="185"/>
      <c r="ZQ393" s="185"/>
      <c r="ZR393" s="185"/>
      <c r="ZS393" s="185"/>
      <c r="ZT393" s="185"/>
      <c r="ZU393" s="185"/>
      <c r="ZV393" s="185"/>
      <c r="ZW393" s="185"/>
      <c r="ZX393" s="185"/>
      <c r="ZY393" s="185"/>
      <c r="ZZ393" s="185"/>
      <c r="AAA393" s="185"/>
      <c r="AAB393" s="185"/>
      <c r="AAC393" s="185"/>
      <c r="AAD393" s="185"/>
      <c r="AAE393" s="185"/>
      <c r="AAF393" s="185"/>
      <c r="AAG393" s="185"/>
      <c r="AAH393" s="185"/>
      <c r="AAI393" s="185"/>
      <c r="AAJ393" s="185"/>
      <c r="AAK393" s="185"/>
      <c r="AAL393" s="185"/>
      <c r="AAM393" s="185"/>
      <c r="AAN393" s="185"/>
      <c r="AAO393" s="185"/>
      <c r="AAP393" s="185"/>
      <c r="AAQ393" s="185"/>
      <c r="AAR393" s="185"/>
      <c r="AAS393" s="185"/>
      <c r="AAT393" s="185"/>
      <c r="AAU393" s="185"/>
      <c r="AAV393" s="185"/>
      <c r="AAW393" s="185"/>
      <c r="AAX393" s="185"/>
      <c r="AAY393" s="185"/>
      <c r="AAZ393" s="185"/>
      <c r="ABA393" s="185"/>
      <c r="ABB393" s="185"/>
      <c r="ABC393" s="185"/>
      <c r="ABD393" s="185"/>
      <c r="ABE393" s="185"/>
      <c r="ABF393" s="185"/>
      <c r="ABG393" s="185"/>
      <c r="ABH393" s="185"/>
      <c r="ABI393" s="185"/>
      <c r="ABJ393" s="185"/>
      <c r="ABK393" s="185"/>
      <c r="ABL393" s="185"/>
      <c r="ABM393" s="185"/>
      <c r="ABN393" s="185"/>
      <c r="ABO393" s="185"/>
      <c r="ABP393" s="185"/>
      <c r="ABQ393" s="185"/>
      <c r="ABR393" s="185"/>
      <c r="ABS393" s="185"/>
      <c r="ABT393" s="185"/>
      <c r="ABU393" s="185"/>
      <c r="ABV393" s="185"/>
      <c r="ABW393" s="185"/>
      <c r="ABX393" s="185"/>
      <c r="ABY393" s="185"/>
      <c r="ABZ393" s="185"/>
      <c r="ACA393" s="185"/>
      <c r="ACB393" s="185"/>
      <c r="ACC393" s="185"/>
      <c r="ACD393" s="185"/>
      <c r="ACE393" s="185"/>
      <c r="ACF393" s="185"/>
      <c r="ACG393" s="185"/>
      <c r="ACH393" s="185"/>
      <c r="ACI393" s="185"/>
      <c r="ACJ393" s="185"/>
      <c r="ACK393" s="185"/>
      <c r="ACL393" s="185"/>
      <c r="ACM393" s="185"/>
      <c r="ACN393" s="185"/>
      <c r="ACO393" s="185"/>
      <c r="ACP393" s="185"/>
      <c r="ACQ393" s="185"/>
      <c r="ACR393" s="185"/>
      <c r="ACS393" s="185"/>
      <c r="ACT393" s="185"/>
      <c r="ACU393" s="185"/>
      <c r="ACV393" s="185"/>
      <c r="ACW393" s="185"/>
      <c r="ACX393" s="185"/>
      <c r="ACY393" s="185"/>
      <c r="ACZ393" s="185"/>
      <c r="ADA393" s="185"/>
    </row>
    <row r="394" spans="1:781" s="166" customFormat="1" ht="15" customHeight="1" x14ac:dyDescent="0.3">
      <c r="A394" s="262"/>
      <c r="B394" s="267"/>
      <c r="C394" s="267"/>
      <c r="D394" s="270"/>
      <c r="E394" s="265"/>
      <c r="F394" s="271"/>
      <c r="G394" s="264"/>
      <c r="H394" s="271"/>
      <c r="I394" s="272"/>
      <c r="K394" s="262"/>
      <c r="L394" s="263"/>
      <c r="M394" s="264"/>
      <c r="N394" s="265"/>
      <c r="O394" s="273"/>
      <c r="P394" s="267"/>
      <c r="Q394" s="274"/>
      <c r="R394" s="268"/>
      <c r="S394" s="269"/>
      <c r="T394" s="256"/>
      <c r="U394" s="256"/>
      <c r="V394" s="256"/>
      <c r="W394" s="256"/>
      <c r="X394" s="256"/>
      <c r="Y394" s="256"/>
      <c r="Z394" s="256"/>
      <c r="AA394" s="256"/>
      <c r="AB394" s="163"/>
      <c r="AC394" s="185"/>
      <c r="AD394" s="185"/>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85"/>
      <c r="BJ394" s="185"/>
      <c r="BK394" s="185"/>
      <c r="BL394" s="185"/>
      <c r="BM394" s="185"/>
      <c r="BN394" s="185"/>
      <c r="BO394" s="185"/>
      <c r="BP394" s="185"/>
      <c r="BQ394" s="185"/>
      <c r="BR394" s="185"/>
      <c r="BS394" s="185"/>
      <c r="BT394" s="185"/>
      <c r="BU394" s="185"/>
      <c r="BV394" s="185"/>
      <c r="BW394" s="185"/>
      <c r="BX394" s="185"/>
      <c r="BY394" s="185"/>
      <c r="BZ394" s="185"/>
      <c r="CA394" s="185"/>
      <c r="CB394" s="185"/>
      <c r="CC394" s="185"/>
      <c r="CD394" s="185"/>
      <c r="CE394" s="185"/>
      <c r="CF394" s="185"/>
      <c r="CG394" s="185"/>
      <c r="CH394" s="185"/>
      <c r="CI394" s="185"/>
      <c r="CJ394" s="185"/>
      <c r="CK394" s="185"/>
      <c r="CL394" s="185"/>
      <c r="CM394" s="185"/>
      <c r="CN394" s="185"/>
      <c r="CO394" s="185"/>
      <c r="CP394" s="185"/>
      <c r="CQ394" s="185"/>
      <c r="CR394" s="185"/>
      <c r="CS394" s="185"/>
      <c r="CT394" s="185"/>
      <c r="CU394" s="185"/>
      <c r="CV394" s="185"/>
      <c r="CW394" s="185"/>
      <c r="CX394" s="185"/>
      <c r="CY394" s="185"/>
      <c r="CZ394" s="185"/>
      <c r="DA394" s="185"/>
      <c r="DB394" s="185"/>
      <c r="DC394" s="185"/>
      <c r="DD394" s="185"/>
      <c r="DE394" s="185"/>
      <c r="DF394" s="185"/>
      <c r="DG394" s="185"/>
      <c r="DH394" s="185"/>
      <c r="DI394" s="185"/>
      <c r="DJ394" s="185"/>
      <c r="DK394" s="185"/>
      <c r="DL394" s="185"/>
      <c r="DM394" s="185"/>
      <c r="DN394" s="185"/>
      <c r="DO394" s="185"/>
      <c r="DP394" s="185"/>
      <c r="DQ394" s="185"/>
      <c r="DR394" s="185"/>
      <c r="DS394" s="185"/>
      <c r="DT394" s="185"/>
      <c r="DU394" s="185"/>
      <c r="DV394" s="185"/>
      <c r="DW394" s="185"/>
      <c r="DX394" s="185"/>
      <c r="DY394" s="185"/>
      <c r="DZ394" s="185"/>
      <c r="EA394" s="185"/>
      <c r="EB394" s="185"/>
      <c r="EC394" s="185"/>
      <c r="ED394" s="185"/>
      <c r="EE394" s="185"/>
      <c r="EF394" s="185"/>
      <c r="EG394" s="185"/>
      <c r="EH394" s="185"/>
      <c r="EI394" s="185"/>
      <c r="EJ394" s="185"/>
      <c r="EK394" s="185"/>
      <c r="EL394" s="185"/>
      <c r="EM394" s="185"/>
      <c r="EN394" s="185"/>
      <c r="EO394" s="185"/>
      <c r="EP394" s="185"/>
      <c r="EQ394" s="185"/>
      <c r="ER394" s="185"/>
      <c r="ES394" s="185"/>
      <c r="ET394" s="185"/>
      <c r="EU394" s="185"/>
      <c r="EV394" s="185"/>
      <c r="EW394" s="185"/>
      <c r="EX394" s="185"/>
      <c r="EY394" s="185"/>
      <c r="EZ394" s="185"/>
      <c r="FA394" s="185"/>
      <c r="FB394" s="185"/>
      <c r="FC394" s="185"/>
      <c r="FD394" s="185"/>
      <c r="FE394" s="185"/>
      <c r="FF394" s="185"/>
      <c r="FG394" s="185"/>
      <c r="FH394" s="185"/>
      <c r="FI394" s="185"/>
      <c r="FJ394" s="185"/>
      <c r="FK394" s="185"/>
      <c r="FL394" s="185"/>
      <c r="FM394" s="185"/>
      <c r="FN394" s="185"/>
      <c r="FO394" s="185"/>
      <c r="FP394" s="185"/>
      <c r="FQ394" s="185"/>
      <c r="FR394" s="185"/>
      <c r="FS394" s="185"/>
      <c r="FT394" s="185"/>
      <c r="FU394" s="185"/>
      <c r="FV394" s="185"/>
      <c r="FW394" s="185"/>
      <c r="FX394" s="185"/>
      <c r="FY394" s="185"/>
      <c r="FZ394" s="185"/>
      <c r="GA394" s="185"/>
      <c r="GB394" s="185"/>
      <c r="GC394" s="185"/>
      <c r="GD394" s="185"/>
      <c r="GE394" s="185"/>
      <c r="GF394" s="185"/>
      <c r="GG394" s="185"/>
      <c r="GH394" s="185"/>
      <c r="GI394" s="185"/>
      <c r="GJ394" s="185"/>
      <c r="GK394" s="185"/>
      <c r="GL394" s="185"/>
      <c r="GM394" s="185"/>
      <c r="GN394" s="185"/>
      <c r="GO394" s="185"/>
      <c r="GP394" s="185"/>
      <c r="GQ394" s="185"/>
      <c r="GR394" s="185"/>
      <c r="GS394" s="185"/>
      <c r="GT394" s="185"/>
      <c r="GU394" s="185"/>
      <c r="GV394" s="185"/>
      <c r="GW394" s="185"/>
      <c r="GX394" s="185"/>
      <c r="GY394" s="185"/>
      <c r="GZ394" s="185"/>
      <c r="HA394" s="185"/>
      <c r="HB394" s="185"/>
      <c r="HC394" s="185"/>
      <c r="HD394" s="185"/>
      <c r="HE394" s="185"/>
      <c r="HF394" s="185"/>
      <c r="HG394" s="185"/>
      <c r="HH394" s="185"/>
      <c r="HI394" s="185"/>
      <c r="HJ394" s="185"/>
      <c r="HK394" s="185"/>
      <c r="HL394" s="185"/>
      <c r="HM394" s="185"/>
      <c r="HN394" s="185"/>
      <c r="HO394" s="185"/>
      <c r="HP394" s="185"/>
      <c r="HQ394" s="185"/>
      <c r="HR394" s="185"/>
      <c r="HS394" s="185"/>
      <c r="HT394" s="185"/>
      <c r="HU394" s="185"/>
      <c r="HV394" s="185"/>
      <c r="HW394" s="185"/>
      <c r="HX394" s="185"/>
      <c r="HY394" s="185"/>
      <c r="HZ394" s="185"/>
      <c r="IA394" s="185"/>
      <c r="IB394" s="185"/>
      <c r="IC394" s="185"/>
      <c r="ID394" s="185"/>
      <c r="IE394" s="185"/>
      <c r="IF394" s="185"/>
      <c r="IG394" s="185"/>
      <c r="IH394" s="185"/>
      <c r="II394" s="185"/>
      <c r="IJ394" s="185"/>
      <c r="IK394" s="185"/>
      <c r="IL394" s="185"/>
      <c r="IM394" s="185"/>
      <c r="IN394" s="185"/>
      <c r="IO394" s="185"/>
      <c r="IP394" s="185"/>
      <c r="IQ394" s="185"/>
      <c r="IR394" s="185"/>
      <c r="IS394" s="185"/>
      <c r="IT394" s="185"/>
      <c r="IU394" s="185"/>
      <c r="IV394" s="185"/>
      <c r="IW394" s="185"/>
      <c r="IX394" s="185"/>
      <c r="IY394" s="185"/>
      <c r="IZ394" s="185"/>
      <c r="JA394" s="185"/>
      <c r="JB394" s="185"/>
      <c r="JC394" s="185"/>
      <c r="JD394" s="185"/>
      <c r="JE394" s="185"/>
      <c r="JF394" s="185"/>
      <c r="JG394" s="185"/>
      <c r="JH394" s="185"/>
      <c r="JI394" s="185"/>
      <c r="JJ394" s="185"/>
      <c r="JK394" s="185"/>
      <c r="JL394" s="185"/>
      <c r="JM394" s="185"/>
      <c r="JN394" s="185"/>
      <c r="JO394" s="185"/>
      <c r="JP394" s="185"/>
      <c r="JQ394" s="185"/>
      <c r="JR394" s="185"/>
      <c r="JS394" s="185"/>
      <c r="JT394" s="185"/>
      <c r="JU394" s="185"/>
      <c r="JV394" s="185"/>
      <c r="JW394" s="185"/>
      <c r="JX394" s="185"/>
      <c r="JY394" s="185"/>
      <c r="JZ394" s="185"/>
      <c r="KA394" s="185"/>
      <c r="KB394" s="185"/>
      <c r="KC394" s="185"/>
      <c r="KD394" s="185"/>
      <c r="KE394" s="185"/>
      <c r="KF394" s="185"/>
      <c r="KG394" s="185"/>
      <c r="KH394" s="185"/>
      <c r="KI394" s="185"/>
      <c r="KJ394" s="185"/>
      <c r="KK394" s="185"/>
      <c r="KL394" s="185"/>
      <c r="KM394" s="185"/>
      <c r="KN394" s="185"/>
      <c r="KO394" s="185"/>
      <c r="KP394" s="185"/>
      <c r="KQ394" s="185"/>
      <c r="KR394" s="185"/>
      <c r="KS394" s="185"/>
      <c r="KT394" s="185"/>
      <c r="KU394" s="185"/>
      <c r="KV394" s="185"/>
      <c r="KW394" s="185"/>
      <c r="KX394" s="185"/>
      <c r="KY394" s="185"/>
      <c r="KZ394" s="185"/>
      <c r="LA394" s="185"/>
      <c r="LB394" s="185"/>
      <c r="LC394" s="185"/>
      <c r="LD394" s="185"/>
      <c r="LE394" s="185"/>
      <c r="LF394" s="185"/>
      <c r="LG394" s="185"/>
      <c r="LH394" s="185"/>
      <c r="LI394" s="185"/>
      <c r="LJ394" s="185"/>
      <c r="LK394" s="185"/>
      <c r="LL394" s="185"/>
      <c r="LM394" s="185"/>
      <c r="LN394" s="185"/>
      <c r="LO394" s="185"/>
      <c r="LP394" s="185"/>
      <c r="LQ394" s="185"/>
      <c r="LR394" s="185"/>
      <c r="LS394" s="185"/>
      <c r="LT394" s="185"/>
      <c r="LU394" s="185"/>
      <c r="LV394" s="185"/>
      <c r="LW394" s="185"/>
      <c r="LX394" s="185"/>
      <c r="LY394" s="185"/>
      <c r="LZ394" s="185"/>
      <c r="MA394" s="185"/>
      <c r="MB394" s="185"/>
      <c r="MC394" s="185"/>
      <c r="MD394" s="185"/>
      <c r="ME394" s="185"/>
      <c r="MF394" s="185"/>
      <c r="MG394" s="185"/>
      <c r="MH394" s="185"/>
      <c r="MI394" s="185"/>
      <c r="MJ394" s="185"/>
      <c r="MK394" s="185"/>
      <c r="ML394" s="185"/>
      <c r="MM394" s="185"/>
      <c r="MN394" s="185"/>
      <c r="MO394" s="185"/>
      <c r="MP394" s="185"/>
      <c r="MQ394" s="185"/>
      <c r="MR394" s="185"/>
      <c r="MS394" s="185"/>
      <c r="MT394" s="185"/>
      <c r="MU394" s="185"/>
      <c r="MV394" s="185"/>
      <c r="MW394" s="185"/>
      <c r="MX394" s="185"/>
      <c r="MY394" s="185"/>
      <c r="MZ394" s="185"/>
      <c r="NA394" s="185"/>
      <c r="NB394" s="185"/>
      <c r="NC394" s="185"/>
      <c r="ND394" s="185"/>
      <c r="NE394" s="185"/>
      <c r="NF394" s="185"/>
      <c r="NG394" s="185"/>
      <c r="NH394" s="185"/>
      <c r="NI394" s="185"/>
      <c r="NJ394" s="185"/>
      <c r="NK394" s="185"/>
      <c r="NL394" s="185"/>
      <c r="NM394" s="185"/>
      <c r="NN394" s="185"/>
      <c r="NO394" s="185"/>
      <c r="NP394" s="185"/>
      <c r="NQ394" s="185"/>
      <c r="NR394" s="185"/>
      <c r="NS394" s="185"/>
      <c r="NT394" s="185"/>
      <c r="NU394" s="185"/>
      <c r="NV394" s="185"/>
      <c r="NW394" s="185"/>
      <c r="NX394" s="185"/>
      <c r="NY394" s="185"/>
      <c r="NZ394" s="185"/>
      <c r="OA394" s="185"/>
      <c r="OB394" s="185"/>
      <c r="OC394" s="185"/>
      <c r="OD394" s="185"/>
      <c r="OE394" s="185"/>
      <c r="OF394" s="185"/>
      <c r="OG394" s="185"/>
      <c r="OH394" s="185"/>
      <c r="OI394" s="185"/>
      <c r="OJ394" s="185"/>
      <c r="OK394" s="185"/>
      <c r="OL394" s="185"/>
      <c r="OM394" s="185"/>
      <c r="ON394" s="185"/>
      <c r="OO394" s="185"/>
      <c r="OP394" s="185"/>
      <c r="OQ394" s="185"/>
      <c r="OR394" s="185"/>
      <c r="OS394" s="185"/>
      <c r="OT394" s="185"/>
      <c r="OU394" s="185"/>
      <c r="OV394" s="185"/>
      <c r="OW394" s="185"/>
      <c r="OX394" s="185"/>
      <c r="OY394" s="185"/>
      <c r="OZ394" s="185"/>
      <c r="PA394" s="185"/>
      <c r="PB394" s="185"/>
      <c r="PC394" s="185"/>
      <c r="PD394" s="185"/>
      <c r="PE394" s="185"/>
      <c r="PF394" s="185"/>
      <c r="PG394" s="185"/>
      <c r="PH394" s="185"/>
      <c r="PI394" s="185"/>
      <c r="PJ394" s="185"/>
      <c r="PK394" s="185"/>
      <c r="PL394" s="185"/>
      <c r="PM394" s="185"/>
      <c r="PN394" s="185"/>
      <c r="PO394" s="185"/>
      <c r="PP394" s="185"/>
      <c r="PQ394" s="185"/>
      <c r="PR394" s="185"/>
      <c r="PS394" s="185"/>
      <c r="PT394" s="185"/>
      <c r="PU394" s="185"/>
      <c r="PV394" s="185"/>
      <c r="PW394" s="185"/>
      <c r="PX394" s="185"/>
      <c r="PY394" s="185"/>
      <c r="PZ394" s="185"/>
      <c r="QA394" s="185"/>
      <c r="QB394" s="185"/>
      <c r="QC394" s="185"/>
      <c r="QD394" s="185"/>
      <c r="QE394" s="185"/>
      <c r="QF394" s="185"/>
      <c r="QG394" s="185"/>
      <c r="QH394" s="185"/>
      <c r="QI394" s="185"/>
      <c r="QJ394" s="185"/>
      <c r="QK394" s="185"/>
      <c r="QL394" s="185"/>
      <c r="QM394" s="185"/>
      <c r="QN394" s="185"/>
      <c r="QO394" s="185"/>
      <c r="QP394" s="185"/>
      <c r="QQ394" s="185"/>
      <c r="QR394" s="185"/>
      <c r="QS394" s="185"/>
      <c r="QT394" s="185"/>
      <c r="QU394" s="185"/>
      <c r="QV394" s="185"/>
      <c r="QW394" s="185"/>
      <c r="QX394" s="185"/>
      <c r="QY394" s="185"/>
      <c r="QZ394" s="185"/>
      <c r="RA394" s="185"/>
      <c r="RB394" s="185"/>
      <c r="RC394" s="185"/>
      <c r="RD394" s="185"/>
      <c r="RE394" s="185"/>
      <c r="RF394" s="185"/>
      <c r="RG394" s="185"/>
      <c r="RH394" s="185"/>
      <c r="RI394" s="185"/>
      <c r="RJ394" s="185"/>
      <c r="RK394" s="185"/>
      <c r="RL394" s="185"/>
      <c r="RM394" s="185"/>
      <c r="RN394" s="185"/>
      <c r="RO394" s="185"/>
      <c r="RP394" s="185"/>
      <c r="RQ394" s="185"/>
      <c r="RR394" s="185"/>
      <c r="RS394" s="185"/>
      <c r="RT394" s="185"/>
      <c r="RU394" s="185"/>
      <c r="RV394" s="185"/>
      <c r="RW394" s="185"/>
      <c r="RX394" s="185"/>
      <c r="RY394" s="185"/>
      <c r="RZ394" s="185"/>
      <c r="SA394" s="185"/>
      <c r="SB394" s="185"/>
      <c r="SC394" s="185"/>
      <c r="SD394" s="185"/>
      <c r="SE394" s="185"/>
      <c r="SF394" s="185"/>
      <c r="SG394" s="185"/>
      <c r="SH394" s="185"/>
      <c r="SI394" s="185"/>
      <c r="SJ394" s="185"/>
      <c r="SK394" s="185"/>
      <c r="SL394" s="185"/>
      <c r="SM394" s="185"/>
      <c r="SN394" s="185"/>
      <c r="SO394" s="185"/>
      <c r="SP394" s="185"/>
      <c r="SQ394" s="185"/>
      <c r="SR394" s="185"/>
      <c r="SS394" s="185"/>
      <c r="ST394" s="185"/>
      <c r="SU394" s="185"/>
      <c r="SV394" s="185"/>
      <c r="SW394" s="185"/>
      <c r="SX394" s="185"/>
      <c r="SY394" s="185"/>
      <c r="SZ394" s="185"/>
      <c r="TA394" s="185"/>
      <c r="TB394" s="185"/>
      <c r="TC394" s="185"/>
      <c r="TD394" s="185"/>
      <c r="TE394" s="185"/>
      <c r="TF394" s="185"/>
      <c r="TG394" s="185"/>
      <c r="TH394" s="185"/>
      <c r="TI394" s="185"/>
      <c r="TJ394" s="185"/>
      <c r="TK394" s="185"/>
      <c r="TL394" s="185"/>
      <c r="TM394" s="185"/>
      <c r="TN394" s="185"/>
      <c r="TO394" s="185"/>
      <c r="TP394" s="185"/>
      <c r="TQ394" s="185"/>
      <c r="TR394" s="185"/>
      <c r="TS394" s="185"/>
      <c r="TT394" s="185"/>
      <c r="TU394" s="185"/>
      <c r="TV394" s="185"/>
      <c r="TW394" s="185"/>
      <c r="TX394" s="185"/>
      <c r="TY394" s="185"/>
      <c r="TZ394" s="185"/>
      <c r="UA394" s="185"/>
      <c r="UB394" s="185"/>
      <c r="UC394" s="185"/>
      <c r="UD394" s="185"/>
      <c r="UE394" s="185"/>
      <c r="UF394" s="185"/>
      <c r="UG394" s="185"/>
      <c r="UH394" s="185"/>
      <c r="UI394" s="185"/>
      <c r="UJ394" s="185"/>
      <c r="UK394" s="185"/>
      <c r="UL394" s="185"/>
      <c r="UM394" s="185"/>
      <c r="UN394" s="185"/>
      <c r="UO394" s="185"/>
      <c r="UP394" s="185"/>
      <c r="UQ394" s="185"/>
      <c r="UR394" s="185"/>
      <c r="US394" s="185"/>
      <c r="UT394" s="185"/>
      <c r="UU394" s="185"/>
      <c r="UV394" s="185"/>
      <c r="UW394" s="185"/>
      <c r="UX394" s="185"/>
      <c r="UY394" s="185"/>
      <c r="UZ394" s="185"/>
      <c r="VA394" s="185"/>
      <c r="VB394" s="185"/>
      <c r="VC394" s="185"/>
      <c r="VD394" s="185"/>
      <c r="VE394" s="185"/>
      <c r="VF394" s="185"/>
      <c r="VG394" s="185"/>
      <c r="VH394" s="185"/>
      <c r="VI394" s="185"/>
      <c r="VJ394" s="185"/>
      <c r="VK394" s="185"/>
      <c r="VL394" s="185"/>
      <c r="VM394" s="185"/>
      <c r="VN394" s="185"/>
      <c r="VO394" s="185"/>
      <c r="VP394" s="185"/>
      <c r="VQ394" s="185"/>
      <c r="VR394" s="185"/>
      <c r="VS394" s="185"/>
      <c r="VT394" s="185"/>
      <c r="VU394" s="185"/>
      <c r="VV394" s="185"/>
      <c r="VW394" s="185"/>
      <c r="VX394" s="185"/>
      <c r="VY394" s="185"/>
      <c r="VZ394" s="185"/>
      <c r="WA394" s="185"/>
      <c r="WB394" s="185"/>
      <c r="WC394" s="185"/>
      <c r="WD394" s="185"/>
      <c r="WE394" s="185"/>
      <c r="WF394" s="185"/>
      <c r="WG394" s="185"/>
      <c r="WH394" s="185"/>
      <c r="WI394" s="185"/>
      <c r="WJ394" s="185"/>
      <c r="WK394" s="185"/>
      <c r="WL394" s="185"/>
      <c r="WM394" s="185"/>
      <c r="WN394" s="185"/>
      <c r="WO394" s="185"/>
      <c r="WP394" s="185"/>
      <c r="WQ394" s="185"/>
      <c r="WR394" s="185"/>
      <c r="WS394" s="185"/>
      <c r="WT394" s="185"/>
      <c r="WU394" s="185"/>
      <c r="WV394" s="185"/>
      <c r="WW394" s="185"/>
      <c r="WX394" s="185"/>
      <c r="WY394" s="185"/>
      <c r="WZ394" s="185"/>
      <c r="XA394" s="185"/>
      <c r="XB394" s="185"/>
      <c r="XC394" s="185"/>
      <c r="XD394" s="185"/>
      <c r="XE394" s="185"/>
      <c r="XF394" s="185"/>
      <c r="XG394" s="185"/>
      <c r="XH394" s="185"/>
      <c r="XI394" s="185"/>
      <c r="XJ394" s="185"/>
      <c r="XK394" s="185"/>
      <c r="XL394" s="185"/>
      <c r="XM394" s="185"/>
      <c r="XN394" s="185"/>
      <c r="XO394" s="185"/>
      <c r="XP394" s="185"/>
      <c r="XQ394" s="185"/>
      <c r="XR394" s="185"/>
      <c r="XS394" s="185"/>
      <c r="XT394" s="185"/>
      <c r="XU394" s="185"/>
      <c r="XV394" s="185"/>
      <c r="XW394" s="185"/>
      <c r="XX394" s="185"/>
      <c r="XY394" s="185"/>
      <c r="XZ394" s="185"/>
      <c r="YA394" s="185"/>
      <c r="YB394" s="185"/>
      <c r="YC394" s="185"/>
      <c r="YD394" s="185"/>
      <c r="YE394" s="185"/>
      <c r="YF394" s="185"/>
      <c r="YG394" s="185"/>
      <c r="YH394" s="185"/>
      <c r="YI394" s="185"/>
      <c r="YJ394" s="185"/>
      <c r="YK394" s="185"/>
      <c r="YL394" s="185"/>
      <c r="YM394" s="185"/>
      <c r="YN394" s="185"/>
      <c r="YO394" s="185"/>
      <c r="YP394" s="185"/>
      <c r="YQ394" s="185"/>
      <c r="YR394" s="185"/>
      <c r="YS394" s="185"/>
      <c r="YT394" s="185"/>
      <c r="YU394" s="185"/>
      <c r="YV394" s="185"/>
      <c r="YW394" s="185"/>
      <c r="YX394" s="185"/>
      <c r="YY394" s="185"/>
      <c r="YZ394" s="185"/>
      <c r="ZA394" s="185"/>
      <c r="ZB394" s="185"/>
      <c r="ZC394" s="185"/>
      <c r="ZD394" s="185"/>
      <c r="ZE394" s="185"/>
      <c r="ZF394" s="185"/>
      <c r="ZG394" s="185"/>
      <c r="ZH394" s="185"/>
      <c r="ZI394" s="185"/>
      <c r="ZJ394" s="185"/>
      <c r="ZK394" s="185"/>
      <c r="ZL394" s="185"/>
      <c r="ZM394" s="185"/>
      <c r="ZN394" s="185"/>
      <c r="ZO394" s="185"/>
      <c r="ZP394" s="185"/>
      <c r="ZQ394" s="185"/>
      <c r="ZR394" s="185"/>
      <c r="ZS394" s="185"/>
      <c r="ZT394" s="185"/>
      <c r="ZU394" s="185"/>
      <c r="ZV394" s="185"/>
      <c r="ZW394" s="185"/>
      <c r="ZX394" s="185"/>
      <c r="ZY394" s="185"/>
      <c r="ZZ394" s="185"/>
      <c r="AAA394" s="185"/>
      <c r="AAB394" s="185"/>
      <c r="AAC394" s="185"/>
      <c r="AAD394" s="185"/>
      <c r="AAE394" s="185"/>
      <c r="AAF394" s="185"/>
      <c r="AAG394" s="185"/>
      <c r="AAH394" s="185"/>
      <c r="AAI394" s="185"/>
      <c r="AAJ394" s="185"/>
      <c r="AAK394" s="185"/>
      <c r="AAL394" s="185"/>
      <c r="AAM394" s="185"/>
      <c r="AAN394" s="185"/>
      <c r="AAO394" s="185"/>
      <c r="AAP394" s="185"/>
      <c r="AAQ394" s="185"/>
      <c r="AAR394" s="185"/>
      <c r="AAS394" s="185"/>
      <c r="AAT394" s="185"/>
      <c r="AAU394" s="185"/>
      <c r="AAV394" s="185"/>
      <c r="AAW394" s="185"/>
      <c r="AAX394" s="185"/>
      <c r="AAY394" s="185"/>
      <c r="AAZ394" s="185"/>
      <c r="ABA394" s="185"/>
      <c r="ABB394" s="185"/>
      <c r="ABC394" s="185"/>
      <c r="ABD394" s="185"/>
      <c r="ABE394" s="185"/>
      <c r="ABF394" s="185"/>
      <c r="ABG394" s="185"/>
      <c r="ABH394" s="185"/>
      <c r="ABI394" s="185"/>
      <c r="ABJ394" s="185"/>
      <c r="ABK394" s="185"/>
      <c r="ABL394" s="185"/>
      <c r="ABM394" s="185"/>
      <c r="ABN394" s="185"/>
      <c r="ABO394" s="185"/>
      <c r="ABP394" s="185"/>
      <c r="ABQ394" s="185"/>
      <c r="ABR394" s="185"/>
      <c r="ABS394" s="185"/>
      <c r="ABT394" s="185"/>
      <c r="ABU394" s="185"/>
      <c r="ABV394" s="185"/>
      <c r="ABW394" s="185"/>
      <c r="ABX394" s="185"/>
      <c r="ABY394" s="185"/>
      <c r="ABZ394" s="185"/>
      <c r="ACA394" s="185"/>
      <c r="ACB394" s="185"/>
      <c r="ACC394" s="185"/>
      <c r="ACD394" s="185"/>
      <c r="ACE394" s="185"/>
      <c r="ACF394" s="185"/>
      <c r="ACG394" s="185"/>
      <c r="ACH394" s="185"/>
      <c r="ACI394" s="185"/>
      <c r="ACJ394" s="185"/>
      <c r="ACK394" s="185"/>
      <c r="ACL394" s="185"/>
      <c r="ACM394" s="185"/>
      <c r="ACN394" s="185"/>
      <c r="ACO394" s="185"/>
      <c r="ACP394" s="185"/>
      <c r="ACQ394" s="185"/>
      <c r="ACR394" s="185"/>
      <c r="ACS394" s="185"/>
      <c r="ACT394" s="185"/>
      <c r="ACU394" s="185"/>
      <c r="ACV394" s="185"/>
      <c r="ACW394" s="185"/>
      <c r="ACX394" s="185"/>
      <c r="ACY394" s="185"/>
      <c r="ACZ394" s="185"/>
      <c r="ADA394" s="185"/>
    </row>
    <row r="395" spans="1:781" s="275" customFormat="1" ht="15" customHeight="1" x14ac:dyDescent="0.25">
      <c r="B395" s="276"/>
      <c r="C395" s="277"/>
      <c r="D395" s="278"/>
      <c r="E395" s="278"/>
      <c r="F395" s="278"/>
      <c r="G395" s="278"/>
      <c r="H395" s="278"/>
      <c r="I395" s="279" t="s">
        <v>1044</v>
      </c>
      <c r="J395" s="280"/>
      <c r="K395" s="280"/>
      <c r="L395" s="278"/>
      <c r="M395" s="278"/>
      <c r="N395" s="278"/>
      <c r="O395" s="278"/>
      <c r="P395" s="281"/>
      <c r="Q395" s="282"/>
      <c r="R395" s="283"/>
      <c r="S395" s="284" t="s">
        <v>1045</v>
      </c>
      <c r="T395" s="285"/>
      <c r="U395" s="285"/>
      <c r="V395" s="286"/>
      <c r="W395" s="286"/>
      <c r="X395" s="286"/>
      <c r="Y395" s="286"/>
      <c r="Z395" s="286"/>
      <c r="AA395" s="286"/>
      <c r="AB395" s="287"/>
      <c r="AC395" s="288"/>
      <c r="AD395" s="288"/>
      <c r="AE395" s="288"/>
      <c r="AF395" s="288"/>
      <c r="AG395" s="288"/>
      <c r="AH395" s="288"/>
      <c r="AI395" s="288"/>
      <c r="AJ395" s="288"/>
      <c r="AK395" s="288"/>
      <c r="AL395" s="288"/>
      <c r="AM395" s="288"/>
      <c r="AN395" s="288"/>
      <c r="AO395" s="288"/>
    </row>
    <row r="396" spans="1:781" s="275" customFormat="1" ht="30" customHeight="1" x14ac:dyDescent="0.3">
      <c r="B396" s="276"/>
      <c r="C396" s="277"/>
      <c r="D396" s="289" t="s">
        <v>1046</v>
      </c>
      <c r="E396" s="289"/>
      <c r="F396" s="290" t="s">
        <v>1047</v>
      </c>
      <c r="G396" s="290"/>
      <c r="H396" s="291" t="s">
        <v>1048</v>
      </c>
      <c r="I396" s="289"/>
      <c r="J396" s="289"/>
      <c r="K396" s="289" t="s">
        <v>1049</v>
      </c>
      <c r="L396" s="289"/>
      <c r="M396" s="289"/>
      <c r="N396" s="292"/>
      <c r="O396" s="292"/>
      <c r="P396" s="292"/>
      <c r="Q396" s="293"/>
      <c r="R396" s="283"/>
      <c r="S396" s="294" t="s">
        <v>1050</v>
      </c>
      <c r="T396" s="285" t="s">
        <v>1051</v>
      </c>
      <c r="U396" s="285"/>
      <c r="V396" s="286"/>
      <c r="W396" s="286"/>
      <c r="X396" s="286"/>
      <c r="Y396" s="286"/>
      <c r="Z396" s="286"/>
      <c r="AA396" s="286"/>
      <c r="AB396" s="287"/>
      <c r="AC396" s="288"/>
      <c r="AD396" s="288"/>
      <c r="AE396" s="288"/>
      <c r="AF396" s="288"/>
      <c r="AG396" s="288"/>
      <c r="AH396" s="288"/>
      <c r="AI396" s="288"/>
      <c r="AJ396" s="288"/>
      <c r="AK396" s="288"/>
      <c r="AL396" s="288"/>
      <c r="AM396" s="288"/>
      <c r="AN396" s="288"/>
      <c r="AO396" s="288"/>
    </row>
    <row r="397" spans="1:781" s="275" customFormat="1" ht="15" customHeight="1" x14ac:dyDescent="0.25">
      <c r="B397" s="276"/>
      <c r="C397" s="295"/>
      <c r="D397" s="296" t="s">
        <v>129</v>
      </c>
      <c r="E397" s="297" t="s">
        <v>1052</v>
      </c>
      <c r="F397" s="298" t="s">
        <v>146</v>
      </c>
      <c r="G397" s="297" t="s">
        <v>450</v>
      </c>
      <c r="H397" s="298" t="s">
        <v>1053</v>
      </c>
      <c r="I397" s="299" t="s">
        <v>1054</v>
      </c>
      <c r="J397" s="300"/>
      <c r="K397" s="298" t="s">
        <v>50</v>
      </c>
      <c r="L397" s="301" t="s">
        <v>1055</v>
      </c>
      <c r="M397" s="300"/>
      <c r="N397" s="302"/>
      <c r="O397" s="302"/>
      <c r="P397" s="303"/>
      <c r="Q397" s="304"/>
      <c r="R397" s="305"/>
      <c r="S397" s="294" t="s">
        <v>1056</v>
      </c>
      <c r="T397" s="285" t="s">
        <v>1057</v>
      </c>
      <c r="U397" s="285"/>
      <c r="V397" s="306"/>
      <c r="W397" s="306"/>
      <c r="X397" s="306"/>
      <c r="Y397" s="306"/>
      <c r="Z397" s="306"/>
      <c r="AA397" s="306"/>
      <c r="AB397" s="307"/>
      <c r="AC397" s="308"/>
      <c r="AD397" s="308"/>
      <c r="AE397" s="288"/>
      <c r="AF397" s="288"/>
      <c r="AG397" s="288"/>
      <c r="AH397" s="288"/>
      <c r="AI397" s="288"/>
      <c r="AJ397" s="288"/>
      <c r="AK397" s="288"/>
      <c r="AL397" s="288"/>
      <c r="AM397" s="288"/>
      <c r="AN397" s="288"/>
      <c r="AO397" s="288"/>
    </row>
    <row r="398" spans="1:781" s="275" customFormat="1" ht="15" customHeight="1" x14ac:dyDescent="0.25">
      <c r="B398" s="276"/>
      <c r="C398" s="295"/>
      <c r="D398" s="298" t="s">
        <v>277</v>
      </c>
      <c r="E398" s="297" t="s">
        <v>1058</v>
      </c>
      <c r="F398" s="298" t="s">
        <v>326</v>
      </c>
      <c r="G398" s="297" t="s">
        <v>1059</v>
      </c>
      <c r="H398" s="298" t="s">
        <v>1060</v>
      </c>
      <c r="I398" s="299" t="s">
        <v>1061</v>
      </c>
      <c r="J398" s="300"/>
      <c r="K398" s="298" t="s">
        <v>282</v>
      </c>
      <c r="L398" s="301" t="s">
        <v>1062</v>
      </c>
      <c r="M398" s="300"/>
      <c r="N398" s="302"/>
      <c r="O398" s="302"/>
      <c r="P398" s="303"/>
      <c r="Q398" s="304"/>
      <c r="R398" s="282"/>
      <c r="S398" s="294" t="s">
        <v>1063</v>
      </c>
      <c r="T398" s="285" t="s">
        <v>1064</v>
      </c>
      <c r="U398" s="285"/>
      <c r="V398" s="306"/>
      <c r="W398" s="306"/>
      <c r="X398" s="306"/>
      <c r="Y398" s="306"/>
      <c r="Z398" s="306"/>
      <c r="AA398" s="306"/>
      <c r="AB398" s="307"/>
      <c r="AC398" s="308"/>
      <c r="AD398" s="308"/>
      <c r="AE398" s="288"/>
      <c r="AF398" s="288"/>
      <c r="AG398" s="288"/>
      <c r="AH398" s="288"/>
      <c r="AI398" s="288"/>
      <c r="AJ398" s="288"/>
      <c r="AK398" s="288"/>
      <c r="AL398" s="288"/>
      <c r="AM398" s="288"/>
      <c r="AN398" s="288"/>
      <c r="AO398" s="288"/>
    </row>
    <row r="399" spans="1:781" s="275" customFormat="1" ht="27.6" customHeight="1" x14ac:dyDescent="0.3">
      <c r="B399" s="276"/>
      <c r="C399" s="295"/>
      <c r="D399" s="298" t="s">
        <v>295</v>
      </c>
      <c r="E399" s="297" t="s">
        <v>1065</v>
      </c>
      <c r="F399" s="309"/>
      <c r="G399" s="297" t="s">
        <v>1066</v>
      </c>
      <c r="H399" s="298" t="s">
        <v>1067</v>
      </c>
      <c r="I399" s="299" t="s">
        <v>1068</v>
      </c>
      <c r="J399" s="300"/>
      <c r="K399" s="298" t="s">
        <v>170</v>
      </c>
      <c r="L399" s="310" t="s">
        <v>1069</v>
      </c>
      <c r="M399" s="310"/>
      <c r="N399" s="310"/>
      <c r="O399" s="310"/>
      <c r="P399" s="310"/>
      <c r="Q399" s="311"/>
      <c r="R399" s="305"/>
      <c r="S399" s="294" t="s">
        <v>1070</v>
      </c>
      <c r="T399" s="285" t="s">
        <v>1071</v>
      </c>
      <c r="U399" s="285"/>
      <c r="V399" s="306"/>
      <c r="W399" s="306"/>
      <c r="X399" s="306"/>
      <c r="Y399" s="306"/>
      <c r="Z399" s="306"/>
      <c r="AA399" s="306"/>
      <c r="AB399" s="307"/>
      <c r="AC399" s="308"/>
      <c r="AD399" s="308"/>
      <c r="AE399" s="288"/>
      <c r="AF399" s="288"/>
      <c r="AG399" s="288"/>
      <c r="AH399" s="288"/>
      <c r="AI399" s="288"/>
      <c r="AJ399" s="288"/>
      <c r="AK399" s="288"/>
      <c r="AL399" s="288"/>
      <c r="AM399" s="288"/>
      <c r="AN399" s="288"/>
      <c r="AO399" s="288"/>
    </row>
    <row r="400" spans="1:781" s="275" customFormat="1" ht="15" customHeight="1" x14ac:dyDescent="0.25">
      <c r="B400" s="276"/>
      <c r="C400" s="295"/>
      <c r="D400" s="298" t="s">
        <v>349</v>
      </c>
      <c r="E400" s="297" t="s">
        <v>1072</v>
      </c>
      <c r="F400" s="298" t="s">
        <v>169</v>
      </c>
      <c r="G400" s="297" t="s">
        <v>1073</v>
      </c>
      <c r="H400" s="298" t="s">
        <v>1074</v>
      </c>
      <c r="I400" s="299" t="s">
        <v>1075</v>
      </c>
      <c r="J400" s="300"/>
      <c r="K400" s="298" t="s">
        <v>67</v>
      </c>
      <c r="L400" s="301" t="s">
        <v>1076</v>
      </c>
      <c r="M400" s="300"/>
      <c r="N400" s="302"/>
      <c r="O400" s="302"/>
      <c r="P400" s="303"/>
      <c r="Q400" s="304"/>
      <c r="R400" s="312"/>
      <c r="S400" s="294" t="s">
        <v>1077</v>
      </c>
      <c r="T400" s="285" t="s">
        <v>1078</v>
      </c>
      <c r="U400" s="285"/>
      <c r="V400" s="306"/>
      <c r="W400" s="306"/>
      <c r="X400" s="306"/>
      <c r="Y400" s="306"/>
      <c r="Z400" s="306"/>
      <c r="AA400" s="306"/>
      <c r="AB400" s="307"/>
      <c r="AC400" s="308"/>
      <c r="AD400" s="308"/>
      <c r="AE400" s="288"/>
      <c r="AF400" s="288"/>
      <c r="AG400" s="288"/>
      <c r="AH400" s="288"/>
      <c r="AI400" s="288"/>
      <c r="AJ400" s="288"/>
      <c r="AK400" s="288"/>
      <c r="AL400" s="288"/>
      <c r="AM400" s="288"/>
      <c r="AN400" s="288"/>
      <c r="AO400" s="288"/>
    </row>
    <row r="401" spans="1:781" s="275" customFormat="1" ht="15" customHeight="1" x14ac:dyDescent="0.25">
      <c r="B401" s="276"/>
      <c r="C401" s="295"/>
      <c r="D401" s="298" t="s">
        <v>1079</v>
      </c>
      <c r="E401" s="297" t="s">
        <v>1080</v>
      </c>
      <c r="F401" s="298" t="s">
        <v>278</v>
      </c>
      <c r="G401" s="297" t="s">
        <v>1081</v>
      </c>
      <c r="H401" s="298">
        <v>3</v>
      </c>
      <c r="I401" s="299" t="s">
        <v>1082</v>
      </c>
      <c r="J401" s="300"/>
      <c r="K401" s="298" t="s">
        <v>54</v>
      </c>
      <c r="L401" s="301" t="s">
        <v>1083</v>
      </c>
      <c r="M401" s="300"/>
      <c r="N401" s="302"/>
      <c r="O401" s="302"/>
      <c r="P401" s="303"/>
      <c r="Q401" s="304"/>
      <c r="R401" s="305"/>
      <c r="S401" s="294" t="s">
        <v>1084</v>
      </c>
      <c r="T401" s="285" t="s">
        <v>1085</v>
      </c>
      <c r="U401" s="285"/>
      <c r="V401" s="306"/>
      <c r="W401" s="306"/>
      <c r="X401" s="306"/>
      <c r="Y401" s="306"/>
      <c r="Z401" s="306"/>
      <c r="AA401" s="306"/>
      <c r="AB401" s="307"/>
      <c r="AC401" s="308"/>
      <c r="AD401" s="308"/>
      <c r="AE401" s="288"/>
      <c r="AF401" s="288"/>
      <c r="AG401" s="288"/>
      <c r="AH401" s="288"/>
      <c r="AI401" s="288"/>
      <c r="AJ401" s="288"/>
      <c r="AK401" s="288"/>
      <c r="AL401" s="288"/>
      <c r="AM401" s="288"/>
      <c r="AN401" s="288"/>
      <c r="AO401" s="288"/>
    </row>
    <row r="402" spans="1:781" s="275" customFormat="1" ht="15" customHeight="1" x14ac:dyDescent="0.25">
      <c r="B402" s="276"/>
      <c r="C402" s="295"/>
      <c r="D402" s="313"/>
      <c r="E402" s="313"/>
      <c r="F402" s="298" t="s">
        <v>509</v>
      </c>
      <c r="G402" s="297" t="s">
        <v>1086</v>
      </c>
      <c r="H402" s="313"/>
      <c r="I402" s="300"/>
      <c r="J402" s="299"/>
      <c r="K402" s="298" t="s">
        <v>309</v>
      </c>
      <c r="L402" s="301" t="s">
        <v>1087</v>
      </c>
      <c r="M402" s="300"/>
      <c r="N402" s="302"/>
      <c r="O402" s="302"/>
      <c r="P402" s="314"/>
      <c r="Q402" s="304"/>
      <c r="R402" s="305"/>
      <c r="S402" s="294" t="s">
        <v>1088</v>
      </c>
      <c r="T402" s="285" t="s">
        <v>1089</v>
      </c>
      <c r="U402" s="285"/>
      <c r="V402" s="286"/>
      <c r="W402" s="286"/>
      <c r="X402" s="286"/>
      <c r="Y402" s="286"/>
      <c r="Z402" s="286"/>
      <c r="AA402" s="286"/>
      <c r="AB402" s="287"/>
      <c r="AC402" s="288"/>
      <c r="AD402" s="288"/>
      <c r="AE402" s="288"/>
      <c r="AF402" s="288"/>
      <c r="AG402" s="288"/>
      <c r="AH402" s="288"/>
      <c r="AI402" s="288"/>
      <c r="AJ402" s="288"/>
      <c r="AK402" s="288"/>
      <c r="AL402" s="288"/>
      <c r="AM402" s="288"/>
      <c r="AN402" s="288"/>
      <c r="AO402" s="288"/>
    </row>
    <row r="403" spans="1:781" s="275" customFormat="1" ht="15" customHeight="1" x14ac:dyDescent="0.25">
      <c r="B403" s="276"/>
      <c r="C403" s="295"/>
      <c r="D403" s="313"/>
      <c r="E403" s="313"/>
      <c r="F403" s="313"/>
      <c r="G403" s="313"/>
      <c r="H403" s="313"/>
      <c r="I403" s="300"/>
      <c r="J403" s="299"/>
      <c r="K403" s="298" t="s">
        <v>421</v>
      </c>
      <c r="L403" s="301" t="s">
        <v>1090</v>
      </c>
      <c r="M403" s="300"/>
      <c r="N403" s="302"/>
      <c r="O403" s="302"/>
      <c r="P403" s="314"/>
      <c r="Q403" s="304"/>
      <c r="R403" s="312"/>
      <c r="S403" s="294" t="s">
        <v>1091</v>
      </c>
      <c r="T403" s="285" t="s">
        <v>1092</v>
      </c>
      <c r="U403" s="285"/>
      <c r="V403" s="286"/>
      <c r="W403" s="286"/>
      <c r="X403" s="286"/>
      <c r="Y403" s="286"/>
      <c r="Z403" s="286"/>
      <c r="AA403" s="286"/>
      <c r="AB403" s="287"/>
      <c r="AC403" s="288"/>
      <c r="AD403" s="288"/>
      <c r="AE403" s="288"/>
      <c r="AF403" s="288"/>
      <c r="AG403" s="288"/>
      <c r="AH403" s="288"/>
      <c r="AI403" s="288"/>
      <c r="AJ403" s="288"/>
      <c r="AK403" s="288"/>
      <c r="AL403" s="288"/>
      <c r="AM403" s="288"/>
      <c r="AN403" s="288"/>
      <c r="AO403" s="288"/>
    </row>
    <row r="404" spans="1:781" s="275" customFormat="1" ht="15" customHeight="1" x14ac:dyDescent="0.25">
      <c r="B404" s="276"/>
      <c r="C404" s="295"/>
      <c r="D404" s="313"/>
      <c r="E404" s="313"/>
      <c r="F404" s="313"/>
      <c r="G404" s="313"/>
      <c r="H404" s="313"/>
      <c r="I404" s="300"/>
      <c r="J404" s="299"/>
      <c r="K404" s="298" t="s">
        <v>198</v>
      </c>
      <c r="L404" s="301" t="s">
        <v>1093</v>
      </c>
      <c r="M404" s="300"/>
      <c r="N404" s="302"/>
      <c r="O404" s="302"/>
      <c r="P404" s="314"/>
      <c r="Q404" s="304"/>
      <c r="R404" s="305"/>
      <c r="S404" s="294" t="s">
        <v>1094</v>
      </c>
      <c r="T404" s="285" t="s">
        <v>1095</v>
      </c>
      <c r="U404" s="285"/>
      <c r="V404" s="286"/>
      <c r="W404" s="286"/>
      <c r="X404" s="286"/>
      <c r="Y404" s="286"/>
      <c r="Z404" s="286"/>
      <c r="AA404" s="286"/>
      <c r="AB404" s="287"/>
      <c r="AC404" s="288"/>
      <c r="AD404" s="288"/>
      <c r="AE404" s="288"/>
      <c r="AF404" s="288"/>
      <c r="AG404" s="288"/>
      <c r="AH404" s="288"/>
      <c r="AI404" s="288"/>
      <c r="AJ404" s="288"/>
      <c r="AK404" s="288"/>
      <c r="AL404" s="288"/>
      <c r="AM404" s="288"/>
      <c r="AN404" s="288"/>
      <c r="AO404" s="288"/>
    </row>
    <row r="405" spans="1:781" s="275" customFormat="1" ht="15" customHeight="1" x14ac:dyDescent="0.25">
      <c r="B405" s="276"/>
      <c r="C405" s="295"/>
      <c r="D405" s="313"/>
      <c r="E405" s="313"/>
      <c r="F405" s="313"/>
      <c r="G405" s="313"/>
      <c r="H405" s="313"/>
      <c r="I405" s="300"/>
      <c r="J405" s="299"/>
      <c r="K405" s="298" t="s">
        <v>160</v>
      </c>
      <c r="L405" s="301" t="s">
        <v>1096</v>
      </c>
      <c r="M405" s="300"/>
      <c r="N405" s="302"/>
      <c r="O405" s="302"/>
      <c r="P405" s="314"/>
      <c r="Q405" s="304"/>
      <c r="R405" s="305"/>
      <c r="S405" s="294" t="s">
        <v>1097</v>
      </c>
      <c r="T405" s="285" t="s">
        <v>1098</v>
      </c>
      <c r="U405" s="285"/>
      <c r="V405" s="286"/>
      <c r="W405" s="286"/>
      <c r="X405" s="286"/>
      <c r="Y405" s="286"/>
      <c r="Z405" s="286"/>
      <c r="AA405" s="286"/>
      <c r="AB405" s="287"/>
      <c r="AC405" s="288"/>
      <c r="AD405" s="288"/>
      <c r="AE405" s="288"/>
      <c r="AF405" s="288"/>
      <c r="AG405" s="288"/>
      <c r="AH405" s="288"/>
      <c r="AI405" s="288"/>
      <c r="AJ405" s="288"/>
      <c r="AK405" s="288"/>
      <c r="AL405" s="288"/>
      <c r="AM405" s="288"/>
      <c r="AN405" s="288"/>
      <c r="AO405" s="288"/>
    </row>
    <row r="406" spans="1:781" s="275" customFormat="1" ht="15" customHeight="1" x14ac:dyDescent="0.25">
      <c r="B406" s="276"/>
      <c r="C406" s="315"/>
      <c r="D406" s="316"/>
      <c r="E406" s="316"/>
      <c r="F406" s="316"/>
      <c r="G406" s="316"/>
      <c r="H406" s="316"/>
      <c r="I406" s="317"/>
      <c r="J406" s="316"/>
      <c r="K406" s="316"/>
      <c r="L406" s="318"/>
      <c r="M406" s="318"/>
      <c r="N406" s="318"/>
      <c r="O406" s="318"/>
      <c r="P406" s="319"/>
      <c r="Q406" s="304"/>
      <c r="R406" s="312"/>
      <c r="S406" s="294" t="s">
        <v>1099</v>
      </c>
      <c r="T406" s="285" t="s">
        <v>1100</v>
      </c>
      <c r="U406" s="285"/>
      <c r="V406" s="286"/>
      <c r="W406" s="286"/>
      <c r="X406" s="286"/>
      <c r="Y406" s="286"/>
      <c r="Z406" s="286"/>
      <c r="AA406" s="286"/>
      <c r="AB406" s="287"/>
      <c r="AC406" s="288"/>
      <c r="AD406" s="288"/>
      <c r="AE406" s="288"/>
      <c r="AF406" s="288"/>
      <c r="AG406" s="288"/>
      <c r="AH406" s="288"/>
      <c r="AI406" s="288"/>
      <c r="AJ406" s="288"/>
      <c r="AK406" s="288"/>
      <c r="AL406" s="288"/>
      <c r="AM406" s="288"/>
      <c r="AN406" s="288"/>
      <c r="AO406" s="288"/>
    </row>
    <row r="407" spans="1:781" s="166" customFormat="1" ht="15" customHeight="1" x14ac:dyDescent="0.3">
      <c r="A407" s="262"/>
      <c r="B407" s="267"/>
      <c r="C407" s="315"/>
      <c r="D407" s="270"/>
      <c r="E407" s="265"/>
      <c r="F407" s="271"/>
      <c r="G407" s="264"/>
      <c r="H407" s="271"/>
      <c r="I407" s="320" t="s">
        <v>1101</v>
      </c>
      <c r="K407" s="262"/>
      <c r="L407" s="263"/>
      <c r="M407" s="264"/>
      <c r="N407" s="265"/>
      <c r="O407" s="273"/>
      <c r="P407" s="267"/>
      <c r="Q407" s="304"/>
      <c r="R407" s="305"/>
      <c r="S407" s="321"/>
      <c r="T407" s="285"/>
      <c r="U407" s="285"/>
      <c r="V407" s="322"/>
      <c r="W407" s="322"/>
      <c r="X407" s="322"/>
      <c r="Y407" s="322"/>
      <c r="Z407" s="322"/>
      <c r="AA407" s="322"/>
      <c r="AB407" s="323"/>
      <c r="AC407" s="324"/>
      <c r="AD407" s="324"/>
      <c r="AE407" s="324"/>
      <c r="AF407" s="324"/>
      <c r="AG407" s="324"/>
      <c r="AH407" s="324"/>
      <c r="AI407" s="324"/>
      <c r="AJ407" s="324"/>
      <c r="AK407" s="324"/>
      <c r="AL407" s="324"/>
      <c r="AM407" s="324"/>
      <c r="AN407" s="324"/>
      <c r="AO407" s="324"/>
      <c r="AP407" s="185"/>
      <c r="AQ407" s="185"/>
      <c r="AR407" s="185"/>
      <c r="AS407" s="185"/>
      <c r="AT407" s="185"/>
      <c r="AU407" s="185"/>
      <c r="AV407" s="185"/>
      <c r="AW407" s="185"/>
      <c r="AX407" s="185"/>
      <c r="AY407" s="185"/>
      <c r="AZ407" s="185"/>
      <c r="BA407" s="185"/>
      <c r="BB407" s="185"/>
      <c r="BC407" s="185"/>
      <c r="BD407" s="185"/>
      <c r="BE407" s="185"/>
      <c r="BF407" s="185"/>
      <c r="BG407" s="185"/>
      <c r="BH407" s="185"/>
      <c r="BI407" s="185"/>
      <c r="BJ407" s="185"/>
      <c r="BK407" s="185"/>
      <c r="BL407" s="185"/>
      <c r="BM407" s="185"/>
      <c r="BN407" s="185"/>
      <c r="BO407" s="185"/>
      <c r="BP407" s="185"/>
      <c r="BQ407" s="185"/>
      <c r="BR407" s="185"/>
      <c r="BS407" s="185"/>
      <c r="BT407" s="185"/>
      <c r="BU407" s="185"/>
      <c r="BV407" s="185"/>
      <c r="BW407" s="185"/>
      <c r="BX407" s="185"/>
      <c r="BY407" s="185"/>
      <c r="BZ407" s="185"/>
      <c r="CA407" s="185"/>
      <c r="CB407" s="185"/>
      <c r="CC407" s="185"/>
      <c r="CD407" s="185"/>
      <c r="CE407" s="185"/>
      <c r="CF407" s="185"/>
      <c r="CG407" s="185"/>
      <c r="CH407" s="185"/>
      <c r="CI407" s="185"/>
      <c r="CJ407" s="185"/>
      <c r="CK407" s="185"/>
      <c r="CL407" s="185"/>
      <c r="CM407" s="185"/>
      <c r="CN407" s="185"/>
      <c r="CO407" s="185"/>
      <c r="CP407" s="185"/>
      <c r="CQ407" s="185"/>
      <c r="CR407" s="185"/>
      <c r="CS407" s="185"/>
      <c r="CT407" s="185"/>
      <c r="CU407" s="185"/>
      <c r="CV407" s="185"/>
      <c r="CW407" s="185"/>
      <c r="CX407" s="185"/>
      <c r="CY407" s="185"/>
      <c r="CZ407" s="185"/>
      <c r="DA407" s="185"/>
      <c r="DB407" s="185"/>
      <c r="DC407" s="185"/>
      <c r="DD407" s="185"/>
      <c r="DE407" s="185"/>
      <c r="DF407" s="185"/>
      <c r="DG407" s="185"/>
      <c r="DH407" s="185"/>
      <c r="DI407" s="185"/>
      <c r="DJ407" s="185"/>
      <c r="DK407" s="185"/>
      <c r="DL407" s="185"/>
      <c r="DM407" s="185"/>
      <c r="DN407" s="185"/>
      <c r="DO407" s="185"/>
      <c r="DP407" s="185"/>
      <c r="DQ407" s="185"/>
      <c r="DR407" s="185"/>
      <c r="DS407" s="185"/>
      <c r="DT407" s="185"/>
      <c r="DU407" s="185"/>
      <c r="DV407" s="185"/>
      <c r="DW407" s="185"/>
      <c r="DX407" s="185"/>
      <c r="DY407" s="185"/>
      <c r="DZ407" s="185"/>
      <c r="EA407" s="185"/>
      <c r="EB407" s="185"/>
      <c r="EC407" s="185"/>
      <c r="ED407" s="185"/>
      <c r="EE407" s="185"/>
      <c r="EF407" s="185"/>
      <c r="EG407" s="185"/>
      <c r="EH407" s="185"/>
      <c r="EI407" s="185"/>
      <c r="EJ407" s="185"/>
      <c r="EK407" s="185"/>
      <c r="EL407" s="185"/>
      <c r="EM407" s="185"/>
      <c r="EN407" s="185"/>
      <c r="EO407" s="185"/>
      <c r="EP407" s="185"/>
      <c r="EQ407" s="185"/>
      <c r="ER407" s="185"/>
      <c r="ES407" s="185"/>
      <c r="ET407" s="185"/>
      <c r="EU407" s="185"/>
      <c r="EV407" s="185"/>
      <c r="EW407" s="185"/>
      <c r="EX407" s="185"/>
      <c r="EY407" s="185"/>
      <c r="EZ407" s="185"/>
      <c r="FA407" s="185"/>
      <c r="FB407" s="185"/>
      <c r="FC407" s="185"/>
      <c r="FD407" s="185"/>
      <c r="FE407" s="185"/>
      <c r="FF407" s="185"/>
      <c r="FG407" s="185"/>
      <c r="FH407" s="185"/>
      <c r="FI407" s="185"/>
      <c r="FJ407" s="185"/>
      <c r="FK407" s="185"/>
      <c r="FL407" s="185"/>
      <c r="FM407" s="185"/>
      <c r="FN407" s="185"/>
      <c r="FO407" s="185"/>
      <c r="FP407" s="185"/>
      <c r="FQ407" s="185"/>
      <c r="FR407" s="185"/>
      <c r="FS407" s="185"/>
      <c r="FT407" s="185"/>
      <c r="FU407" s="185"/>
      <c r="FV407" s="185"/>
      <c r="FW407" s="185"/>
      <c r="FX407" s="185"/>
      <c r="FY407" s="185"/>
      <c r="FZ407" s="185"/>
      <c r="GA407" s="185"/>
      <c r="GB407" s="185"/>
      <c r="GC407" s="185"/>
      <c r="GD407" s="185"/>
      <c r="GE407" s="185"/>
      <c r="GF407" s="185"/>
      <c r="GG407" s="185"/>
      <c r="GH407" s="185"/>
      <c r="GI407" s="185"/>
      <c r="GJ407" s="185"/>
      <c r="GK407" s="185"/>
      <c r="GL407" s="185"/>
      <c r="GM407" s="185"/>
      <c r="GN407" s="185"/>
      <c r="GO407" s="185"/>
      <c r="GP407" s="185"/>
      <c r="GQ407" s="185"/>
      <c r="GR407" s="185"/>
      <c r="GS407" s="185"/>
      <c r="GT407" s="185"/>
      <c r="GU407" s="185"/>
      <c r="GV407" s="185"/>
      <c r="GW407" s="185"/>
      <c r="GX407" s="185"/>
      <c r="GY407" s="185"/>
      <c r="GZ407" s="185"/>
      <c r="HA407" s="185"/>
      <c r="HB407" s="185"/>
      <c r="HC407" s="185"/>
      <c r="HD407" s="185"/>
      <c r="HE407" s="185"/>
      <c r="HF407" s="185"/>
      <c r="HG407" s="185"/>
      <c r="HH407" s="185"/>
      <c r="HI407" s="185"/>
      <c r="HJ407" s="185"/>
      <c r="HK407" s="185"/>
      <c r="HL407" s="185"/>
      <c r="HM407" s="185"/>
      <c r="HN407" s="185"/>
      <c r="HO407" s="185"/>
      <c r="HP407" s="185"/>
      <c r="HQ407" s="185"/>
      <c r="HR407" s="185"/>
      <c r="HS407" s="185"/>
      <c r="HT407" s="185"/>
      <c r="HU407" s="185"/>
      <c r="HV407" s="185"/>
      <c r="HW407" s="185"/>
      <c r="HX407" s="185"/>
      <c r="HY407" s="185"/>
      <c r="HZ407" s="185"/>
      <c r="IA407" s="185"/>
      <c r="IB407" s="185"/>
      <c r="IC407" s="185"/>
      <c r="ID407" s="185"/>
      <c r="IE407" s="185"/>
      <c r="IF407" s="185"/>
      <c r="IG407" s="185"/>
      <c r="IH407" s="185"/>
      <c r="II407" s="185"/>
      <c r="IJ407" s="185"/>
      <c r="IK407" s="185"/>
      <c r="IL407" s="185"/>
      <c r="IM407" s="185"/>
      <c r="IN407" s="185"/>
      <c r="IO407" s="185"/>
      <c r="IP407" s="185"/>
      <c r="IQ407" s="185"/>
      <c r="IR407" s="185"/>
      <c r="IS407" s="185"/>
      <c r="IT407" s="185"/>
      <c r="IU407" s="185"/>
      <c r="IV407" s="185"/>
      <c r="IW407" s="185"/>
      <c r="IX407" s="185"/>
      <c r="IY407" s="185"/>
      <c r="IZ407" s="185"/>
      <c r="JA407" s="185"/>
      <c r="JB407" s="185"/>
      <c r="JC407" s="185"/>
      <c r="JD407" s="185"/>
      <c r="JE407" s="185"/>
      <c r="JF407" s="185"/>
      <c r="JG407" s="185"/>
      <c r="JH407" s="185"/>
      <c r="JI407" s="185"/>
      <c r="JJ407" s="185"/>
      <c r="JK407" s="185"/>
      <c r="JL407" s="185"/>
      <c r="JM407" s="185"/>
      <c r="JN407" s="185"/>
      <c r="JO407" s="185"/>
      <c r="JP407" s="185"/>
      <c r="JQ407" s="185"/>
      <c r="JR407" s="185"/>
      <c r="JS407" s="185"/>
      <c r="JT407" s="185"/>
      <c r="JU407" s="185"/>
      <c r="JV407" s="185"/>
      <c r="JW407" s="185"/>
      <c r="JX407" s="185"/>
      <c r="JY407" s="185"/>
      <c r="JZ407" s="185"/>
      <c r="KA407" s="185"/>
      <c r="KB407" s="185"/>
      <c r="KC407" s="185"/>
      <c r="KD407" s="185"/>
      <c r="KE407" s="185"/>
      <c r="KF407" s="185"/>
      <c r="KG407" s="185"/>
      <c r="KH407" s="185"/>
      <c r="KI407" s="185"/>
      <c r="KJ407" s="185"/>
      <c r="KK407" s="185"/>
      <c r="KL407" s="185"/>
      <c r="KM407" s="185"/>
      <c r="KN407" s="185"/>
      <c r="KO407" s="185"/>
      <c r="KP407" s="185"/>
      <c r="KQ407" s="185"/>
      <c r="KR407" s="185"/>
      <c r="KS407" s="185"/>
      <c r="KT407" s="185"/>
      <c r="KU407" s="185"/>
      <c r="KV407" s="185"/>
      <c r="KW407" s="185"/>
      <c r="KX407" s="185"/>
      <c r="KY407" s="185"/>
      <c r="KZ407" s="185"/>
      <c r="LA407" s="185"/>
      <c r="LB407" s="185"/>
      <c r="LC407" s="185"/>
      <c r="LD407" s="185"/>
      <c r="LE407" s="185"/>
      <c r="LF407" s="185"/>
      <c r="LG407" s="185"/>
      <c r="LH407" s="185"/>
      <c r="LI407" s="185"/>
      <c r="LJ407" s="185"/>
      <c r="LK407" s="185"/>
      <c r="LL407" s="185"/>
      <c r="LM407" s="185"/>
      <c r="LN407" s="185"/>
      <c r="LO407" s="185"/>
      <c r="LP407" s="185"/>
      <c r="LQ407" s="185"/>
      <c r="LR407" s="185"/>
      <c r="LS407" s="185"/>
      <c r="LT407" s="185"/>
      <c r="LU407" s="185"/>
      <c r="LV407" s="185"/>
      <c r="LW407" s="185"/>
      <c r="LX407" s="185"/>
      <c r="LY407" s="185"/>
      <c r="LZ407" s="185"/>
      <c r="MA407" s="185"/>
      <c r="MB407" s="185"/>
      <c r="MC407" s="185"/>
      <c r="MD407" s="185"/>
      <c r="ME407" s="185"/>
      <c r="MF407" s="185"/>
      <c r="MG407" s="185"/>
      <c r="MH407" s="185"/>
      <c r="MI407" s="185"/>
      <c r="MJ407" s="185"/>
      <c r="MK407" s="185"/>
      <c r="ML407" s="185"/>
      <c r="MM407" s="185"/>
      <c r="MN407" s="185"/>
      <c r="MO407" s="185"/>
      <c r="MP407" s="185"/>
      <c r="MQ407" s="185"/>
      <c r="MR407" s="185"/>
      <c r="MS407" s="185"/>
      <c r="MT407" s="185"/>
      <c r="MU407" s="185"/>
      <c r="MV407" s="185"/>
      <c r="MW407" s="185"/>
      <c r="MX407" s="185"/>
      <c r="MY407" s="185"/>
      <c r="MZ407" s="185"/>
      <c r="NA407" s="185"/>
      <c r="NB407" s="185"/>
      <c r="NC407" s="185"/>
      <c r="ND407" s="185"/>
      <c r="NE407" s="185"/>
      <c r="NF407" s="185"/>
      <c r="NG407" s="185"/>
      <c r="NH407" s="185"/>
      <c r="NI407" s="185"/>
      <c r="NJ407" s="185"/>
      <c r="NK407" s="185"/>
      <c r="NL407" s="185"/>
      <c r="NM407" s="185"/>
      <c r="NN407" s="185"/>
      <c r="NO407" s="185"/>
      <c r="NP407" s="185"/>
      <c r="NQ407" s="185"/>
      <c r="NR407" s="185"/>
      <c r="NS407" s="185"/>
      <c r="NT407" s="185"/>
      <c r="NU407" s="185"/>
      <c r="NV407" s="185"/>
      <c r="NW407" s="185"/>
      <c r="NX407" s="185"/>
      <c r="NY407" s="185"/>
      <c r="NZ407" s="185"/>
      <c r="OA407" s="185"/>
      <c r="OB407" s="185"/>
      <c r="OC407" s="185"/>
      <c r="OD407" s="185"/>
      <c r="OE407" s="185"/>
      <c r="OF407" s="185"/>
      <c r="OG407" s="185"/>
      <c r="OH407" s="185"/>
      <c r="OI407" s="185"/>
      <c r="OJ407" s="185"/>
      <c r="OK407" s="185"/>
      <c r="OL407" s="185"/>
      <c r="OM407" s="185"/>
      <c r="ON407" s="185"/>
      <c r="OO407" s="185"/>
      <c r="OP407" s="185"/>
      <c r="OQ407" s="185"/>
      <c r="OR407" s="185"/>
      <c r="OS407" s="185"/>
      <c r="OT407" s="185"/>
      <c r="OU407" s="185"/>
      <c r="OV407" s="185"/>
      <c r="OW407" s="185"/>
      <c r="OX407" s="185"/>
      <c r="OY407" s="185"/>
      <c r="OZ407" s="185"/>
      <c r="PA407" s="185"/>
      <c r="PB407" s="185"/>
      <c r="PC407" s="185"/>
      <c r="PD407" s="185"/>
      <c r="PE407" s="185"/>
      <c r="PF407" s="185"/>
      <c r="PG407" s="185"/>
      <c r="PH407" s="185"/>
      <c r="PI407" s="185"/>
      <c r="PJ407" s="185"/>
      <c r="PK407" s="185"/>
      <c r="PL407" s="185"/>
      <c r="PM407" s="185"/>
      <c r="PN407" s="185"/>
      <c r="PO407" s="185"/>
      <c r="PP407" s="185"/>
      <c r="PQ407" s="185"/>
      <c r="PR407" s="185"/>
      <c r="PS407" s="185"/>
      <c r="PT407" s="185"/>
      <c r="PU407" s="185"/>
      <c r="PV407" s="185"/>
      <c r="PW407" s="185"/>
      <c r="PX407" s="185"/>
      <c r="PY407" s="185"/>
      <c r="PZ407" s="185"/>
      <c r="QA407" s="185"/>
      <c r="QB407" s="185"/>
      <c r="QC407" s="185"/>
      <c r="QD407" s="185"/>
      <c r="QE407" s="185"/>
      <c r="QF407" s="185"/>
      <c r="QG407" s="185"/>
      <c r="QH407" s="185"/>
      <c r="QI407" s="185"/>
      <c r="QJ407" s="185"/>
      <c r="QK407" s="185"/>
      <c r="QL407" s="185"/>
      <c r="QM407" s="185"/>
      <c r="QN407" s="185"/>
      <c r="QO407" s="185"/>
      <c r="QP407" s="185"/>
      <c r="QQ407" s="185"/>
      <c r="QR407" s="185"/>
      <c r="QS407" s="185"/>
      <c r="QT407" s="185"/>
      <c r="QU407" s="185"/>
      <c r="QV407" s="185"/>
      <c r="QW407" s="185"/>
      <c r="QX407" s="185"/>
      <c r="QY407" s="185"/>
      <c r="QZ407" s="185"/>
      <c r="RA407" s="185"/>
      <c r="RB407" s="185"/>
      <c r="RC407" s="185"/>
      <c r="RD407" s="185"/>
      <c r="RE407" s="185"/>
      <c r="RF407" s="185"/>
      <c r="RG407" s="185"/>
      <c r="RH407" s="185"/>
      <c r="RI407" s="185"/>
      <c r="RJ407" s="185"/>
      <c r="RK407" s="185"/>
      <c r="RL407" s="185"/>
      <c r="RM407" s="185"/>
      <c r="RN407" s="185"/>
      <c r="RO407" s="185"/>
      <c r="RP407" s="185"/>
      <c r="RQ407" s="185"/>
      <c r="RR407" s="185"/>
      <c r="RS407" s="185"/>
      <c r="RT407" s="185"/>
      <c r="RU407" s="185"/>
      <c r="RV407" s="185"/>
      <c r="RW407" s="185"/>
      <c r="RX407" s="185"/>
      <c r="RY407" s="185"/>
      <c r="RZ407" s="185"/>
      <c r="SA407" s="185"/>
      <c r="SB407" s="185"/>
      <c r="SC407" s="185"/>
      <c r="SD407" s="185"/>
      <c r="SE407" s="185"/>
      <c r="SF407" s="185"/>
      <c r="SG407" s="185"/>
      <c r="SH407" s="185"/>
      <c r="SI407" s="185"/>
      <c r="SJ407" s="185"/>
      <c r="SK407" s="185"/>
      <c r="SL407" s="185"/>
      <c r="SM407" s="185"/>
      <c r="SN407" s="185"/>
      <c r="SO407" s="185"/>
      <c r="SP407" s="185"/>
      <c r="SQ407" s="185"/>
      <c r="SR407" s="185"/>
      <c r="SS407" s="185"/>
      <c r="ST407" s="185"/>
      <c r="SU407" s="185"/>
      <c r="SV407" s="185"/>
      <c r="SW407" s="185"/>
      <c r="SX407" s="185"/>
      <c r="SY407" s="185"/>
      <c r="SZ407" s="185"/>
      <c r="TA407" s="185"/>
      <c r="TB407" s="185"/>
      <c r="TC407" s="185"/>
      <c r="TD407" s="185"/>
      <c r="TE407" s="185"/>
      <c r="TF407" s="185"/>
      <c r="TG407" s="185"/>
      <c r="TH407" s="185"/>
      <c r="TI407" s="185"/>
      <c r="TJ407" s="185"/>
      <c r="TK407" s="185"/>
      <c r="TL407" s="185"/>
      <c r="TM407" s="185"/>
      <c r="TN407" s="185"/>
      <c r="TO407" s="185"/>
      <c r="TP407" s="185"/>
      <c r="TQ407" s="185"/>
      <c r="TR407" s="185"/>
      <c r="TS407" s="185"/>
      <c r="TT407" s="185"/>
      <c r="TU407" s="185"/>
      <c r="TV407" s="185"/>
      <c r="TW407" s="185"/>
      <c r="TX407" s="185"/>
      <c r="TY407" s="185"/>
      <c r="TZ407" s="185"/>
      <c r="UA407" s="185"/>
      <c r="UB407" s="185"/>
      <c r="UC407" s="185"/>
      <c r="UD407" s="185"/>
      <c r="UE407" s="185"/>
      <c r="UF407" s="185"/>
      <c r="UG407" s="185"/>
      <c r="UH407" s="185"/>
      <c r="UI407" s="185"/>
      <c r="UJ407" s="185"/>
      <c r="UK407" s="185"/>
      <c r="UL407" s="185"/>
      <c r="UM407" s="185"/>
      <c r="UN407" s="185"/>
      <c r="UO407" s="185"/>
      <c r="UP407" s="185"/>
      <c r="UQ407" s="185"/>
      <c r="UR407" s="185"/>
      <c r="US407" s="185"/>
      <c r="UT407" s="185"/>
      <c r="UU407" s="185"/>
      <c r="UV407" s="185"/>
      <c r="UW407" s="185"/>
      <c r="UX407" s="185"/>
      <c r="UY407" s="185"/>
      <c r="UZ407" s="185"/>
      <c r="VA407" s="185"/>
      <c r="VB407" s="185"/>
      <c r="VC407" s="185"/>
      <c r="VD407" s="185"/>
      <c r="VE407" s="185"/>
      <c r="VF407" s="185"/>
      <c r="VG407" s="185"/>
      <c r="VH407" s="185"/>
      <c r="VI407" s="185"/>
      <c r="VJ407" s="185"/>
      <c r="VK407" s="185"/>
      <c r="VL407" s="185"/>
      <c r="VM407" s="185"/>
      <c r="VN407" s="185"/>
      <c r="VO407" s="185"/>
      <c r="VP407" s="185"/>
      <c r="VQ407" s="185"/>
      <c r="VR407" s="185"/>
      <c r="VS407" s="185"/>
      <c r="VT407" s="185"/>
      <c r="VU407" s="185"/>
      <c r="VV407" s="185"/>
      <c r="VW407" s="185"/>
      <c r="VX407" s="185"/>
      <c r="VY407" s="185"/>
      <c r="VZ407" s="185"/>
      <c r="WA407" s="185"/>
      <c r="WB407" s="185"/>
      <c r="WC407" s="185"/>
      <c r="WD407" s="185"/>
      <c r="WE407" s="185"/>
      <c r="WF407" s="185"/>
      <c r="WG407" s="185"/>
      <c r="WH407" s="185"/>
      <c r="WI407" s="185"/>
      <c r="WJ407" s="185"/>
      <c r="WK407" s="185"/>
      <c r="WL407" s="185"/>
      <c r="WM407" s="185"/>
      <c r="WN407" s="185"/>
      <c r="WO407" s="185"/>
      <c r="WP407" s="185"/>
      <c r="WQ407" s="185"/>
      <c r="WR407" s="185"/>
      <c r="WS407" s="185"/>
      <c r="WT407" s="185"/>
      <c r="WU407" s="185"/>
      <c r="WV407" s="185"/>
      <c r="WW407" s="185"/>
      <c r="WX407" s="185"/>
      <c r="WY407" s="185"/>
      <c r="WZ407" s="185"/>
      <c r="XA407" s="185"/>
      <c r="XB407" s="185"/>
      <c r="XC407" s="185"/>
      <c r="XD407" s="185"/>
      <c r="XE407" s="185"/>
      <c r="XF407" s="185"/>
      <c r="XG407" s="185"/>
      <c r="XH407" s="185"/>
      <c r="XI407" s="185"/>
      <c r="XJ407" s="185"/>
      <c r="XK407" s="185"/>
      <c r="XL407" s="185"/>
      <c r="XM407" s="185"/>
      <c r="XN407" s="185"/>
      <c r="XO407" s="185"/>
      <c r="XP407" s="185"/>
      <c r="XQ407" s="185"/>
      <c r="XR407" s="185"/>
      <c r="XS407" s="185"/>
      <c r="XT407" s="185"/>
      <c r="XU407" s="185"/>
      <c r="XV407" s="185"/>
      <c r="XW407" s="185"/>
      <c r="XX407" s="185"/>
      <c r="XY407" s="185"/>
      <c r="XZ407" s="185"/>
      <c r="YA407" s="185"/>
      <c r="YB407" s="185"/>
      <c r="YC407" s="185"/>
      <c r="YD407" s="185"/>
      <c r="YE407" s="185"/>
      <c r="YF407" s="185"/>
      <c r="YG407" s="185"/>
      <c r="YH407" s="185"/>
      <c r="YI407" s="185"/>
      <c r="YJ407" s="185"/>
      <c r="YK407" s="185"/>
      <c r="YL407" s="185"/>
      <c r="YM407" s="185"/>
      <c r="YN407" s="185"/>
      <c r="YO407" s="185"/>
      <c r="YP407" s="185"/>
      <c r="YQ407" s="185"/>
      <c r="YR407" s="185"/>
      <c r="YS407" s="185"/>
      <c r="YT407" s="185"/>
      <c r="YU407" s="185"/>
      <c r="YV407" s="185"/>
      <c r="YW407" s="185"/>
      <c r="YX407" s="185"/>
      <c r="YY407" s="185"/>
      <c r="YZ407" s="185"/>
      <c r="ZA407" s="185"/>
      <c r="ZB407" s="185"/>
      <c r="ZC407" s="185"/>
      <c r="ZD407" s="185"/>
      <c r="ZE407" s="185"/>
      <c r="ZF407" s="185"/>
      <c r="ZG407" s="185"/>
      <c r="ZH407" s="185"/>
      <c r="ZI407" s="185"/>
      <c r="ZJ407" s="185"/>
      <c r="ZK407" s="185"/>
      <c r="ZL407" s="185"/>
      <c r="ZM407" s="185"/>
      <c r="ZN407" s="185"/>
      <c r="ZO407" s="185"/>
      <c r="ZP407" s="185"/>
      <c r="ZQ407" s="185"/>
      <c r="ZR407" s="185"/>
      <c r="ZS407" s="185"/>
      <c r="ZT407" s="185"/>
      <c r="ZU407" s="185"/>
      <c r="ZV407" s="185"/>
      <c r="ZW407" s="185"/>
      <c r="ZX407" s="185"/>
      <c r="ZY407" s="185"/>
      <c r="ZZ407" s="185"/>
      <c r="AAA407" s="185"/>
      <c r="AAB407" s="185"/>
      <c r="AAC407" s="185"/>
      <c r="AAD407" s="185"/>
      <c r="AAE407" s="185"/>
      <c r="AAF407" s="185"/>
      <c r="AAG407" s="185"/>
      <c r="AAH407" s="185"/>
      <c r="AAI407" s="185"/>
      <c r="AAJ407" s="185"/>
      <c r="AAK407" s="185"/>
      <c r="AAL407" s="185"/>
      <c r="AAM407" s="185"/>
      <c r="AAN407" s="185"/>
      <c r="AAO407" s="185"/>
      <c r="AAP407" s="185"/>
      <c r="AAQ407" s="185"/>
      <c r="AAR407" s="185"/>
      <c r="AAS407" s="185"/>
      <c r="AAT407" s="185"/>
      <c r="AAU407" s="185"/>
      <c r="AAV407" s="185"/>
      <c r="AAW407" s="185"/>
      <c r="AAX407" s="185"/>
      <c r="AAY407" s="185"/>
      <c r="AAZ407" s="185"/>
      <c r="ABA407" s="185"/>
      <c r="ABB407" s="185"/>
      <c r="ABC407" s="185"/>
      <c r="ABD407" s="185"/>
      <c r="ABE407" s="185"/>
      <c r="ABF407" s="185"/>
      <c r="ABG407" s="185"/>
      <c r="ABH407" s="185"/>
      <c r="ABI407" s="185"/>
      <c r="ABJ407" s="185"/>
      <c r="ABK407" s="185"/>
      <c r="ABL407" s="185"/>
      <c r="ABM407" s="185"/>
      <c r="ABN407" s="185"/>
      <c r="ABO407" s="185"/>
      <c r="ABP407" s="185"/>
      <c r="ABQ407" s="185"/>
      <c r="ABR407" s="185"/>
      <c r="ABS407" s="185"/>
      <c r="ABT407" s="185"/>
      <c r="ABU407" s="185"/>
      <c r="ABV407" s="185"/>
      <c r="ABW407" s="185"/>
      <c r="ABX407" s="185"/>
      <c r="ABY407" s="185"/>
      <c r="ABZ407" s="185"/>
      <c r="ACA407" s="185"/>
      <c r="ACB407" s="185"/>
      <c r="ACC407" s="185"/>
      <c r="ACD407" s="185"/>
      <c r="ACE407" s="185"/>
      <c r="ACF407" s="185"/>
      <c r="ACG407" s="185"/>
      <c r="ACH407" s="185"/>
      <c r="ACI407" s="185"/>
      <c r="ACJ407" s="185"/>
      <c r="ACK407" s="185"/>
      <c r="ACL407" s="185"/>
      <c r="ACM407" s="185"/>
      <c r="ACN407" s="185"/>
      <c r="ACO407" s="185"/>
      <c r="ACP407" s="185"/>
      <c r="ACQ407" s="185"/>
      <c r="ACR407" s="185"/>
      <c r="ACS407" s="185"/>
      <c r="ACT407" s="185"/>
      <c r="ACU407" s="185"/>
      <c r="ACV407" s="185"/>
      <c r="ACW407" s="185"/>
      <c r="ACX407" s="185"/>
      <c r="ACY407" s="185"/>
      <c r="ACZ407" s="185"/>
      <c r="ADA407" s="185"/>
    </row>
    <row r="408" spans="1:781" s="166" customFormat="1" ht="15" customHeight="1" x14ac:dyDescent="0.3">
      <c r="A408" s="262"/>
      <c r="B408" s="267"/>
      <c r="C408" s="315"/>
      <c r="D408" s="270"/>
      <c r="E408" s="265"/>
      <c r="F408" s="271"/>
      <c r="G408" s="264"/>
      <c r="H408" s="271"/>
      <c r="I408" s="272"/>
      <c r="J408" s="325"/>
      <c r="K408" s="262"/>
      <c r="L408" s="263"/>
      <c r="M408" s="264"/>
      <c r="N408" s="265"/>
      <c r="O408" s="273"/>
      <c r="P408" s="267"/>
      <c r="Q408" s="304"/>
      <c r="R408" s="305"/>
      <c r="S408" s="294" t="s">
        <v>1102</v>
      </c>
      <c r="T408" s="285" t="s">
        <v>1103</v>
      </c>
      <c r="U408" s="285"/>
      <c r="V408" s="322"/>
      <c r="W408" s="322"/>
      <c r="X408" s="322"/>
      <c r="Y408" s="322"/>
      <c r="Z408" s="322"/>
      <c r="AA408" s="322"/>
      <c r="AB408" s="323"/>
      <c r="AC408" s="324"/>
      <c r="AD408" s="324"/>
      <c r="AE408" s="324"/>
      <c r="AF408" s="324"/>
      <c r="AG408" s="324"/>
      <c r="AH408" s="324"/>
      <c r="AI408" s="324"/>
      <c r="AJ408" s="324"/>
      <c r="AK408" s="324"/>
      <c r="AL408" s="324"/>
      <c r="AM408" s="324"/>
      <c r="AN408" s="324"/>
      <c r="AO408" s="324"/>
      <c r="AP408" s="185"/>
      <c r="AQ408" s="185"/>
      <c r="AR408" s="185"/>
      <c r="AS408" s="185"/>
      <c r="AT408" s="185"/>
      <c r="AU408" s="185"/>
      <c r="AV408" s="185"/>
      <c r="AW408" s="185"/>
      <c r="AX408" s="185"/>
      <c r="AY408" s="185"/>
      <c r="AZ408" s="185"/>
      <c r="BA408" s="185"/>
      <c r="BB408" s="185"/>
      <c r="BC408" s="185"/>
      <c r="BD408" s="185"/>
      <c r="BE408" s="185"/>
      <c r="BF408" s="185"/>
      <c r="BG408" s="185"/>
      <c r="BH408" s="185"/>
      <c r="BI408" s="185"/>
      <c r="BJ408" s="185"/>
      <c r="BK408" s="185"/>
      <c r="BL408" s="185"/>
      <c r="BM408" s="185"/>
      <c r="BN408" s="185"/>
      <c r="BO408" s="185"/>
      <c r="BP408" s="185"/>
      <c r="BQ408" s="185"/>
      <c r="BR408" s="185"/>
      <c r="BS408" s="185"/>
      <c r="BT408" s="185"/>
      <c r="BU408" s="185"/>
      <c r="BV408" s="185"/>
      <c r="BW408" s="185"/>
      <c r="BX408" s="185"/>
      <c r="BY408" s="185"/>
      <c r="BZ408" s="185"/>
      <c r="CA408" s="185"/>
      <c r="CB408" s="185"/>
      <c r="CC408" s="185"/>
      <c r="CD408" s="185"/>
      <c r="CE408" s="185"/>
      <c r="CF408" s="185"/>
      <c r="CG408" s="185"/>
      <c r="CH408" s="185"/>
      <c r="CI408" s="185"/>
      <c r="CJ408" s="185"/>
      <c r="CK408" s="185"/>
      <c r="CL408" s="185"/>
      <c r="CM408" s="185"/>
      <c r="CN408" s="185"/>
      <c r="CO408" s="185"/>
      <c r="CP408" s="185"/>
      <c r="CQ408" s="185"/>
      <c r="CR408" s="185"/>
      <c r="CS408" s="185"/>
      <c r="CT408" s="185"/>
      <c r="CU408" s="185"/>
      <c r="CV408" s="185"/>
      <c r="CW408" s="185"/>
      <c r="CX408" s="185"/>
      <c r="CY408" s="185"/>
      <c r="CZ408" s="185"/>
      <c r="DA408" s="185"/>
      <c r="DB408" s="185"/>
      <c r="DC408" s="185"/>
      <c r="DD408" s="185"/>
      <c r="DE408" s="185"/>
      <c r="DF408" s="185"/>
      <c r="DG408" s="185"/>
      <c r="DH408" s="185"/>
      <c r="DI408" s="185"/>
      <c r="DJ408" s="185"/>
      <c r="DK408" s="185"/>
      <c r="DL408" s="185"/>
      <c r="DM408" s="185"/>
      <c r="DN408" s="185"/>
      <c r="DO408" s="185"/>
      <c r="DP408" s="185"/>
      <c r="DQ408" s="185"/>
      <c r="DR408" s="185"/>
      <c r="DS408" s="185"/>
      <c r="DT408" s="185"/>
      <c r="DU408" s="185"/>
      <c r="DV408" s="185"/>
      <c r="DW408" s="185"/>
      <c r="DX408" s="185"/>
      <c r="DY408" s="185"/>
      <c r="DZ408" s="185"/>
      <c r="EA408" s="185"/>
      <c r="EB408" s="185"/>
      <c r="EC408" s="185"/>
      <c r="ED408" s="185"/>
      <c r="EE408" s="185"/>
      <c r="EF408" s="185"/>
      <c r="EG408" s="185"/>
      <c r="EH408" s="185"/>
      <c r="EI408" s="185"/>
      <c r="EJ408" s="185"/>
      <c r="EK408" s="185"/>
      <c r="EL408" s="185"/>
      <c r="EM408" s="185"/>
      <c r="EN408" s="185"/>
      <c r="EO408" s="185"/>
      <c r="EP408" s="185"/>
      <c r="EQ408" s="185"/>
      <c r="ER408" s="185"/>
      <c r="ES408" s="185"/>
      <c r="ET408" s="185"/>
      <c r="EU408" s="185"/>
      <c r="EV408" s="185"/>
      <c r="EW408" s="185"/>
      <c r="EX408" s="185"/>
      <c r="EY408" s="185"/>
      <c r="EZ408" s="185"/>
      <c r="FA408" s="185"/>
      <c r="FB408" s="185"/>
      <c r="FC408" s="185"/>
      <c r="FD408" s="185"/>
      <c r="FE408" s="185"/>
      <c r="FF408" s="185"/>
      <c r="FG408" s="185"/>
      <c r="FH408" s="185"/>
      <c r="FI408" s="185"/>
      <c r="FJ408" s="185"/>
      <c r="FK408" s="185"/>
      <c r="FL408" s="185"/>
      <c r="FM408" s="185"/>
      <c r="FN408" s="185"/>
      <c r="FO408" s="185"/>
      <c r="FP408" s="185"/>
      <c r="FQ408" s="185"/>
      <c r="FR408" s="185"/>
      <c r="FS408" s="185"/>
      <c r="FT408" s="185"/>
      <c r="FU408" s="185"/>
      <c r="FV408" s="185"/>
      <c r="FW408" s="185"/>
      <c r="FX408" s="185"/>
      <c r="FY408" s="185"/>
      <c r="FZ408" s="185"/>
      <c r="GA408" s="185"/>
      <c r="GB408" s="185"/>
      <c r="GC408" s="185"/>
      <c r="GD408" s="185"/>
      <c r="GE408" s="185"/>
      <c r="GF408" s="185"/>
      <c r="GG408" s="185"/>
      <c r="GH408" s="185"/>
      <c r="GI408" s="185"/>
      <c r="GJ408" s="185"/>
      <c r="GK408" s="185"/>
      <c r="GL408" s="185"/>
      <c r="GM408" s="185"/>
      <c r="GN408" s="185"/>
      <c r="GO408" s="185"/>
      <c r="GP408" s="185"/>
      <c r="GQ408" s="185"/>
      <c r="GR408" s="185"/>
      <c r="GS408" s="185"/>
      <c r="GT408" s="185"/>
      <c r="GU408" s="185"/>
      <c r="GV408" s="185"/>
      <c r="GW408" s="185"/>
      <c r="GX408" s="185"/>
      <c r="GY408" s="185"/>
      <c r="GZ408" s="185"/>
      <c r="HA408" s="185"/>
      <c r="HB408" s="185"/>
      <c r="HC408" s="185"/>
      <c r="HD408" s="185"/>
      <c r="HE408" s="185"/>
      <c r="HF408" s="185"/>
      <c r="HG408" s="185"/>
      <c r="HH408" s="185"/>
      <c r="HI408" s="185"/>
      <c r="HJ408" s="185"/>
      <c r="HK408" s="185"/>
      <c r="HL408" s="185"/>
      <c r="HM408" s="185"/>
      <c r="HN408" s="185"/>
      <c r="HO408" s="185"/>
      <c r="HP408" s="185"/>
      <c r="HQ408" s="185"/>
      <c r="HR408" s="185"/>
      <c r="HS408" s="185"/>
      <c r="HT408" s="185"/>
      <c r="HU408" s="185"/>
      <c r="HV408" s="185"/>
      <c r="HW408" s="185"/>
      <c r="HX408" s="185"/>
      <c r="HY408" s="185"/>
      <c r="HZ408" s="185"/>
      <c r="IA408" s="185"/>
      <c r="IB408" s="185"/>
      <c r="IC408" s="185"/>
      <c r="ID408" s="185"/>
      <c r="IE408" s="185"/>
      <c r="IF408" s="185"/>
      <c r="IG408" s="185"/>
      <c r="IH408" s="185"/>
      <c r="II408" s="185"/>
      <c r="IJ408" s="185"/>
      <c r="IK408" s="185"/>
      <c r="IL408" s="185"/>
      <c r="IM408" s="185"/>
      <c r="IN408" s="185"/>
      <c r="IO408" s="185"/>
      <c r="IP408" s="185"/>
      <c r="IQ408" s="185"/>
      <c r="IR408" s="185"/>
      <c r="IS408" s="185"/>
      <c r="IT408" s="185"/>
      <c r="IU408" s="185"/>
      <c r="IV408" s="185"/>
      <c r="IW408" s="185"/>
      <c r="IX408" s="185"/>
      <c r="IY408" s="185"/>
      <c r="IZ408" s="185"/>
      <c r="JA408" s="185"/>
      <c r="JB408" s="185"/>
      <c r="JC408" s="185"/>
      <c r="JD408" s="185"/>
      <c r="JE408" s="185"/>
      <c r="JF408" s="185"/>
      <c r="JG408" s="185"/>
      <c r="JH408" s="185"/>
      <c r="JI408" s="185"/>
      <c r="JJ408" s="185"/>
      <c r="JK408" s="185"/>
      <c r="JL408" s="185"/>
      <c r="JM408" s="185"/>
      <c r="JN408" s="185"/>
      <c r="JO408" s="185"/>
      <c r="JP408" s="185"/>
      <c r="JQ408" s="185"/>
      <c r="JR408" s="185"/>
      <c r="JS408" s="185"/>
      <c r="JT408" s="185"/>
      <c r="JU408" s="185"/>
      <c r="JV408" s="185"/>
      <c r="JW408" s="185"/>
      <c r="JX408" s="185"/>
      <c r="JY408" s="185"/>
      <c r="JZ408" s="185"/>
      <c r="KA408" s="185"/>
      <c r="KB408" s="185"/>
      <c r="KC408" s="185"/>
      <c r="KD408" s="185"/>
      <c r="KE408" s="185"/>
      <c r="KF408" s="185"/>
      <c r="KG408" s="185"/>
      <c r="KH408" s="185"/>
      <c r="KI408" s="185"/>
      <c r="KJ408" s="185"/>
      <c r="KK408" s="185"/>
      <c r="KL408" s="185"/>
      <c r="KM408" s="185"/>
      <c r="KN408" s="185"/>
      <c r="KO408" s="185"/>
      <c r="KP408" s="185"/>
      <c r="KQ408" s="185"/>
      <c r="KR408" s="185"/>
      <c r="KS408" s="185"/>
      <c r="KT408" s="185"/>
      <c r="KU408" s="185"/>
      <c r="KV408" s="185"/>
      <c r="KW408" s="185"/>
      <c r="KX408" s="185"/>
      <c r="KY408" s="185"/>
      <c r="KZ408" s="185"/>
      <c r="LA408" s="185"/>
      <c r="LB408" s="185"/>
      <c r="LC408" s="185"/>
      <c r="LD408" s="185"/>
      <c r="LE408" s="185"/>
      <c r="LF408" s="185"/>
      <c r="LG408" s="185"/>
      <c r="LH408" s="185"/>
      <c r="LI408" s="185"/>
      <c r="LJ408" s="185"/>
      <c r="LK408" s="185"/>
      <c r="LL408" s="185"/>
      <c r="LM408" s="185"/>
      <c r="LN408" s="185"/>
      <c r="LO408" s="185"/>
      <c r="LP408" s="185"/>
      <c r="LQ408" s="185"/>
      <c r="LR408" s="185"/>
      <c r="LS408" s="185"/>
      <c r="LT408" s="185"/>
      <c r="LU408" s="185"/>
      <c r="LV408" s="185"/>
      <c r="LW408" s="185"/>
      <c r="LX408" s="185"/>
      <c r="LY408" s="185"/>
      <c r="LZ408" s="185"/>
      <c r="MA408" s="185"/>
      <c r="MB408" s="185"/>
      <c r="MC408" s="185"/>
      <c r="MD408" s="185"/>
      <c r="ME408" s="185"/>
      <c r="MF408" s="185"/>
      <c r="MG408" s="185"/>
      <c r="MH408" s="185"/>
      <c r="MI408" s="185"/>
      <c r="MJ408" s="185"/>
      <c r="MK408" s="185"/>
      <c r="ML408" s="185"/>
      <c r="MM408" s="185"/>
      <c r="MN408" s="185"/>
      <c r="MO408" s="185"/>
      <c r="MP408" s="185"/>
      <c r="MQ408" s="185"/>
      <c r="MR408" s="185"/>
      <c r="MS408" s="185"/>
      <c r="MT408" s="185"/>
      <c r="MU408" s="185"/>
      <c r="MV408" s="185"/>
      <c r="MW408" s="185"/>
      <c r="MX408" s="185"/>
      <c r="MY408" s="185"/>
      <c r="MZ408" s="185"/>
      <c r="NA408" s="185"/>
      <c r="NB408" s="185"/>
      <c r="NC408" s="185"/>
      <c r="ND408" s="185"/>
      <c r="NE408" s="185"/>
      <c r="NF408" s="185"/>
      <c r="NG408" s="185"/>
      <c r="NH408" s="185"/>
      <c r="NI408" s="185"/>
      <c r="NJ408" s="185"/>
      <c r="NK408" s="185"/>
      <c r="NL408" s="185"/>
      <c r="NM408" s="185"/>
      <c r="NN408" s="185"/>
      <c r="NO408" s="185"/>
      <c r="NP408" s="185"/>
      <c r="NQ408" s="185"/>
      <c r="NR408" s="185"/>
      <c r="NS408" s="185"/>
      <c r="NT408" s="185"/>
      <c r="NU408" s="185"/>
      <c r="NV408" s="185"/>
      <c r="NW408" s="185"/>
      <c r="NX408" s="185"/>
      <c r="NY408" s="185"/>
      <c r="NZ408" s="185"/>
      <c r="OA408" s="185"/>
      <c r="OB408" s="185"/>
      <c r="OC408" s="185"/>
      <c r="OD408" s="185"/>
      <c r="OE408" s="185"/>
      <c r="OF408" s="185"/>
      <c r="OG408" s="185"/>
      <c r="OH408" s="185"/>
      <c r="OI408" s="185"/>
      <c r="OJ408" s="185"/>
      <c r="OK408" s="185"/>
      <c r="OL408" s="185"/>
      <c r="OM408" s="185"/>
      <c r="ON408" s="185"/>
      <c r="OO408" s="185"/>
      <c r="OP408" s="185"/>
      <c r="OQ408" s="185"/>
      <c r="OR408" s="185"/>
      <c r="OS408" s="185"/>
      <c r="OT408" s="185"/>
      <c r="OU408" s="185"/>
      <c r="OV408" s="185"/>
      <c r="OW408" s="185"/>
      <c r="OX408" s="185"/>
      <c r="OY408" s="185"/>
      <c r="OZ408" s="185"/>
      <c r="PA408" s="185"/>
      <c r="PB408" s="185"/>
      <c r="PC408" s="185"/>
      <c r="PD408" s="185"/>
      <c r="PE408" s="185"/>
      <c r="PF408" s="185"/>
      <c r="PG408" s="185"/>
      <c r="PH408" s="185"/>
      <c r="PI408" s="185"/>
      <c r="PJ408" s="185"/>
      <c r="PK408" s="185"/>
      <c r="PL408" s="185"/>
      <c r="PM408" s="185"/>
      <c r="PN408" s="185"/>
      <c r="PO408" s="185"/>
      <c r="PP408" s="185"/>
      <c r="PQ408" s="185"/>
      <c r="PR408" s="185"/>
      <c r="PS408" s="185"/>
      <c r="PT408" s="185"/>
      <c r="PU408" s="185"/>
      <c r="PV408" s="185"/>
      <c r="PW408" s="185"/>
      <c r="PX408" s="185"/>
      <c r="PY408" s="185"/>
      <c r="PZ408" s="185"/>
      <c r="QA408" s="185"/>
      <c r="QB408" s="185"/>
      <c r="QC408" s="185"/>
      <c r="QD408" s="185"/>
      <c r="QE408" s="185"/>
      <c r="QF408" s="185"/>
      <c r="QG408" s="185"/>
      <c r="QH408" s="185"/>
      <c r="QI408" s="185"/>
      <c r="QJ408" s="185"/>
      <c r="QK408" s="185"/>
      <c r="QL408" s="185"/>
      <c r="QM408" s="185"/>
      <c r="QN408" s="185"/>
      <c r="QO408" s="185"/>
      <c r="QP408" s="185"/>
      <c r="QQ408" s="185"/>
      <c r="QR408" s="185"/>
      <c r="QS408" s="185"/>
      <c r="QT408" s="185"/>
      <c r="QU408" s="185"/>
      <c r="QV408" s="185"/>
      <c r="QW408" s="185"/>
      <c r="QX408" s="185"/>
      <c r="QY408" s="185"/>
      <c r="QZ408" s="185"/>
      <c r="RA408" s="185"/>
      <c r="RB408" s="185"/>
      <c r="RC408" s="185"/>
      <c r="RD408" s="185"/>
      <c r="RE408" s="185"/>
      <c r="RF408" s="185"/>
      <c r="RG408" s="185"/>
      <c r="RH408" s="185"/>
      <c r="RI408" s="185"/>
      <c r="RJ408" s="185"/>
      <c r="RK408" s="185"/>
      <c r="RL408" s="185"/>
      <c r="RM408" s="185"/>
      <c r="RN408" s="185"/>
      <c r="RO408" s="185"/>
      <c r="RP408" s="185"/>
      <c r="RQ408" s="185"/>
      <c r="RR408" s="185"/>
      <c r="RS408" s="185"/>
      <c r="RT408" s="185"/>
      <c r="RU408" s="185"/>
      <c r="RV408" s="185"/>
      <c r="RW408" s="185"/>
      <c r="RX408" s="185"/>
      <c r="RY408" s="185"/>
      <c r="RZ408" s="185"/>
      <c r="SA408" s="185"/>
      <c r="SB408" s="185"/>
      <c r="SC408" s="185"/>
      <c r="SD408" s="185"/>
      <c r="SE408" s="185"/>
      <c r="SF408" s="185"/>
      <c r="SG408" s="185"/>
      <c r="SH408" s="185"/>
      <c r="SI408" s="185"/>
      <c r="SJ408" s="185"/>
      <c r="SK408" s="185"/>
      <c r="SL408" s="185"/>
      <c r="SM408" s="185"/>
      <c r="SN408" s="185"/>
      <c r="SO408" s="185"/>
      <c r="SP408" s="185"/>
      <c r="SQ408" s="185"/>
      <c r="SR408" s="185"/>
      <c r="SS408" s="185"/>
      <c r="ST408" s="185"/>
      <c r="SU408" s="185"/>
      <c r="SV408" s="185"/>
      <c r="SW408" s="185"/>
      <c r="SX408" s="185"/>
      <c r="SY408" s="185"/>
      <c r="SZ408" s="185"/>
      <c r="TA408" s="185"/>
      <c r="TB408" s="185"/>
      <c r="TC408" s="185"/>
      <c r="TD408" s="185"/>
      <c r="TE408" s="185"/>
      <c r="TF408" s="185"/>
      <c r="TG408" s="185"/>
      <c r="TH408" s="185"/>
      <c r="TI408" s="185"/>
      <c r="TJ408" s="185"/>
      <c r="TK408" s="185"/>
      <c r="TL408" s="185"/>
      <c r="TM408" s="185"/>
      <c r="TN408" s="185"/>
      <c r="TO408" s="185"/>
      <c r="TP408" s="185"/>
      <c r="TQ408" s="185"/>
      <c r="TR408" s="185"/>
      <c r="TS408" s="185"/>
      <c r="TT408" s="185"/>
      <c r="TU408" s="185"/>
      <c r="TV408" s="185"/>
      <c r="TW408" s="185"/>
      <c r="TX408" s="185"/>
      <c r="TY408" s="185"/>
      <c r="TZ408" s="185"/>
      <c r="UA408" s="185"/>
      <c r="UB408" s="185"/>
      <c r="UC408" s="185"/>
      <c r="UD408" s="185"/>
      <c r="UE408" s="185"/>
      <c r="UF408" s="185"/>
      <c r="UG408" s="185"/>
      <c r="UH408" s="185"/>
      <c r="UI408" s="185"/>
      <c r="UJ408" s="185"/>
      <c r="UK408" s="185"/>
      <c r="UL408" s="185"/>
      <c r="UM408" s="185"/>
      <c r="UN408" s="185"/>
      <c r="UO408" s="185"/>
      <c r="UP408" s="185"/>
      <c r="UQ408" s="185"/>
      <c r="UR408" s="185"/>
      <c r="US408" s="185"/>
      <c r="UT408" s="185"/>
      <c r="UU408" s="185"/>
      <c r="UV408" s="185"/>
      <c r="UW408" s="185"/>
      <c r="UX408" s="185"/>
      <c r="UY408" s="185"/>
      <c r="UZ408" s="185"/>
      <c r="VA408" s="185"/>
      <c r="VB408" s="185"/>
      <c r="VC408" s="185"/>
      <c r="VD408" s="185"/>
      <c r="VE408" s="185"/>
      <c r="VF408" s="185"/>
      <c r="VG408" s="185"/>
      <c r="VH408" s="185"/>
      <c r="VI408" s="185"/>
      <c r="VJ408" s="185"/>
      <c r="VK408" s="185"/>
      <c r="VL408" s="185"/>
      <c r="VM408" s="185"/>
      <c r="VN408" s="185"/>
      <c r="VO408" s="185"/>
      <c r="VP408" s="185"/>
      <c r="VQ408" s="185"/>
      <c r="VR408" s="185"/>
      <c r="VS408" s="185"/>
      <c r="VT408" s="185"/>
      <c r="VU408" s="185"/>
      <c r="VV408" s="185"/>
      <c r="VW408" s="185"/>
      <c r="VX408" s="185"/>
      <c r="VY408" s="185"/>
      <c r="VZ408" s="185"/>
      <c r="WA408" s="185"/>
      <c r="WB408" s="185"/>
      <c r="WC408" s="185"/>
      <c r="WD408" s="185"/>
      <c r="WE408" s="185"/>
      <c r="WF408" s="185"/>
      <c r="WG408" s="185"/>
      <c r="WH408" s="185"/>
      <c r="WI408" s="185"/>
      <c r="WJ408" s="185"/>
      <c r="WK408" s="185"/>
      <c r="WL408" s="185"/>
      <c r="WM408" s="185"/>
      <c r="WN408" s="185"/>
      <c r="WO408" s="185"/>
      <c r="WP408" s="185"/>
      <c r="WQ408" s="185"/>
      <c r="WR408" s="185"/>
      <c r="WS408" s="185"/>
      <c r="WT408" s="185"/>
      <c r="WU408" s="185"/>
      <c r="WV408" s="185"/>
      <c r="WW408" s="185"/>
      <c r="WX408" s="185"/>
      <c r="WY408" s="185"/>
      <c r="WZ408" s="185"/>
      <c r="XA408" s="185"/>
      <c r="XB408" s="185"/>
      <c r="XC408" s="185"/>
      <c r="XD408" s="185"/>
      <c r="XE408" s="185"/>
      <c r="XF408" s="185"/>
      <c r="XG408" s="185"/>
      <c r="XH408" s="185"/>
      <c r="XI408" s="185"/>
      <c r="XJ408" s="185"/>
      <c r="XK408" s="185"/>
      <c r="XL408" s="185"/>
      <c r="XM408" s="185"/>
      <c r="XN408" s="185"/>
      <c r="XO408" s="185"/>
      <c r="XP408" s="185"/>
      <c r="XQ408" s="185"/>
      <c r="XR408" s="185"/>
      <c r="XS408" s="185"/>
      <c r="XT408" s="185"/>
      <c r="XU408" s="185"/>
      <c r="XV408" s="185"/>
      <c r="XW408" s="185"/>
      <c r="XX408" s="185"/>
      <c r="XY408" s="185"/>
      <c r="XZ408" s="185"/>
      <c r="YA408" s="185"/>
      <c r="YB408" s="185"/>
      <c r="YC408" s="185"/>
      <c r="YD408" s="185"/>
      <c r="YE408" s="185"/>
      <c r="YF408" s="185"/>
      <c r="YG408" s="185"/>
      <c r="YH408" s="185"/>
      <c r="YI408" s="185"/>
      <c r="YJ408" s="185"/>
      <c r="YK408" s="185"/>
      <c r="YL408" s="185"/>
      <c r="YM408" s="185"/>
      <c r="YN408" s="185"/>
      <c r="YO408" s="185"/>
      <c r="YP408" s="185"/>
      <c r="YQ408" s="185"/>
      <c r="YR408" s="185"/>
      <c r="YS408" s="185"/>
      <c r="YT408" s="185"/>
      <c r="YU408" s="185"/>
      <c r="YV408" s="185"/>
      <c r="YW408" s="185"/>
      <c r="YX408" s="185"/>
      <c r="YY408" s="185"/>
      <c r="YZ408" s="185"/>
      <c r="ZA408" s="185"/>
      <c r="ZB408" s="185"/>
      <c r="ZC408" s="185"/>
      <c r="ZD408" s="185"/>
      <c r="ZE408" s="185"/>
      <c r="ZF408" s="185"/>
      <c r="ZG408" s="185"/>
      <c r="ZH408" s="185"/>
      <c r="ZI408" s="185"/>
      <c r="ZJ408" s="185"/>
      <c r="ZK408" s="185"/>
      <c r="ZL408" s="185"/>
      <c r="ZM408" s="185"/>
      <c r="ZN408" s="185"/>
      <c r="ZO408" s="185"/>
      <c r="ZP408" s="185"/>
      <c r="ZQ408" s="185"/>
      <c r="ZR408" s="185"/>
      <c r="ZS408" s="185"/>
      <c r="ZT408" s="185"/>
      <c r="ZU408" s="185"/>
      <c r="ZV408" s="185"/>
      <c r="ZW408" s="185"/>
      <c r="ZX408" s="185"/>
      <c r="ZY408" s="185"/>
      <c r="ZZ408" s="185"/>
      <c r="AAA408" s="185"/>
      <c r="AAB408" s="185"/>
      <c r="AAC408" s="185"/>
      <c r="AAD408" s="185"/>
      <c r="AAE408" s="185"/>
      <c r="AAF408" s="185"/>
      <c r="AAG408" s="185"/>
      <c r="AAH408" s="185"/>
      <c r="AAI408" s="185"/>
      <c r="AAJ408" s="185"/>
      <c r="AAK408" s="185"/>
      <c r="AAL408" s="185"/>
      <c r="AAM408" s="185"/>
      <c r="AAN408" s="185"/>
      <c r="AAO408" s="185"/>
      <c r="AAP408" s="185"/>
      <c r="AAQ408" s="185"/>
      <c r="AAR408" s="185"/>
      <c r="AAS408" s="185"/>
      <c r="AAT408" s="185"/>
      <c r="AAU408" s="185"/>
      <c r="AAV408" s="185"/>
      <c r="AAW408" s="185"/>
      <c r="AAX408" s="185"/>
      <c r="AAY408" s="185"/>
      <c r="AAZ408" s="185"/>
      <c r="ABA408" s="185"/>
      <c r="ABB408" s="185"/>
      <c r="ABC408" s="185"/>
      <c r="ABD408" s="185"/>
      <c r="ABE408" s="185"/>
      <c r="ABF408" s="185"/>
      <c r="ABG408" s="185"/>
      <c r="ABH408" s="185"/>
      <c r="ABI408" s="185"/>
      <c r="ABJ408" s="185"/>
      <c r="ABK408" s="185"/>
      <c r="ABL408" s="185"/>
      <c r="ABM408" s="185"/>
      <c r="ABN408" s="185"/>
      <c r="ABO408" s="185"/>
      <c r="ABP408" s="185"/>
      <c r="ABQ408" s="185"/>
      <c r="ABR408" s="185"/>
      <c r="ABS408" s="185"/>
      <c r="ABT408" s="185"/>
      <c r="ABU408" s="185"/>
      <c r="ABV408" s="185"/>
      <c r="ABW408" s="185"/>
      <c r="ABX408" s="185"/>
      <c r="ABY408" s="185"/>
      <c r="ABZ408" s="185"/>
      <c r="ACA408" s="185"/>
      <c r="ACB408" s="185"/>
      <c r="ACC408" s="185"/>
      <c r="ACD408" s="185"/>
      <c r="ACE408" s="185"/>
      <c r="ACF408" s="185"/>
      <c r="ACG408" s="185"/>
      <c r="ACH408" s="185"/>
      <c r="ACI408" s="185"/>
      <c r="ACJ408" s="185"/>
      <c r="ACK408" s="185"/>
      <c r="ACL408" s="185"/>
      <c r="ACM408" s="185"/>
      <c r="ACN408" s="185"/>
      <c r="ACO408" s="185"/>
      <c r="ACP408" s="185"/>
      <c r="ACQ408" s="185"/>
      <c r="ACR408" s="185"/>
      <c r="ACS408" s="185"/>
      <c r="ACT408" s="185"/>
      <c r="ACU408" s="185"/>
      <c r="ACV408" s="185"/>
      <c r="ACW408" s="185"/>
      <c r="ACX408" s="185"/>
      <c r="ACY408" s="185"/>
      <c r="ACZ408" s="185"/>
      <c r="ADA408" s="185"/>
    </row>
    <row r="409" spans="1:781" s="166" customFormat="1" ht="15" customHeight="1" x14ac:dyDescent="0.3">
      <c r="A409" s="262"/>
      <c r="B409" s="267"/>
      <c r="C409" s="315"/>
      <c r="D409" s="270"/>
      <c r="E409" s="265"/>
      <c r="F409" s="271"/>
      <c r="G409" s="264"/>
      <c r="H409" s="271"/>
      <c r="I409" s="272"/>
      <c r="J409" s="325"/>
      <c r="K409" s="262"/>
      <c r="L409" s="263"/>
      <c r="M409" s="264"/>
      <c r="N409" s="265"/>
      <c r="O409" s="273"/>
      <c r="P409" s="267"/>
      <c r="Q409" s="304"/>
      <c r="R409" s="312"/>
      <c r="S409" s="321"/>
      <c r="T409" s="285"/>
      <c r="U409" s="285"/>
      <c r="V409" s="322"/>
      <c r="W409" s="322"/>
      <c r="X409" s="322"/>
      <c r="Y409" s="322"/>
      <c r="Z409" s="322"/>
      <c r="AA409" s="322"/>
      <c r="AB409" s="323"/>
      <c r="AC409" s="324"/>
      <c r="AD409" s="324"/>
      <c r="AE409" s="324"/>
      <c r="AF409" s="324"/>
      <c r="AG409" s="324"/>
      <c r="AH409" s="324"/>
      <c r="AI409" s="324"/>
      <c r="AJ409" s="324"/>
      <c r="AK409" s="324"/>
      <c r="AL409" s="324"/>
      <c r="AM409" s="324"/>
      <c r="AN409" s="324"/>
      <c r="AO409" s="324"/>
      <c r="AP409" s="185"/>
      <c r="AQ409" s="185"/>
      <c r="AR409" s="185"/>
      <c r="AS409" s="185"/>
      <c r="AT409" s="185"/>
      <c r="AU409" s="185"/>
      <c r="AV409" s="185"/>
      <c r="AW409" s="185"/>
      <c r="AX409" s="185"/>
      <c r="AY409" s="185"/>
      <c r="AZ409" s="185"/>
      <c r="BA409" s="185"/>
      <c r="BB409" s="185"/>
      <c r="BC409" s="185"/>
      <c r="BD409" s="185"/>
      <c r="BE409" s="185"/>
      <c r="BF409" s="185"/>
      <c r="BG409" s="185"/>
      <c r="BH409" s="185"/>
      <c r="BI409" s="185"/>
      <c r="BJ409" s="185"/>
      <c r="BK409" s="185"/>
      <c r="BL409" s="185"/>
      <c r="BM409" s="185"/>
      <c r="BN409" s="185"/>
      <c r="BO409" s="185"/>
      <c r="BP409" s="185"/>
      <c r="BQ409" s="185"/>
      <c r="BR409" s="185"/>
      <c r="BS409" s="185"/>
      <c r="BT409" s="185"/>
      <c r="BU409" s="185"/>
      <c r="BV409" s="185"/>
      <c r="BW409" s="185"/>
      <c r="BX409" s="185"/>
      <c r="BY409" s="185"/>
      <c r="BZ409" s="185"/>
      <c r="CA409" s="185"/>
      <c r="CB409" s="185"/>
      <c r="CC409" s="185"/>
      <c r="CD409" s="185"/>
      <c r="CE409" s="185"/>
      <c r="CF409" s="185"/>
      <c r="CG409" s="185"/>
      <c r="CH409" s="185"/>
      <c r="CI409" s="185"/>
      <c r="CJ409" s="185"/>
      <c r="CK409" s="185"/>
      <c r="CL409" s="185"/>
      <c r="CM409" s="185"/>
      <c r="CN409" s="185"/>
      <c r="CO409" s="185"/>
      <c r="CP409" s="185"/>
      <c r="CQ409" s="185"/>
      <c r="CR409" s="185"/>
      <c r="CS409" s="185"/>
      <c r="CT409" s="185"/>
      <c r="CU409" s="185"/>
      <c r="CV409" s="185"/>
      <c r="CW409" s="185"/>
      <c r="CX409" s="185"/>
      <c r="CY409" s="185"/>
      <c r="CZ409" s="185"/>
      <c r="DA409" s="185"/>
      <c r="DB409" s="185"/>
      <c r="DC409" s="185"/>
      <c r="DD409" s="185"/>
      <c r="DE409" s="185"/>
      <c r="DF409" s="185"/>
      <c r="DG409" s="185"/>
      <c r="DH409" s="185"/>
      <c r="DI409" s="185"/>
      <c r="DJ409" s="185"/>
      <c r="DK409" s="185"/>
      <c r="DL409" s="185"/>
      <c r="DM409" s="185"/>
      <c r="DN409" s="185"/>
      <c r="DO409" s="185"/>
      <c r="DP409" s="185"/>
      <c r="DQ409" s="185"/>
      <c r="DR409" s="185"/>
      <c r="DS409" s="185"/>
      <c r="DT409" s="185"/>
      <c r="DU409" s="185"/>
      <c r="DV409" s="185"/>
      <c r="DW409" s="185"/>
      <c r="DX409" s="185"/>
      <c r="DY409" s="185"/>
      <c r="DZ409" s="185"/>
      <c r="EA409" s="185"/>
      <c r="EB409" s="185"/>
      <c r="EC409" s="185"/>
      <c r="ED409" s="185"/>
      <c r="EE409" s="185"/>
      <c r="EF409" s="185"/>
      <c r="EG409" s="185"/>
      <c r="EH409" s="185"/>
      <c r="EI409" s="185"/>
      <c r="EJ409" s="185"/>
      <c r="EK409" s="185"/>
      <c r="EL409" s="185"/>
      <c r="EM409" s="185"/>
      <c r="EN409" s="185"/>
      <c r="EO409" s="185"/>
      <c r="EP409" s="185"/>
      <c r="EQ409" s="185"/>
      <c r="ER409" s="185"/>
      <c r="ES409" s="185"/>
      <c r="ET409" s="185"/>
      <c r="EU409" s="185"/>
      <c r="EV409" s="185"/>
      <c r="EW409" s="185"/>
      <c r="EX409" s="185"/>
      <c r="EY409" s="185"/>
      <c r="EZ409" s="185"/>
      <c r="FA409" s="185"/>
      <c r="FB409" s="185"/>
      <c r="FC409" s="185"/>
      <c r="FD409" s="185"/>
      <c r="FE409" s="185"/>
      <c r="FF409" s="185"/>
      <c r="FG409" s="185"/>
      <c r="FH409" s="185"/>
      <c r="FI409" s="185"/>
      <c r="FJ409" s="185"/>
      <c r="FK409" s="185"/>
      <c r="FL409" s="185"/>
      <c r="FM409" s="185"/>
      <c r="FN409" s="185"/>
      <c r="FO409" s="185"/>
      <c r="FP409" s="185"/>
      <c r="FQ409" s="185"/>
      <c r="FR409" s="185"/>
      <c r="FS409" s="185"/>
      <c r="FT409" s="185"/>
      <c r="FU409" s="185"/>
      <c r="FV409" s="185"/>
      <c r="FW409" s="185"/>
      <c r="FX409" s="185"/>
      <c r="FY409" s="185"/>
      <c r="FZ409" s="185"/>
      <c r="GA409" s="185"/>
      <c r="GB409" s="185"/>
      <c r="GC409" s="185"/>
      <c r="GD409" s="185"/>
      <c r="GE409" s="185"/>
      <c r="GF409" s="185"/>
      <c r="GG409" s="185"/>
      <c r="GH409" s="185"/>
      <c r="GI409" s="185"/>
      <c r="GJ409" s="185"/>
      <c r="GK409" s="185"/>
      <c r="GL409" s="185"/>
      <c r="GM409" s="185"/>
      <c r="GN409" s="185"/>
      <c r="GO409" s="185"/>
      <c r="GP409" s="185"/>
      <c r="GQ409" s="185"/>
      <c r="GR409" s="185"/>
      <c r="GS409" s="185"/>
      <c r="GT409" s="185"/>
      <c r="GU409" s="185"/>
      <c r="GV409" s="185"/>
      <c r="GW409" s="185"/>
      <c r="GX409" s="185"/>
      <c r="GY409" s="185"/>
      <c r="GZ409" s="185"/>
      <c r="HA409" s="185"/>
      <c r="HB409" s="185"/>
      <c r="HC409" s="185"/>
      <c r="HD409" s="185"/>
      <c r="HE409" s="185"/>
      <c r="HF409" s="185"/>
      <c r="HG409" s="185"/>
      <c r="HH409" s="185"/>
      <c r="HI409" s="185"/>
      <c r="HJ409" s="185"/>
      <c r="HK409" s="185"/>
      <c r="HL409" s="185"/>
      <c r="HM409" s="185"/>
      <c r="HN409" s="185"/>
      <c r="HO409" s="185"/>
      <c r="HP409" s="185"/>
      <c r="HQ409" s="185"/>
      <c r="HR409" s="185"/>
      <c r="HS409" s="185"/>
      <c r="HT409" s="185"/>
      <c r="HU409" s="185"/>
      <c r="HV409" s="185"/>
      <c r="HW409" s="185"/>
      <c r="HX409" s="185"/>
      <c r="HY409" s="185"/>
      <c r="HZ409" s="185"/>
      <c r="IA409" s="185"/>
      <c r="IB409" s="185"/>
      <c r="IC409" s="185"/>
      <c r="ID409" s="185"/>
      <c r="IE409" s="185"/>
      <c r="IF409" s="185"/>
      <c r="IG409" s="185"/>
      <c r="IH409" s="185"/>
      <c r="II409" s="185"/>
      <c r="IJ409" s="185"/>
      <c r="IK409" s="185"/>
      <c r="IL409" s="185"/>
      <c r="IM409" s="185"/>
      <c r="IN409" s="185"/>
      <c r="IO409" s="185"/>
      <c r="IP409" s="185"/>
      <c r="IQ409" s="185"/>
      <c r="IR409" s="185"/>
      <c r="IS409" s="185"/>
      <c r="IT409" s="185"/>
      <c r="IU409" s="185"/>
      <c r="IV409" s="185"/>
      <c r="IW409" s="185"/>
      <c r="IX409" s="185"/>
      <c r="IY409" s="185"/>
      <c r="IZ409" s="185"/>
      <c r="JA409" s="185"/>
      <c r="JB409" s="185"/>
      <c r="JC409" s="185"/>
      <c r="JD409" s="185"/>
      <c r="JE409" s="185"/>
      <c r="JF409" s="185"/>
      <c r="JG409" s="185"/>
      <c r="JH409" s="185"/>
      <c r="JI409" s="185"/>
      <c r="JJ409" s="185"/>
      <c r="JK409" s="185"/>
      <c r="JL409" s="185"/>
      <c r="JM409" s="185"/>
      <c r="JN409" s="185"/>
      <c r="JO409" s="185"/>
      <c r="JP409" s="185"/>
      <c r="JQ409" s="185"/>
      <c r="JR409" s="185"/>
      <c r="JS409" s="185"/>
      <c r="JT409" s="185"/>
      <c r="JU409" s="185"/>
      <c r="JV409" s="185"/>
      <c r="JW409" s="185"/>
      <c r="JX409" s="185"/>
      <c r="JY409" s="185"/>
      <c r="JZ409" s="185"/>
      <c r="KA409" s="185"/>
      <c r="KB409" s="185"/>
      <c r="KC409" s="185"/>
      <c r="KD409" s="185"/>
      <c r="KE409" s="185"/>
      <c r="KF409" s="185"/>
      <c r="KG409" s="185"/>
      <c r="KH409" s="185"/>
      <c r="KI409" s="185"/>
      <c r="KJ409" s="185"/>
      <c r="KK409" s="185"/>
      <c r="KL409" s="185"/>
      <c r="KM409" s="185"/>
      <c r="KN409" s="185"/>
      <c r="KO409" s="185"/>
      <c r="KP409" s="185"/>
      <c r="KQ409" s="185"/>
      <c r="KR409" s="185"/>
      <c r="KS409" s="185"/>
      <c r="KT409" s="185"/>
      <c r="KU409" s="185"/>
      <c r="KV409" s="185"/>
      <c r="KW409" s="185"/>
      <c r="KX409" s="185"/>
      <c r="KY409" s="185"/>
      <c r="KZ409" s="185"/>
      <c r="LA409" s="185"/>
      <c r="LB409" s="185"/>
      <c r="LC409" s="185"/>
      <c r="LD409" s="185"/>
      <c r="LE409" s="185"/>
      <c r="LF409" s="185"/>
      <c r="LG409" s="185"/>
      <c r="LH409" s="185"/>
      <c r="LI409" s="185"/>
      <c r="LJ409" s="185"/>
      <c r="LK409" s="185"/>
      <c r="LL409" s="185"/>
      <c r="LM409" s="185"/>
      <c r="LN409" s="185"/>
      <c r="LO409" s="185"/>
      <c r="LP409" s="185"/>
      <c r="LQ409" s="185"/>
      <c r="LR409" s="185"/>
      <c r="LS409" s="185"/>
      <c r="LT409" s="185"/>
      <c r="LU409" s="185"/>
      <c r="LV409" s="185"/>
      <c r="LW409" s="185"/>
      <c r="LX409" s="185"/>
      <c r="LY409" s="185"/>
      <c r="LZ409" s="185"/>
      <c r="MA409" s="185"/>
      <c r="MB409" s="185"/>
      <c r="MC409" s="185"/>
      <c r="MD409" s="185"/>
      <c r="ME409" s="185"/>
      <c r="MF409" s="185"/>
      <c r="MG409" s="185"/>
      <c r="MH409" s="185"/>
      <c r="MI409" s="185"/>
      <c r="MJ409" s="185"/>
      <c r="MK409" s="185"/>
      <c r="ML409" s="185"/>
      <c r="MM409" s="185"/>
      <c r="MN409" s="185"/>
      <c r="MO409" s="185"/>
      <c r="MP409" s="185"/>
      <c r="MQ409" s="185"/>
      <c r="MR409" s="185"/>
      <c r="MS409" s="185"/>
      <c r="MT409" s="185"/>
      <c r="MU409" s="185"/>
      <c r="MV409" s="185"/>
      <c r="MW409" s="185"/>
      <c r="MX409" s="185"/>
      <c r="MY409" s="185"/>
      <c r="MZ409" s="185"/>
      <c r="NA409" s="185"/>
      <c r="NB409" s="185"/>
      <c r="NC409" s="185"/>
      <c r="ND409" s="185"/>
      <c r="NE409" s="185"/>
      <c r="NF409" s="185"/>
      <c r="NG409" s="185"/>
      <c r="NH409" s="185"/>
      <c r="NI409" s="185"/>
      <c r="NJ409" s="185"/>
      <c r="NK409" s="185"/>
      <c r="NL409" s="185"/>
      <c r="NM409" s="185"/>
      <c r="NN409" s="185"/>
      <c r="NO409" s="185"/>
      <c r="NP409" s="185"/>
      <c r="NQ409" s="185"/>
      <c r="NR409" s="185"/>
      <c r="NS409" s="185"/>
      <c r="NT409" s="185"/>
      <c r="NU409" s="185"/>
      <c r="NV409" s="185"/>
      <c r="NW409" s="185"/>
      <c r="NX409" s="185"/>
      <c r="NY409" s="185"/>
      <c r="NZ409" s="185"/>
      <c r="OA409" s="185"/>
      <c r="OB409" s="185"/>
      <c r="OC409" s="185"/>
      <c r="OD409" s="185"/>
      <c r="OE409" s="185"/>
      <c r="OF409" s="185"/>
      <c r="OG409" s="185"/>
      <c r="OH409" s="185"/>
      <c r="OI409" s="185"/>
      <c r="OJ409" s="185"/>
      <c r="OK409" s="185"/>
      <c r="OL409" s="185"/>
      <c r="OM409" s="185"/>
      <c r="ON409" s="185"/>
      <c r="OO409" s="185"/>
      <c r="OP409" s="185"/>
      <c r="OQ409" s="185"/>
      <c r="OR409" s="185"/>
      <c r="OS409" s="185"/>
      <c r="OT409" s="185"/>
      <c r="OU409" s="185"/>
      <c r="OV409" s="185"/>
      <c r="OW409" s="185"/>
      <c r="OX409" s="185"/>
      <c r="OY409" s="185"/>
      <c r="OZ409" s="185"/>
      <c r="PA409" s="185"/>
      <c r="PB409" s="185"/>
      <c r="PC409" s="185"/>
      <c r="PD409" s="185"/>
      <c r="PE409" s="185"/>
      <c r="PF409" s="185"/>
      <c r="PG409" s="185"/>
      <c r="PH409" s="185"/>
      <c r="PI409" s="185"/>
      <c r="PJ409" s="185"/>
      <c r="PK409" s="185"/>
      <c r="PL409" s="185"/>
      <c r="PM409" s="185"/>
      <c r="PN409" s="185"/>
      <c r="PO409" s="185"/>
      <c r="PP409" s="185"/>
      <c r="PQ409" s="185"/>
      <c r="PR409" s="185"/>
      <c r="PS409" s="185"/>
      <c r="PT409" s="185"/>
      <c r="PU409" s="185"/>
      <c r="PV409" s="185"/>
      <c r="PW409" s="185"/>
      <c r="PX409" s="185"/>
      <c r="PY409" s="185"/>
      <c r="PZ409" s="185"/>
      <c r="QA409" s="185"/>
      <c r="QB409" s="185"/>
      <c r="QC409" s="185"/>
      <c r="QD409" s="185"/>
      <c r="QE409" s="185"/>
      <c r="QF409" s="185"/>
      <c r="QG409" s="185"/>
      <c r="QH409" s="185"/>
      <c r="QI409" s="185"/>
      <c r="QJ409" s="185"/>
      <c r="QK409" s="185"/>
      <c r="QL409" s="185"/>
      <c r="QM409" s="185"/>
      <c r="QN409" s="185"/>
      <c r="QO409" s="185"/>
      <c r="QP409" s="185"/>
      <c r="QQ409" s="185"/>
      <c r="QR409" s="185"/>
      <c r="QS409" s="185"/>
      <c r="QT409" s="185"/>
      <c r="QU409" s="185"/>
      <c r="QV409" s="185"/>
      <c r="QW409" s="185"/>
      <c r="QX409" s="185"/>
      <c r="QY409" s="185"/>
      <c r="QZ409" s="185"/>
      <c r="RA409" s="185"/>
      <c r="RB409" s="185"/>
      <c r="RC409" s="185"/>
      <c r="RD409" s="185"/>
      <c r="RE409" s="185"/>
      <c r="RF409" s="185"/>
      <c r="RG409" s="185"/>
      <c r="RH409" s="185"/>
      <c r="RI409" s="185"/>
      <c r="RJ409" s="185"/>
      <c r="RK409" s="185"/>
      <c r="RL409" s="185"/>
      <c r="RM409" s="185"/>
      <c r="RN409" s="185"/>
      <c r="RO409" s="185"/>
      <c r="RP409" s="185"/>
      <c r="RQ409" s="185"/>
      <c r="RR409" s="185"/>
      <c r="RS409" s="185"/>
      <c r="RT409" s="185"/>
      <c r="RU409" s="185"/>
      <c r="RV409" s="185"/>
      <c r="RW409" s="185"/>
      <c r="RX409" s="185"/>
      <c r="RY409" s="185"/>
      <c r="RZ409" s="185"/>
      <c r="SA409" s="185"/>
      <c r="SB409" s="185"/>
      <c r="SC409" s="185"/>
      <c r="SD409" s="185"/>
      <c r="SE409" s="185"/>
      <c r="SF409" s="185"/>
      <c r="SG409" s="185"/>
      <c r="SH409" s="185"/>
      <c r="SI409" s="185"/>
      <c r="SJ409" s="185"/>
      <c r="SK409" s="185"/>
      <c r="SL409" s="185"/>
      <c r="SM409" s="185"/>
      <c r="SN409" s="185"/>
      <c r="SO409" s="185"/>
      <c r="SP409" s="185"/>
      <c r="SQ409" s="185"/>
      <c r="SR409" s="185"/>
      <c r="SS409" s="185"/>
      <c r="ST409" s="185"/>
      <c r="SU409" s="185"/>
      <c r="SV409" s="185"/>
      <c r="SW409" s="185"/>
      <c r="SX409" s="185"/>
      <c r="SY409" s="185"/>
      <c r="SZ409" s="185"/>
      <c r="TA409" s="185"/>
      <c r="TB409" s="185"/>
      <c r="TC409" s="185"/>
      <c r="TD409" s="185"/>
      <c r="TE409" s="185"/>
      <c r="TF409" s="185"/>
      <c r="TG409" s="185"/>
      <c r="TH409" s="185"/>
      <c r="TI409" s="185"/>
      <c r="TJ409" s="185"/>
      <c r="TK409" s="185"/>
      <c r="TL409" s="185"/>
      <c r="TM409" s="185"/>
      <c r="TN409" s="185"/>
      <c r="TO409" s="185"/>
      <c r="TP409" s="185"/>
      <c r="TQ409" s="185"/>
      <c r="TR409" s="185"/>
      <c r="TS409" s="185"/>
      <c r="TT409" s="185"/>
      <c r="TU409" s="185"/>
      <c r="TV409" s="185"/>
      <c r="TW409" s="185"/>
      <c r="TX409" s="185"/>
      <c r="TY409" s="185"/>
      <c r="TZ409" s="185"/>
      <c r="UA409" s="185"/>
      <c r="UB409" s="185"/>
      <c r="UC409" s="185"/>
      <c r="UD409" s="185"/>
      <c r="UE409" s="185"/>
      <c r="UF409" s="185"/>
      <c r="UG409" s="185"/>
      <c r="UH409" s="185"/>
      <c r="UI409" s="185"/>
      <c r="UJ409" s="185"/>
      <c r="UK409" s="185"/>
      <c r="UL409" s="185"/>
      <c r="UM409" s="185"/>
      <c r="UN409" s="185"/>
      <c r="UO409" s="185"/>
      <c r="UP409" s="185"/>
      <c r="UQ409" s="185"/>
      <c r="UR409" s="185"/>
      <c r="US409" s="185"/>
      <c r="UT409" s="185"/>
      <c r="UU409" s="185"/>
      <c r="UV409" s="185"/>
      <c r="UW409" s="185"/>
      <c r="UX409" s="185"/>
      <c r="UY409" s="185"/>
      <c r="UZ409" s="185"/>
      <c r="VA409" s="185"/>
      <c r="VB409" s="185"/>
      <c r="VC409" s="185"/>
      <c r="VD409" s="185"/>
      <c r="VE409" s="185"/>
      <c r="VF409" s="185"/>
      <c r="VG409" s="185"/>
      <c r="VH409" s="185"/>
      <c r="VI409" s="185"/>
      <c r="VJ409" s="185"/>
      <c r="VK409" s="185"/>
      <c r="VL409" s="185"/>
      <c r="VM409" s="185"/>
      <c r="VN409" s="185"/>
      <c r="VO409" s="185"/>
      <c r="VP409" s="185"/>
      <c r="VQ409" s="185"/>
      <c r="VR409" s="185"/>
      <c r="VS409" s="185"/>
      <c r="VT409" s="185"/>
      <c r="VU409" s="185"/>
      <c r="VV409" s="185"/>
      <c r="VW409" s="185"/>
      <c r="VX409" s="185"/>
      <c r="VY409" s="185"/>
      <c r="VZ409" s="185"/>
      <c r="WA409" s="185"/>
      <c r="WB409" s="185"/>
      <c r="WC409" s="185"/>
      <c r="WD409" s="185"/>
      <c r="WE409" s="185"/>
      <c r="WF409" s="185"/>
      <c r="WG409" s="185"/>
      <c r="WH409" s="185"/>
      <c r="WI409" s="185"/>
      <c r="WJ409" s="185"/>
      <c r="WK409" s="185"/>
      <c r="WL409" s="185"/>
      <c r="WM409" s="185"/>
      <c r="WN409" s="185"/>
      <c r="WO409" s="185"/>
      <c r="WP409" s="185"/>
      <c r="WQ409" s="185"/>
      <c r="WR409" s="185"/>
      <c r="WS409" s="185"/>
      <c r="WT409" s="185"/>
      <c r="WU409" s="185"/>
      <c r="WV409" s="185"/>
      <c r="WW409" s="185"/>
      <c r="WX409" s="185"/>
      <c r="WY409" s="185"/>
      <c r="WZ409" s="185"/>
      <c r="XA409" s="185"/>
      <c r="XB409" s="185"/>
      <c r="XC409" s="185"/>
      <c r="XD409" s="185"/>
      <c r="XE409" s="185"/>
      <c r="XF409" s="185"/>
      <c r="XG409" s="185"/>
      <c r="XH409" s="185"/>
      <c r="XI409" s="185"/>
      <c r="XJ409" s="185"/>
      <c r="XK409" s="185"/>
      <c r="XL409" s="185"/>
      <c r="XM409" s="185"/>
      <c r="XN409" s="185"/>
      <c r="XO409" s="185"/>
      <c r="XP409" s="185"/>
      <c r="XQ409" s="185"/>
      <c r="XR409" s="185"/>
      <c r="XS409" s="185"/>
      <c r="XT409" s="185"/>
      <c r="XU409" s="185"/>
      <c r="XV409" s="185"/>
      <c r="XW409" s="185"/>
      <c r="XX409" s="185"/>
      <c r="XY409" s="185"/>
      <c r="XZ409" s="185"/>
      <c r="YA409" s="185"/>
      <c r="YB409" s="185"/>
      <c r="YC409" s="185"/>
      <c r="YD409" s="185"/>
      <c r="YE409" s="185"/>
      <c r="YF409" s="185"/>
      <c r="YG409" s="185"/>
      <c r="YH409" s="185"/>
      <c r="YI409" s="185"/>
      <c r="YJ409" s="185"/>
      <c r="YK409" s="185"/>
      <c r="YL409" s="185"/>
      <c r="YM409" s="185"/>
      <c r="YN409" s="185"/>
      <c r="YO409" s="185"/>
      <c r="YP409" s="185"/>
      <c r="YQ409" s="185"/>
      <c r="YR409" s="185"/>
      <c r="YS409" s="185"/>
      <c r="YT409" s="185"/>
      <c r="YU409" s="185"/>
      <c r="YV409" s="185"/>
      <c r="YW409" s="185"/>
      <c r="YX409" s="185"/>
      <c r="YY409" s="185"/>
      <c r="YZ409" s="185"/>
      <c r="ZA409" s="185"/>
      <c r="ZB409" s="185"/>
      <c r="ZC409" s="185"/>
      <c r="ZD409" s="185"/>
      <c r="ZE409" s="185"/>
      <c r="ZF409" s="185"/>
      <c r="ZG409" s="185"/>
      <c r="ZH409" s="185"/>
      <c r="ZI409" s="185"/>
      <c r="ZJ409" s="185"/>
      <c r="ZK409" s="185"/>
      <c r="ZL409" s="185"/>
      <c r="ZM409" s="185"/>
      <c r="ZN409" s="185"/>
      <c r="ZO409" s="185"/>
      <c r="ZP409" s="185"/>
      <c r="ZQ409" s="185"/>
      <c r="ZR409" s="185"/>
      <c r="ZS409" s="185"/>
      <c r="ZT409" s="185"/>
      <c r="ZU409" s="185"/>
      <c r="ZV409" s="185"/>
      <c r="ZW409" s="185"/>
      <c r="ZX409" s="185"/>
      <c r="ZY409" s="185"/>
      <c r="ZZ409" s="185"/>
      <c r="AAA409" s="185"/>
      <c r="AAB409" s="185"/>
      <c r="AAC409" s="185"/>
      <c r="AAD409" s="185"/>
      <c r="AAE409" s="185"/>
      <c r="AAF409" s="185"/>
      <c r="AAG409" s="185"/>
      <c r="AAH409" s="185"/>
      <c r="AAI409" s="185"/>
      <c r="AAJ409" s="185"/>
      <c r="AAK409" s="185"/>
      <c r="AAL409" s="185"/>
      <c r="AAM409" s="185"/>
      <c r="AAN409" s="185"/>
      <c r="AAO409" s="185"/>
      <c r="AAP409" s="185"/>
      <c r="AAQ409" s="185"/>
      <c r="AAR409" s="185"/>
      <c r="AAS409" s="185"/>
      <c r="AAT409" s="185"/>
      <c r="AAU409" s="185"/>
      <c r="AAV409" s="185"/>
      <c r="AAW409" s="185"/>
      <c r="AAX409" s="185"/>
      <c r="AAY409" s="185"/>
      <c r="AAZ409" s="185"/>
      <c r="ABA409" s="185"/>
      <c r="ABB409" s="185"/>
      <c r="ABC409" s="185"/>
      <c r="ABD409" s="185"/>
      <c r="ABE409" s="185"/>
      <c r="ABF409" s="185"/>
      <c r="ABG409" s="185"/>
      <c r="ABH409" s="185"/>
      <c r="ABI409" s="185"/>
      <c r="ABJ409" s="185"/>
      <c r="ABK409" s="185"/>
      <c r="ABL409" s="185"/>
      <c r="ABM409" s="185"/>
      <c r="ABN409" s="185"/>
      <c r="ABO409" s="185"/>
      <c r="ABP409" s="185"/>
      <c r="ABQ409" s="185"/>
      <c r="ABR409" s="185"/>
      <c r="ABS409" s="185"/>
      <c r="ABT409" s="185"/>
      <c r="ABU409" s="185"/>
      <c r="ABV409" s="185"/>
      <c r="ABW409" s="185"/>
      <c r="ABX409" s="185"/>
      <c r="ABY409" s="185"/>
      <c r="ABZ409" s="185"/>
      <c r="ACA409" s="185"/>
      <c r="ACB409" s="185"/>
      <c r="ACC409" s="185"/>
      <c r="ACD409" s="185"/>
      <c r="ACE409" s="185"/>
      <c r="ACF409" s="185"/>
      <c r="ACG409" s="185"/>
      <c r="ACH409" s="185"/>
      <c r="ACI409" s="185"/>
      <c r="ACJ409" s="185"/>
      <c r="ACK409" s="185"/>
      <c r="ACL409" s="185"/>
      <c r="ACM409" s="185"/>
      <c r="ACN409" s="185"/>
      <c r="ACO409" s="185"/>
      <c r="ACP409" s="185"/>
      <c r="ACQ409" s="185"/>
      <c r="ACR409" s="185"/>
      <c r="ACS409" s="185"/>
      <c r="ACT409" s="185"/>
      <c r="ACU409" s="185"/>
      <c r="ACV409" s="185"/>
      <c r="ACW409" s="185"/>
      <c r="ACX409" s="185"/>
      <c r="ACY409" s="185"/>
      <c r="ACZ409" s="185"/>
      <c r="ADA409" s="185"/>
    </row>
    <row r="410" spans="1:781" s="166" customFormat="1" ht="15" customHeight="1" x14ac:dyDescent="0.3">
      <c r="A410" s="262"/>
      <c r="B410" s="267"/>
      <c r="C410" s="315"/>
      <c r="D410" s="270"/>
      <c r="E410" s="265"/>
      <c r="F410" s="271"/>
      <c r="G410" s="264"/>
      <c r="H410" s="271"/>
      <c r="I410" s="272"/>
      <c r="J410" s="325"/>
      <c r="K410" s="262"/>
      <c r="L410" s="263"/>
      <c r="M410" s="264"/>
      <c r="N410" s="265"/>
      <c r="O410" s="273"/>
      <c r="P410" s="267"/>
      <c r="Q410" s="304"/>
      <c r="R410" s="305"/>
      <c r="S410" s="294" t="s">
        <v>1104</v>
      </c>
      <c r="T410" s="285" t="s">
        <v>1105</v>
      </c>
      <c r="U410" s="285"/>
      <c r="V410" s="322"/>
      <c r="W410" s="322"/>
      <c r="X410" s="322"/>
      <c r="Y410" s="322"/>
      <c r="Z410" s="322"/>
      <c r="AA410" s="322"/>
      <c r="AB410" s="323"/>
      <c r="AC410" s="324"/>
      <c r="AD410" s="324"/>
      <c r="AE410" s="324"/>
      <c r="AF410" s="324"/>
      <c r="AG410" s="324"/>
      <c r="AH410" s="324"/>
      <c r="AI410" s="324"/>
      <c r="AJ410" s="324"/>
      <c r="AK410" s="324"/>
      <c r="AL410" s="324"/>
      <c r="AM410" s="324"/>
      <c r="AN410" s="324"/>
      <c r="AO410" s="324"/>
      <c r="AP410" s="185"/>
      <c r="AQ410" s="185"/>
      <c r="AR410" s="185"/>
      <c r="AS410" s="185"/>
      <c r="AT410" s="185"/>
      <c r="AU410" s="185"/>
      <c r="AV410" s="185"/>
      <c r="AW410" s="185"/>
      <c r="AX410" s="185"/>
      <c r="AY410" s="185"/>
      <c r="AZ410" s="185"/>
      <c r="BA410" s="185"/>
      <c r="BB410" s="185"/>
      <c r="BC410" s="185"/>
      <c r="BD410" s="185"/>
      <c r="BE410" s="185"/>
      <c r="BF410" s="185"/>
      <c r="BG410" s="185"/>
      <c r="BH410" s="185"/>
      <c r="BI410" s="185"/>
      <c r="BJ410" s="185"/>
      <c r="BK410" s="185"/>
      <c r="BL410" s="185"/>
      <c r="BM410" s="185"/>
      <c r="BN410" s="185"/>
      <c r="BO410" s="185"/>
      <c r="BP410" s="185"/>
      <c r="BQ410" s="185"/>
      <c r="BR410" s="185"/>
      <c r="BS410" s="185"/>
      <c r="BT410" s="185"/>
      <c r="BU410" s="185"/>
      <c r="BV410" s="185"/>
      <c r="BW410" s="185"/>
      <c r="BX410" s="185"/>
      <c r="BY410" s="185"/>
      <c r="BZ410" s="185"/>
      <c r="CA410" s="185"/>
      <c r="CB410" s="185"/>
      <c r="CC410" s="185"/>
      <c r="CD410" s="185"/>
      <c r="CE410" s="185"/>
      <c r="CF410" s="185"/>
      <c r="CG410" s="185"/>
      <c r="CH410" s="185"/>
      <c r="CI410" s="185"/>
      <c r="CJ410" s="185"/>
      <c r="CK410" s="185"/>
      <c r="CL410" s="185"/>
      <c r="CM410" s="185"/>
      <c r="CN410" s="185"/>
      <c r="CO410" s="185"/>
      <c r="CP410" s="185"/>
      <c r="CQ410" s="185"/>
      <c r="CR410" s="185"/>
      <c r="CS410" s="185"/>
      <c r="CT410" s="185"/>
      <c r="CU410" s="185"/>
      <c r="CV410" s="185"/>
      <c r="CW410" s="185"/>
      <c r="CX410" s="185"/>
      <c r="CY410" s="185"/>
      <c r="CZ410" s="185"/>
      <c r="DA410" s="185"/>
      <c r="DB410" s="185"/>
      <c r="DC410" s="185"/>
      <c r="DD410" s="185"/>
      <c r="DE410" s="185"/>
      <c r="DF410" s="185"/>
      <c r="DG410" s="185"/>
      <c r="DH410" s="185"/>
      <c r="DI410" s="185"/>
      <c r="DJ410" s="185"/>
      <c r="DK410" s="185"/>
      <c r="DL410" s="185"/>
      <c r="DM410" s="185"/>
      <c r="DN410" s="185"/>
      <c r="DO410" s="185"/>
      <c r="DP410" s="185"/>
      <c r="DQ410" s="185"/>
      <c r="DR410" s="185"/>
      <c r="DS410" s="185"/>
      <c r="DT410" s="185"/>
      <c r="DU410" s="185"/>
      <c r="DV410" s="185"/>
      <c r="DW410" s="185"/>
      <c r="DX410" s="185"/>
      <c r="DY410" s="185"/>
      <c r="DZ410" s="185"/>
      <c r="EA410" s="185"/>
      <c r="EB410" s="185"/>
      <c r="EC410" s="185"/>
      <c r="ED410" s="185"/>
      <c r="EE410" s="185"/>
      <c r="EF410" s="185"/>
      <c r="EG410" s="185"/>
      <c r="EH410" s="185"/>
      <c r="EI410" s="185"/>
      <c r="EJ410" s="185"/>
      <c r="EK410" s="185"/>
      <c r="EL410" s="185"/>
      <c r="EM410" s="185"/>
      <c r="EN410" s="185"/>
      <c r="EO410" s="185"/>
      <c r="EP410" s="185"/>
      <c r="EQ410" s="185"/>
      <c r="ER410" s="185"/>
      <c r="ES410" s="185"/>
      <c r="ET410" s="185"/>
      <c r="EU410" s="185"/>
      <c r="EV410" s="185"/>
      <c r="EW410" s="185"/>
      <c r="EX410" s="185"/>
      <c r="EY410" s="185"/>
      <c r="EZ410" s="185"/>
      <c r="FA410" s="185"/>
      <c r="FB410" s="185"/>
      <c r="FC410" s="185"/>
      <c r="FD410" s="185"/>
      <c r="FE410" s="185"/>
      <c r="FF410" s="185"/>
      <c r="FG410" s="185"/>
      <c r="FH410" s="185"/>
      <c r="FI410" s="185"/>
      <c r="FJ410" s="185"/>
      <c r="FK410" s="185"/>
      <c r="FL410" s="185"/>
      <c r="FM410" s="185"/>
      <c r="FN410" s="185"/>
      <c r="FO410" s="185"/>
      <c r="FP410" s="185"/>
      <c r="FQ410" s="185"/>
      <c r="FR410" s="185"/>
      <c r="FS410" s="185"/>
      <c r="FT410" s="185"/>
      <c r="FU410" s="185"/>
      <c r="FV410" s="185"/>
      <c r="FW410" s="185"/>
      <c r="FX410" s="185"/>
      <c r="FY410" s="185"/>
      <c r="FZ410" s="185"/>
      <c r="GA410" s="185"/>
      <c r="GB410" s="185"/>
      <c r="GC410" s="185"/>
      <c r="GD410" s="185"/>
      <c r="GE410" s="185"/>
      <c r="GF410" s="185"/>
      <c r="GG410" s="185"/>
      <c r="GH410" s="185"/>
      <c r="GI410" s="185"/>
      <c r="GJ410" s="185"/>
      <c r="GK410" s="185"/>
      <c r="GL410" s="185"/>
      <c r="GM410" s="185"/>
      <c r="GN410" s="185"/>
      <c r="GO410" s="185"/>
      <c r="GP410" s="185"/>
      <c r="GQ410" s="185"/>
      <c r="GR410" s="185"/>
      <c r="GS410" s="185"/>
      <c r="GT410" s="185"/>
      <c r="GU410" s="185"/>
      <c r="GV410" s="185"/>
      <c r="GW410" s="185"/>
      <c r="GX410" s="185"/>
      <c r="GY410" s="185"/>
      <c r="GZ410" s="185"/>
      <c r="HA410" s="185"/>
      <c r="HB410" s="185"/>
      <c r="HC410" s="185"/>
      <c r="HD410" s="185"/>
      <c r="HE410" s="185"/>
      <c r="HF410" s="185"/>
      <c r="HG410" s="185"/>
      <c r="HH410" s="185"/>
      <c r="HI410" s="185"/>
      <c r="HJ410" s="185"/>
      <c r="HK410" s="185"/>
      <c r="HL410" s="185"/>
      <c r="HM410" s="185"/>
      <c r="HN410" s="185"/>
      <c r="HO410" s="185"/>
      <c r="HP410" s="185"/>
      <c r="HQ410" s="185"/>
      <c r="HR410" s="185"/>
      <c r="HS410" s="185"/>
      <c r="HT410" s="185"/>
      <c r="HU410" s="185"/>
      <c r="HV410" s="185"/>
      <c r="HW410" s="185"/>
      <c r="HX410" s="185"/>
      <c r="HY410" s="185"/>
      <c r="HZ410" s="185"/>
      <c r="IA410" s="185"/>
      <c r="IB410" s="185"/>
      <c r="IC410" s="185"/>
      <c r="ID410" s="185"/>
      <c r="IE410" s="185"/>
      <c r="IF410" s="185"/>
      <c r="IG410" s="185"/>
      <c r="IH410" s="185"/>
      <c r="II410" s="185"/>
      <c r="IJ410" s="185"/>
      <c r="IK410" s="185"/>
      <c r="IL410" s="185"/>
      <c r="IM410" s="185"/>
      <c r="IN410" s="185"/>
      <c r="IO410" s="185"/>
      <c r="IP410" s="185"/>
      <c r="IQ410" s="185"/>
      <c r="IR410" s="185"/>
      <c r="IS410" s="185"/>
      <c r="IT410" s="185"/>
      <c r="IU410" s="185"/>
      <c r="IV410" s="185"/>
      <c r="IW410" s="185"/>
      <c r="IX410" s="185"/>
      <c r="IY410" s="185"/>
      <c r="IZ410" s="185"/>
      <c r="JA410" s="185"/>
      <c r="JB410" s="185"/>
      <c r="JC410" s="185"/>
      <c r="JD410" s="185"/>
      <c r="JE410" s="185"/>
      <c r="JF410" s="185"/>
      <c r="JG410" s="185"/>
      <c r="JH410" s="185"/>
      <c r="JI410" s="185"/>
      <c r="JJ410" s="185"/>
      <c r="JK410" s="185"/>
      <c r="JL410" s="185"/>
      <c r="JM410" s="185"/>
      <c r="JN410" s="185"/>
      <c r="JO410" s="185"/>
      <c r="JP410" s="185"/>
      <c r="JQ410" s="185"/>
      <c r="JR410" s="185"/>
      <c r="JS410" s="185"/>
      <c r="JT410" s="185"/>
      <c r="JU410" s="185"/>
      <c r="JV410" s="185"/>
      <c r="JW410" s="185"/>
      <c r="JX410" s="185"/>
      <c r="JY410" s="185"/>
      <c r="JZ410" s="185"/>
      <c r="KA410" s="185"/>
      <c r="KB410" s="185"/>
      <c r="KC410" s="185"/>
      <c r="KD410" s="185"/>
      <c r="KE410" s="185"/>
      <c r="KF410" s="185"/>
      <c r="KG410" s="185"/>
      <c r="KH410" s="185"/>
      <c r="KI410" s="185"/>
      <c r="KJ410" s="185"/>
      <c r="KK410" s="185"/>
      <c r="KL410" s="185"/>
      <c r="KM410" s="185"/>
      <c r="KN410" s="185"/>
      <c r="KO410" s="185"/>
      <c r="KP410" s="185"/>
      <c r="KQ410" s="185"/>
      <c r="KR410" s="185"/>
      <c r="KS410" s="185"/>
      <c r="KT410" s="185"/>
      <c r="KU410" s="185"/>
      <c r="KV410" s="185"/>
      <c r="KW410" s="185"/>
      <c r="KX410" s="185"/>
      <c r="KY410" s="185"/>
      <c r="KZ410" s="185"/>
      <c r="LA410" s="185"/>
      <c r="LB410" s="185"/>
      <c r="LC410" s="185"/>
      <c r="LD410" s="185"/>
      <c r="LE410" s="185"/>
      <c r="LF410" s="185"/>
      <c r="LG410" s="185"/>
      <c r="LH410" s="185"/>
      <c r="LI410" s="185"/>
      <c r="LJ410" s="185"/>
      <c r="LK410" s="185"/>
      <c r="LL410" s="185"/>
      <c r="LM410" s="185"/>
      <c r="LN410" s="185"/>
      <c r="LO410" s="185"/>
      <c r="LP410" s="185"/>
      <c r="LQ410" s="185"/>
      <c r="LR410" s="185"/>
      <c r="LS410" s="185"/>
      <c r="LT410" s="185"/>
      <c r="LU410" s="185"/>
      <c r="LV410" s="185"/>
      <c r="LW410" s="185"/>
      <c r="LX410" s="185"/>
      <c r="LY410" s="185"/>
      <c r="LZ410" s="185"/>
      <c r="MA410" s="185"/>
      <c r="MB410" s="185"/>
      <c r="MC410" s="185"/>
      <c r="MD410" s="185"/>
      <c r="ME410" s="185"/>
      <c r="MF410" s="185"/>
      <c r="MG410" s="185"/>
      <c r="MH410" s="185"/>
      <c r="MI410" s="185"/>
      <c r="MJ410" s="185"/>
      <c r="MK410" s="185"/>
      <c r="ML410" s="185"/>
      <c r="MM410" s="185"/>
      <c r="MN410" s="185"/>
      <c r="MO410" s="185"/>
      <c r="MP410" s="185"/>
      <c r="MQ410" s="185"/>
      <c r="MR410" s="185"/>
      <c r="MS410" s="185"/>
      <c r="MT410" s="185"/>
      <c r="MU410" s="185"/>
      <c r="MV410" s="185"/>
      <c r="MW410" s="185"/>
      <c r="MX410" s="185"/>
      <c r="MY410" s="185"/>
      <c r="MZ410" s="185"/>
      <c r="NA410" s="185"/>
      <c r="NB410" s="185"/>
      <c r="NC410" s="185"/>
      <c r="ND410" s="185"/>
      <c r="NE410" s="185"/>
      <c r="NF410" s="185"/>
      <c r="NG410" s="185"/>
      <c r="NH410" s="185"/>
      <c r="NI410" s="185"/>
      <c r="NJ410" s="185"/>
      <c r="NK410" s="185"/>
      <c r="NL410" s="185"/>
      <c r="NM410" s="185"/>
      <c r="NN410" s="185"/>
      <c r="NO410" s="185"/>
      <c r="NP410" s="185"/>
      <c r="NQ410" s="185"/>
      <c r="NR410" s="185"/>
      <c r="NS410" s="185"/>
      <c r="NT410" s="185"/>
      <c r="NU410" s="185"/>
      <c r="NV410" s="185"/>
      <c r="NW410" s="185"/>
      <c r="NX410" s="185"/>
      <c r="NY410" s="185"/>
      <c r="NZ410" s="185"/>
      <c r="OA410" s="185"/>
      <c r="OB410" s="185"/>
      <c r="OC410" s="185"/>
      <c r="OD410" s="185"/>
      <c r="OE410" s="185"/>
      <c r="OF410" s="185"/>
      <c r="OG410" s="185"/>
      <c r="OH410" s="185"/>
      <c r="OI410" s="185"/>
      <c r="OJ410" s="185"/>
      <c r="OK410" s="185"/>
      <c r="OL410" s="185"/>
      <c r="OM410" s="185"/>
      <c r="ON410" s="185"/>
      <c r="OO410" s="185"/>
      <c r="OP410" s="185"/>
      <c r="OQ410" s="185"/>
      <c r="OR410" s="185"/>
      <c r="OS410" s="185"/>
      <c r="OT410" s="185"/>
      <c r="OU410" s="185"/>
      <c r="OV410" s="185"/>
      <c r="OW410" s="185"/>
      <c r="OX410" s="185"/>
      <c r="OY410" s="185"/>
      <c r="OZ410" s="185"/>
      <c r="PA410" s="185"/>
      <c r="PB410" s="185"/>
      <c r="PC410" s="185"/>
      <c r="PD410" s="185"/>
      <c r="PE410" s="185"/>
      <c r="PF410" s="185"/>
      <c r="PG410" s="185"/>
      <c r="PH410" s="185"/>
      <c r="PI410" s="185"/>
      <c r="PJ410" s="185"/>
      <c r="PK410" s="185"/>
      <c r="PL410" s="185"/>
      <c r="PM410" s="185"/>
      <c r="PN410" s="185"/>
      <c r="PO410" s="185"/>
      <c r="PP410" s="185"/>
      <c r="PQ410" s="185"/>
      <c r="PR410" s="185"/>
      <c r="PS410" s="185"/>
      <c r="PT410" s="185"/>
      <c r="PU410" s="185"/>
      <c r="PV410" s="185"/>
      <c r="PW410" s="185"/>
      <c r="PX410" s="185"/>
      <c r="PY410" s="185"/>
      <c r="PZ410" s="185"/>
      <c r="QA410" s="185"/>
      <c r="QB410" s="185"/>
      <c r="QC410" s="185"/>
      <c r="QD410" s="185"/>
      <c r="QE410" s="185"/>
      <c r="QF410" s="185"/>
      <c r="QG410" s="185"/>
      <c r="QH410" s="185"/>
      <c r="QI410" s="185"/>
      <c r="QJ410" s="185"/>
      <c r="QK410" s="185"/>
      <c r="QL410" s="185"/>
      <c r="QM410" s="185"/>
      <c r="QN410" s="185"/>
      <c r="QO410" s="185"/>
      <c r="QP410" s="185"/>
      <c r="QQ410" s="185"/>
      <c r="QR410" s="185"/>
      <c r="QS410" s="185"/>
      <c r="QT410" s="185"/>
      <c r="QU410" s="185"/>
      <c r="QV410" s="185"/>
      <c r="QW410" s="185"/>
      <c r="QX410" s="185"/>
      <c r="QY410" s="185"/>
      <c r="QZ410" s="185"/>
      <c r="RA410" s="185"/>
      <c r="RB410" s="185"/>
      <c r="RC410" s="185"/>
      <c r="RD410" s="185"/>
      <c r="RE410" s="185"/>
      <c r="RF410" s="185"/>
      <c r="RG410" s="185"/>
      <c r="RH410" s="185"/>
      <c r="RI410" s="185"/>
      <c r="RJ410" s="185"/>
      <c r="RK410" s="185"/>
      <c r="RL410" s="185"/>
      <c r="RM410" s="185"/>
      <c r="RN410" s="185"/>
      <c r="RO410" s="185"/>
      <c r="RP410" s="185"/>
      <c r="RQ410" s="185"/>
      <c r="RR410" s="185"/>
      <c r="RS410" s="185"/>
      <c r="RT410" s="185"/>
      <c r="RU410" s="185"/>
      <c r="RV410" s="185"/>
      <c r="RW410" s="185"/>
      <c r="RX410" s="185"/>
      <c r="RY410" s="185"/>
      <c r="RZ410" s="185"/>
      <c r="SA410" s="185"/>
      <c r="SB410" s="185"/>
      <c r="SC410" s="185"/>
      <c r="SD410" s="185"/>
      <c r="SE410" s="185"/>
      <c r="SF410" s="185"/>
      <c r="SG410" s="185"/>
      <c r="SH410" s="185"/>
      <c r="SI410" s="185"/>
      <c r="SJ410" s="185"/>
      <c r="SK410" s="185"/>
      <c r="SL410" s="185"/>
      <c r="SM410" s="185"/>
      <c r="SN410" s="185"/>
      <c r="SO410" s="185"/>
      <c r="SP410" s="185"/>
      <c r="SQ410" s="185"/>
      <c r="SR410" s="185"/>
      <c r="SS410" s="185"/>
      <c r="ST410" s="185"/>
      <c r="SU410" s="185"/>
      <c r="SV410" s="185"/>
      <c r="SW410" s="185"/>
      <c r="SX410" s="185"/>
      <c r="SY410" s="185"/>
      <c r="SZ410" s="185"/>
      <c r="TA410" s="185"/>
      <c r="TB410" s="185"/>
      <c r="TC410" s="185"/>
      <c r="TD410" s="185"/>
      <c r="TE410" s="185"/>
      <c r="TF410" s="185"/>
      <c r="TG410" s="185"/>
      <c r="TH410" s="185"/>
      <c r="TI410" s="185"/>
      <c r="TJ410" s="185"/>
      <c r="TK410" s="185"/>
      <c r="TL410" s="185"/>
      <c r="TM410" s="185"/>
      <c r="TN410" s="185"/>
      <c r="TO410" s="185"/>
      <c r="TP410" s="185"/>
      <c r="TQ410" s="185"/>
      <c r="TR410" s="185"/>
      <c r="TS410" s="185"/>
      <c r="TT410" s="185"/>
      <c r="TU410" s="185"/>
      <c r="TV410" s="185"/>
      <c r="TW410" s="185"/>
      <c r="TX410" s="185"/>
      <c r="TY410" s="185"/>
      <c r="TZ410" s="185"/>
      <c r="UA410" s="185"/>
      <c r="UB410" s="185"/>
      <c r="UC410" s="185"/>
      <c r="UD410" s="185"/>
      <c r="UE410" s="185"/>
      <c r="UF410" s="185"/>
      <c r="UG410" s="185"/>
      <c r="UH410" s="185"/>
      <c r="UI410" s="185"/>
      <c r="UJ410" s="185"/>
      <c r="UK410" s="185"/>
      <c r="UL410" s="185"/>
      <c r="UM410" s="185"/>
      <c r="UN410" s="185"/>
      <c r="UO410" s="185"/>
      <c r="UP410" s="185"/>
      <c r="UQ410" s="185"/>
      <c r="UR410" s="185"/>
      <c r="US410" s="185"/>
      <c r="UT410" s="185"/>
      <c r="UU410" s="185"/>
      <c r="UV410" s="185"/>
      <c r="UW410" s="185"/>
      <c r="UX410" s="185"/>
      <c r="UY410" s="185"/>
      <c r="UZ410" s="185"/>
      <c r="VA410" s="185"/>
      <c r="VB410" s="185"/>
      <c r="VC410" s="185"/>
      <c r="VD410" s="185"/>
      <c r="VE410" s="185"/>
      <c r="VF410" s="185"/>
      <c r="VG410" s="185"/>
      <c r="VH410" s="185"/>
      <c r="VI410" s="185"/>
      <c r="VJ410" s="185"/>
      <c r="VK410" s="185"/>
      <c r="VL410" s="185"/>
      <c r="VM410" s="185"/>
      <c r="VN410" s="185"/>
      <c r="VO410" s="185"/>
      <c r="VP410" s="185"/>
      <c r="VQ410" s="185"/>
      <c r="VR410" s="185"/>
      <c r="VS410" s="185"/>
      <c r="VT410" s="185"/>
      <c r="VU410" s="185"/>
      <c r="VV410" s="185"/>
      <c r="VW410" s="185"/>
      <c r="VX410" s="185"/>
      <c r="VY410" s="185"/>
      <c r="VZ410" s="185"/>
      <c r="WA410" s="185"/>
      <c r="WB410" s="185"/>
      <c r="WC410" s="185"/>
      <c r="WD410" s="185"/>
      <c r="WE410" s="185"/>
      <c r="WF410" s="185"/>
      <c r="WG410" s="185"/>
      <c r="WH410" s="185"/>
      <c r="WI410" s="185"/>
      <c r="WJ410" s="185"/>
      <c r="WK410" s="185"/>
      <c r="WL410" s="185"/>
      <c r="WM410" s="185"/>
      <c r="WN410" s="185"/>
      <c r="WO410" s="185"/>
      <c r="WP410" s="185"/>
      <c r="WQ410" s="185"/>
      <c r="WR410" s="185"/>
      <c r="WS410" s="185"/>
      <c r="WT410" s="185"/>
      <c r="WU410" s="185"/>
      <c r="WV410" s="185"/>
      <c r="WW410" s="185"/>
      <c r="WX410" s="185"/>
      <c r="WY410" s="185"/>
      <c r="WZ410" s="185"/>
      <c r="XA410" s="185"/>
      <c r="XB410" s="185"/>
      <c r="XC410" s="185"/>
      <c r="XD410" s="185"/>
      <c r="XE410" s="185"/>
      <c r="XF410" s="185"/>
      <c r="XG410" s="185"/>
      <c r="XH410" s="185"/>
      <c r="XI410" s="185"/>
      <c r="XJ410" s="185"/>
      <c r="XK410" s="185"/>
      <c r="XL410" s="185"/>
      <c r="XM410" s="185"/>
      <c r="XN410" s="185"/>
      <c r="XO410" s="185"/>
      <c r="XP410" s="185"/>
      <c r="XQ410" s="185"/>
      <c r="XR410" s="185"/>
      <c r="XS410" s="185"/>
      <c r="XT410" s="185"/>
      <c r="XU410" s="185"/>
      <c r="XV410" s="185"/>
      <c r="XW410" s="185"/>
      <c r="XX410" s="185"/>
      <c r="XY410" s="185"/>
      <c r="XZ410" s="185"/>
      <c r="YA410" s="185"/>
      <c r="YB410" s="185"/>
      <c r="YC410" s="185"/>
      <c r="YD410" s="185"/>
      <c r="YE410" s="185"/>
      <c r="YF410" s="185"/>
      <c r="YG410" s="185"/>
      <c r="YH410" s="185"/>
      <c r="YI410" s="185"/>
      <c r="YJ410" s="185"/>
      <c r="YK410" s="185"/>
      <c r="YL410" s="185"/>
      <c r="YM410" s="185"/>
      <c r="YN410" s="185"/>
      <c r="YO410" s="185"/>
      <c r="YP410" s="185"/>
      <c r="YQ410" s="185"/>
      <c r="YR410" s="185"/>
      <c r="YS410" s="185"/>
      <c r="YT410" s="185"/>
      <c r="YU410" s="185"/>
      <c r="YV410" s="185"/>
      <c r="YW410" s="185"/>
      <c r="YX410" s="185"/>
      <c r="YY410" s="185"/>
      <c r="YZ410" s="185"/>
      <c r="ZA410" s="185"/>
      <c r="ZB410" s="185"/>
      <c r="ZC410" s="185"/>
      <c r="ZD410" s="185"/>
      <c r="ZE410" s="185"/>
      <c r="ZF410" s="185"/>
      <c r="ZG410" s="185"/>
      <c r="ZH410" s="185"/>
      <c r="ZI410" s="185"/>
      <c r="ZJ410" s="185"/>
      <c r="ZK410" s="185"/>
      <c r="ZL410" s="185"/>
      <c r="ZM410" s="185"/>
      <c r="ZN410" s="185"/>
      <c r="ZO410" s="185"/>
      <c r="ZP410" s="185"/>
      <c r="ZQ410" s="185"/>
      <c r="ZR410" s="185"/>
      <c r="ZS410" s="185"/>
      <c r="ZT410" s="185"/>
      <c r="ZU410" s="185"/>
      <c r="ZV410" s="185"/>
      <c r="ZW410" s="185"/>
      <c r="ZX410" s="185"/>
      <c r="ZY410" s="185"/>
      <c r="ZZ410" s="185"/>
      <c r="AAA410" s="185"/>
      <c r="AAB410" s="185"/>
      <c r="AAC410" s="185"/>
      <c r="AAD410" s="185"/>
      <c r="AAE410" s="185"/>
      <c r="AAF410" s="185"/>
      <c r="AAG410" s="185"/>
      <c r="AAH410" s="185"/>
      <c r="AAI410" s="185"/>
      <c r="AAJ410" s="185"/>
      <c r="AAK410" s="185"/>
      <c r="AAL410" s="185"/>
      <c r="AAM410" s="185"/>
      <c r="AAN410" s="185"/>
      <c r="AAO410" s="185"/>
      <c r="AAP410" s="185"/>
      <c r="AAQ410" s="185"/>
      <c r="AAR410" s="185"/>
      <c r="AAS410" s="185"/>
      <c r="AAT410" s="185"/>
      <c r="AAU410" s="185"/>
      <c r="AAV410" s="185"/>
      <c r="AAW410" s="185"/>
      <c r="AAX410" s="185"/>
      <c r="AAY410" s="185"/>
      <c r="AAZ410" s="185"/>
      <c r="ABA410" s="185"/>
      <c r="ABB410" s="185"/>
      <c r="ABC410" s="185"/>
      <c r="ABD410" s="185"/>
      <c r="ABE410" s="185"/>
      <c r="ABF410" s="185"/>
      <c r="ABG410" s="185"/>
      <c r="ABH410" s="185"/>
      <c r="ABI410" s="185"/>
      <c r="ABJ410" s="185"/>
      <c r="ABK410" s="185"/>
      <c r="ABL410" s="185"/>
      <c r="ABM410" s="185"/>
      <c r="ABN410" s="185"/>
      <c r="ABO410" s="185"/>
      <c r="ABP410" s="185"/>
      <c r="ABQ410" s="185"/>
      <c r="ABR410" s="185"/>
      <c r="ABS410" s="185"/>
      <c r="ABT410" s="185"/>
      <c r="ABU410" s="185"/>
      <c r="ABV410" s="185"/>
      <c r="ABW410" s="185"/>
      <c r="ABX410" s="185"/>
      <c r="ABY410" s="185"/>
      <c r="ABZ410" s="185"/>
      <c r="ACA410" s="185"/>
      <c r="ACB410" s="185"/>
      <c r="ACC410" s="185"/>
      <c r="ACD410" s="185"/>
      <c r="ACE410" s="185"/>
      <c r="ACF410" s="185"/>
      <c r="ACG410" s="185"/>
      <c r="ACH410" s="185"/>
      <c r="ACI410" s="185"/>
      <c r="ACJ410" s="185"/>
      <c r="ACK410" s="185"/>
      <c r="ACL410" s="185"/>
      <c r="ACM410" s="185"/>
      <c r="ACN410" s="185"/>
      <c r="ACO410" s="185"/>
      <c r="ACP410" s="185"/>
      <c r="ACQ410" s="185"/>
      <c r="ACR410" s="185"/>
      <c r="ACS410" s="185"/>
      <c r="ACT410" s="185"/>
      <c r="ACU410" s="185"/>
      <c r="ACV410" s="185"/>
      <c r="ACW410" s="185"/>
      <c r="ACX410" s="185"/>
      <c r="ACY410" s="185"/>
      <c r="ACZ410" s="185"/>
      <c r="ADA410" s="185"/>
    </row>
    <row r="411" spans="1:781" s="166" customFormat="1" ht="15" customHeight="1" x14ac:dyDescent="0.3">
      <c r="A411" s="262"/>
      <c r="B411" s="267"/>
      <c r="C411" s="315"/>
      <c r="D411" s="270"/>
      <c r="E411" s="265"/>
      <c r="F411" s="271"/>
      <c r="G411" s="264"/>
      <c r="H411" s="271"/>
      <c r="I411" s="272"/>
      <c r="J411" s="325"/>
      <c r="K411" s="262"/>
      <c r="L411" s="263"/>
      <c r="M411" s="264"/>
      <c r="N411" s="265"/>
      <c r="O411" s="273"/>
      <c r="P411" s="267"/>
      <c r="Q411" s="304"/>
      <c r="R411" s="305"/>
      <c r="S411" s="321"/>
      <c r="T411" s="285"/>
      <c r="U411" s="285"/>
      <c r="V411" s="322"/>
      <c r="W411" s="322"/>
      <c r="X411" s="322"/>
      <c r="Y411" s="322"/>
      <c r="Z411" s="322"/>
      <c r="AA411" s="322"/>
      <c r="AB411" s="323"/>
      <c r="AC411" s="324"/>
      <c r="AD411" s="324"/>
      <c r="AE411" s="324"/>
      <c r="AF411" s="324"/>
      <c r="AG411" s="324"/>
      <c r="AH411" s="324"/>
      <c r="AI411" s="324"/>
      <c r="AJ411" s="324"/>
      <c r="AK411" s="324"/>
      <c r="AL411" s="324"/>
      <c r="AM411" s="324"/>
      <c r="AN411" s="324"/>
      <c r="AO411" s="324"/>
      <c r="AP411" s="185"/>
      <c r="AQ411" s="185"/>
      <c r="AR411" s="185"/>
      <c r="AS411" s="185"/>
      <c r="AT411" s="185"/>
      <c r="AU411" s="185"/>
      <c r="AV411" s="185"/>
      <c r="AW411" s="185"/>
      <c r="AX411" s="185"/>
      <c r="AY411" s="185"/>
      <c r="AZ411" s="185"/>
      <c r="BA411" s="185"/>
      <c r="BB411" s="185"/>
      <c r="BC411" s="185"/>
      <c r="BD411" s="185"/>
      <c r="BE411" s="185"/>
      <c r="BF411" s="185"/>
      <c r="BG411" s="185"/>
      <c r="BH411" s="185"/>
      <c r="BI411" s="185"/>
      <c r="BJ411" s="185"/>
      <c r="BK411" s="185"/>
      <c r="BL411" s="185"/>
      <c r="BM411" s="185"/>
      <c r="BN411" s="185"/>
      <c r="BO411" s="185"/>
      <c r="BP411" s="185"/>
      <c r="BQ411" s="185"/>
      <c r="BR411" s="185"/>
      <c r="BS411" s="185"/>
      <c r="BT411" s="185"/>
      <c r="BU411" s="185"/>
      <c r="BV411" s="185"/>
      <c r="BW411" s="185"/>
      <c r="BX411" s="185"/>
      <c r="BY411" s="185"/>
      <c r="BZ411" s="185"/>
      <c r="CA411" s="185"/>
      <c r="CB411" s="185"/>
      <c r="CC411" s="185"/>
      <c r="CD411" s="185"/>
      <c r="CE411" s="185"/>
      <c r="CF411" s="185"/>
      <c r="CG411" s="185"/>
      <c r="CH411" s="185"/>
      <c r="CI411" s="185"/>
      <c r="CJ411" s="185"/>
      <c r="CK411" s="185"/>
      <c r="CL411" s="185"/>
      <c r="CM411" s="185"/>
      <c r="CN411" s="185"/>
      <c r="CO411" s="185"/>
      <c r="CP411" s="185"/>
      <c r="CQ411" s="185"/>
      <c r="CR411" s="185"/>
      <c r="CS411" s="185"/>
      <c r="CT411" s="185"/>
      <c r="CU411" s="185"/>
      <c r="CV411" s="185"/>
      <c r="CW411" s="185"/>
      <c r="CX411" s="185"/>
      <c r="CY411" s="185"/>
      <c r="CZ411" s="185"/>
      <c r="DA411" s="185"/>
      <c r="DB411" s="185"/>
      <c r="DC411" s="185"/>
      <c r="DD411" s="185"/>
      <c r="DE411" s="185"/>
      <c r="DF411" s="185"/>
      <c r="DG411" s="185"/>
      <c r="DH411" s="185"/>
      <c r="DI411" s="185"/>
      <c r="DJ411" s="185"/>
      <c r="DK411" s="185"/>
      <c r="DL411" s="185"/>
      <c r="DM411" s="185"/>
      <c r="DN411" s="185"/>
      <c r="DO411" s="185"/>
      <c r="DP411" s="185"/>
      <c r="DQ411" s="185"/>
      <c r="DR411" s="185"/>
      <c r="DS411" s="185"/>
      <c r="DT411" s="185"/>
      <c r="DU411" s="185"/>
      <c r="DV411" s="185"/>
      <c r="DW411" s="185"/>
      <c r="DX411" s="185"/>
      <c r="DY411" s="185"/>
      <c r="DZ411" s="185"/>
      <c r="EA411" s="185"/>
      <c r="EB411" s="185"/>
      <c r="EC411" s="185"/>
      <c r="ED411" s="185"/>
      <c r="EE411" s="185"/>
      <c r="EF411" s="185"/>
      <c r="EG411" s="185"/>
      <c r="EH411" s="185"/>
      <c r="EI411" s="185"/>
      <c r="EJ411" s="185"/>
      <c r="EK411" s="185"/>
      <c r="EL411" s="185"/>
      <c r="EM411" s="185"/>
      <c r="EN411" s="185"/>
      <c r="EO411" s="185"/>
      <c r="EP411" s="185"/>
      <c r="EQ411" s="185"/>
      <c r="ER411" s="185"/>
      <c r="ES411" s="185"/>
      <c r="ET411" s="185"/>
      <c r="EU411" s="185"/>
      <c r="EV411" s="185"/>
      <c r="EW411" s="185"/>
      <c r="EX411" s="185"/>
      <c r="EY411" s="185"/>
      <c r="EZ411" s="185"/>
      <c r="FA411" s="185"/>
      <c r="FB411" s="185"/>
      <c r="FC411" s="185"/>
      <c r="FD411" s="185"/>
      <c r="FE411" s="185"/>
      <c r="FF411" s="185"/>
      <c r="FG411" s="185"/>
      <c r="FH411" s="185"/>
      <c r="FI411" s="185"/>
      <c r="FJ411" s="185"/>
      <c r="FK411" s="185"/>
      <c r="FL411" s="185"/>
      <c r="FM411" s="185"/>
      <c r="FN411" s="185"/>
      <c r="FO411" s="185"/>
      <c r="FP411" s="185"/>
      <c r="FQ411" s="185"/>
      <c r="FR411" s="185"/>
      <c r="FS411" s="185"/>
      <c r="FT411" s="185"/>
      <c r="FU411" s="185"/>
      <c r="FV411" s="185"/>
      <c r="FW411" s="185"/>
      <c r="FX411" s="185"/>
      <c r="FY411" s="185"/>
      <c r="FZ411" s="185"/>
      <c r="GA411" s="185"/>
      <c r="GB411" s="185"/>
      <c r="GC411" s="185"/>
      <c r="GD411" s="185"/>
      <c r="GE411" s="185"/>
      <c r="GF411" s="185"/>
      <c r="GG411" s="185"/>
      <c r="GH411" s="185"/>
      <c r="GI411" s="185"/>
      <c r="GJ411" s="185"/>
      <c r="GK411" s="185"/>
      <c r="GL411" s="185"/>
      <c r="GM411" s="185"/>
      <c r="GN411" s="185"/>
      <c r="GO411" s="185"/>
      <c r="GP411" s="185"/>
      <c r="GQ411" s="185"/>
      <c r="GR411" s="185"/>
      <c r="GS411" s="185"/>
      <c r="GT411" s="185"/>
      <c r="GU411" s="185"/>
      <c r="GV411" s="185"/>
      <c r="GW411" s="185"/>
      <c r="GX411" s="185"/>
      <c r="GY411" s="185"/>
      <c r="GZ411" s="185"/>
      <c r="HA411" s="185"/>
      <c r="HB411" s="185"/>
      <c r="HC411" s="185"/>
      <c r="HD411" s="185"/>
      <c r="HE411" s="185"/>
      <c r="HF411" s="185"/>
      <c r="HG411" s="185"/>
      <c r="HH411" s="185"/>
      <c r="HI411" s="185"/>
      <c r="HJ411" s="185"/>
      <c r="HK411" s="185"/>
      <c r="HL411" s="185"/>
      <c r="HM411" s="185"/>
      <c r="HN411" s="185"/>
      <c r="HO411" s="185"/>
      <c r="HP411" s="185"/>
      <c r="HQ411" s="185"/>
      <c r="HR411" s="185"/>
      <c r="HS411" s="185"/>
      <c r="HT411" s="185"/>
      <c r="HU411" s="185"/>
      <c r="HV411" s="185"/>
      <c r="HW411" s="185"/>
      <c r="HX411" s="185"/>
      <c r="HY411" s="185"/>
      <c r="HZ411" s="185"/>
      <c r="IA411" s="185"/>
      <c r="IB411" s="185"/>
      <c r="IC411" s="185"/>
      <c r="ID411" s="185"/>
      <c r="IE411" s="185"/>
      <c r="IF411" s="185"/>
      <c r="IG411" s="185"/>
      <c r="IH411" s="185"/>
      <c r="II411" s="185"/>
      <c r="IJ411" s="185"/>
      <c r="IK411" s="185"/>
      <c r="IL411" s="185"/>
      <c r="IM411" s="185"/>
      <c r="IN411" s="185"/>
      <c r="IO411" s="185"/>
      <c r="IP411" s="185"/>
      <c r="IQ411" s="185"/>
      <c r="IR411" s="185"/>
      <c r="IS411" s="185"/>
      <c r="IT411" s="185"/>
      <c r="IU411" s="185"/>
      <c r="IV411" s="185"/>
      <c r="IW411" s="185"/>
      <c r="IX411" s="185"/>
      <c r="IY411" s="185"/>
      <c r="IZ411" s="185"/>
      <c r="JA411" s="185"/>
      <c r="JB411" s="185"/>
      <c r="JC411" s="185"/>
      <c r="JD411" s="185"/>
      <c r="JE411" s="185"/>
      <c r="JF411" s="185"/>
      <c r="JG411" s="185"/>
      <c r="JH411" s="185"/>
      <c r="JI411" s="185"/>
      <c r="JJ411" s="185"/>
      <c r="JK411" s="185"/>
      <c r="JL411" s="185"/>
      <c r="JM411" s="185"/>
      <c r="JN411" s="185"/>
      <c r="JO411" s="185"/>
      <c r="JP411" s="185"/>
      <c r="JQ411" s="185"/>
      <c r="JR411" s="185"/>
      <c r="JS411" s="185"/>
      <c r="JT411" s="185"/>
      <c r="JU411" s="185"/>
      <c r="JV411" s="185"/>
      <c r="JW411" s="185"/>
      <c r="JX411" s="185"/>
      <c r="JY411" s="185"/>
      <c r="JZ411" s="185"/>
      <c r="KA411" s="185"/>
      <c r="KB411" s="185"/>
      <c r="KC411" s="185"/>
      <c r="KD411" s="185"/>
      <c r="KE411" s="185"/>
      <c r="KF411" s="185"/>
      <c r="KG411" s="185"/>
      <c r="KH411" s="185"/>
      <c r="KI411" s="185"/>
      <c r="KJ411" s="185"/>
      <c r="KK411" s="185"/>
      <c r="KL411" s="185"/>
      <c r="KM411" s="185"/>
      <c r="KN411" s="185"/>
      <c r="KO411" s="185"/>
      <c r="KP411" s="185"/>
      <c r="KQ411" s="185"/>
      <c r="KR411" s="185"/>
      <c r="KS411" s="185"/>
      <c r="KT411" s="185"/>
      <c r="KU411" s="185"/>
      <c r="KV411" s="185"/>
      <c r="KW411" s="185"/>
      <c r="KX411" s="185"/>
      <c r="KY411" s="185"/>
      <c r="KZ411" s="185"/>
      <c r="LA411" s="185"/>
      <c r="LB411" s="185"/>
      <c r="LC411" s="185"/>
      <c r="LD411" s="185"/>
      <c r="LE411" s="185"/>
      <c r="LF411" s="185"/>
      <c r="LG411" s="185"/>
      <c r="LH411" s="185"/>
      <c r="LI411" s="185"/>
      <c r="LJ411" s="185"/>
      <c r="LK411" s="185"/>
      <c r="LL411" s="185"/>
      <c r="LM411" s="185"/>
      <c r="LN411" s="185"/>
      <c r="LO411" s="185"/>
      <c r="LP411" s="185"/>
      <c r="LQ411" s="185"/>
      <c r="LR411" s="185"/>
      <c r="LS411" s="185"/>
      <c r="LT411" s="185"/>
      <c r="LU411" s="185"/>
      <c r="LV411" s="185"/>
      <c r="LW411" s="185"/>
      <c r="LX411" s="185"/>
      <c r="LY411" s="185"/>
      <c r="LZ411" s="185"/>
      <c r="MA411" s="185"/>
      <c r="MB411" s="185"/>
      <c r="MC411" s="185"/>
      <c r="MD411" s="185"/>
      <c r="ME411" s="185"/>
      <c r="MF411" s="185"/>
      <c r="MG411" s="185"/>
      <c r="MH411" s="185"/>
      <c r="MI411" s="185"/>
      <c r="MJ411" s="185"/>
      <c r="MK411" s="185"/>
      <c r="ML411" s="185"/>
      <c r="MM411" s="185"/>
      <c r="MN411" s="185"/>
      <c r="MO411" s="185"/>
      <c r="MP411" s="185"/>
      <c r="MQ411" s="185"/>
      <c r="MR411" s="185"/>
      <c r="MS411" s="185"/>
      <c r="MT411" s="185"/>
      <c r="MU411" s="185"/>
      <c r="MV411" s="185"/>
      <c r="MW411" s="185"/>
      <c r="MX411" s="185"/>
      <c r="MY411" s="185"/>
      <c r="MZ411" s="185"/>
      <c r="NA411" s="185"/>
      <c r="NB411" s="185"/>
      <c r="NC411" s="185"/>
      <c r="ND411" s="185"/>
      <c r="NE411" s="185"/>
      <c r="NF411" s="185"/>
      <c r="NG411" s="185"/>
      <c r="NH411" s="185"/>
      <c r="NI411" s="185"/>
      <c r="NJ411" s="185"/>
      <c r="NK411" s="185"/>
      <c r="NL411" s="185"/>
      <c r="NM411" s="185"/>
      <c r="NN411" s="185"/>
      <c r="NO411" s="185"/>
      <c r="NP411" s="185"/>
      <c r="NQ411" s="185"/>
      <c r="NR411" s="185"/>
      <c r="NS411" s="185"/>
      <c r="NT411" s="185"/>
      <c r="NU411" s="185"/>
      <c r="NV411" s="185"/>
      <c r="NW411" s="185"/>
      <c r="NX411" s="185"/>
      <c r="NY411" s="185"/>
      <c r="NZ411" s="185"/>
      <c r="OA411" s="185"/>
      <c r="OB411" s="185"/>
      <c r="OC411" s="185"/>
      <c r="OD411" s="185"/>
      <c r="OE411" s="185"/>
      <c r="OF411" s="185"/>
      <c r="OG411" s="185"/>
      <c r="OH411" s="185"/>
      <c r="OI411" s="185"/>
      <c r="OJ411" s="185"/>
      <c r="OK411" s="185"/>
      <c r="OL411" s="185"/>
      <c r="OM411" s="185"/>
      <c r="ON411" s="185"/>
      <c r="OO411" s="185"/>
      <c r="OP411" s="185"/>
      <c r="OQ411" s="185"/>
      <c r="OR411" s="185"/>
      <c r="OS411" s="185"/>
      <c r="OT411" s="185"/>
      <c r="OU411" s="185"/>
      <c r="OV411" s="185"/>
      <c r="OW411" s="185"/>
      <c r="OX411" s="185"/>
      <c r="OY411" s="185"/>
      <c r="OZ411" s="185"/>
      <c r="PA411" s="185"/>
      <c r="PB411" s="185"/>
      <c r="PC411" s="185"/>
      <c r="PD411" s="185"/>
      <c r="PE411" s="185"/>
      <c r="PF411" s="185"/>
      <c r="PG411" s="185"/>
      <c r="PH411" s="185"/>
      <c r="PI411" s="185"/>
      <c r="PJ411" s="185"/>
      <c r="PK411" s="185"/>
      <c r="PL411" s="185"/>
      <c r="PM411" s="185"/>
      <c r="PN411" s="185"/>
      <c r="PO411" s="185"/>
      <c r="PP411" s="185"/>
      <c r="PQ411" s="185"/>
      <c r="PR411" s="185"/>
      <c r="PS411" s="185"/>
      <c r="PT411" s="185"/>
      <c r="PU411" s="185"/>
      <c r="PV411" s="185"/>
      <c r="PW411" s="185"/>
      <c r="PX411" s="185"/>
      <c r="PY411" s="185"/>
      <c r="PZ411" s="185"/>
      <c r="QA411" s="185"/>
      <c r="QB411" s="185"/>
      <c r="QC411" s="185"/>
      <c r="QD411" s="185"/>
      <c r="QE411" s="185"/>
      <c r="QF411" s="185"/>
      <c r="QG411" s="185"/>
      <c r="QH411" s="185"/>
      <c r="QI411" s="185"/>
      <c r="QJ411" s="185"/>
      <c r="QK411" s="185"/>
      <c r="QL411" s="185"/>
      <c r="QM411" s="185"/>
      <c r="QN411" s="185"/>
      <c r="QO411" s="185"/>
      <c r="QP411" s="185"/>
      <c r="QQ411" s="185"/>
      <c r="QR411" s="185"/>
      <c r="QS411" s="185"/>
      <c r="QT411" s="185"/>
      <c r="QU411" s="185"/>
      <c r="QV411" s="185"/>
      <c r="QW411" s="185"/>
      <c r="QX411" s="185"/>
      <c r="QY411" s="185"/>
      <c r="QZ411" s="185"/>
      <c r="RA411" s="185"/>
      <c r="RB411" s="185"/>
      <c r="RC411" s="185"/>
      <c r="RD411" s="185"/>
      <c r="RE411" s="185"/>
      <c r="RF411" s="185"/>
      <c r="RG411" s="185"/>
      <c r="RH411" s="185"/>
      <c r="RI411" s="185"/>
      <c r="RJ411" s="185"/>
      <c r="RK411" s="185"/>
      <c r="RL411" s="185"/>
      <c r="RM411" s="185"/>
      <c r="RN411" s="185"/>
      <c r="RO411" s="185"/>
      <c r="RP411" s="185"/>
      <c r="RQ411" s="185"/>
      <c r="RR411" s="185"/>
      <c r="RS411" s="185"/>
      <c r="RT411" s="185"/>
      <c r="RU411" s="185"/>
      <c r="RV411" s="185"/>
      <c r="RW411" s="185"/>
      <c r="RX411" s="185"/>
      <c r="RY411" s="185"/>
      <c r="RZ411" s="185"/>
      <c r="SA411" s="185"/>
      <c r="SB411" s="185"/>
      <c r="SC411" s="185"/>
      <c r="SD411" s="185"/>
      <c r="SE411" s="185"/>
      <c r="SF411" s="185"/>
      <c r="SG411" s="185"/>
      <c r="SH411" s="185"/>
      <c r="SI411" s="185"/>
      <c r="SJ411" s="185"/>
      <c r="SK411" s="185"/>
      <c r="SL411" s="185"/>
      <c r="SM411" s="185"/>
      <c r="SN411" s="185"/>
      <c r="SO411" s="185"/>
      <c r="SP411" s="185"/>
      <c r="SQ411" s="185"/>
      <c r="SR411" s="185"/>
      <c r="SS411" s="185"/>
      <c r="ST411" s="185"/>
      <c r="SU411" s="185"/>
      <c r="SV411" s="185"/>
      <c r="SW411" s="185"/>
      <c r="SX411" s="185"/>
      <c r="SY411" s="185"/>
      <c r="SZ411" s="185"/>
      <c r="TA411" s="185"/>
      <c r="TB411" s="185"/>
      <c r="TC411" s="185"/>
      <c r="TD411" s="185"/>
      <c r="TE411" s="185"/>
      <c r="TF411" s="185"/>
      <c r="TG411" s="185"/>
      <c r="TH411" s="185"/>
      <c r="TI411" s="185"/>
      <c r="TJ411" s="185"/>
      <c r="TK411" s="185"/>
      <c r="TL411" s="185"/>
      <c r="TM411" s="185"/>
      <c r="TN411" s="185"/>
      <c r="TO411" s="185"/>
      <c r="TP411" s="185"/>
      <c r="TQ411" s="185"/>
      <c r="TR411" s="185"/>
      <c r="TS411" s="185"/>
      <c r="TT411" s="185"/>
      <c r="TU411" s="185"/>
      <c r="TV411" s="185"/>
      <c r="TW411" s="185"/>
      <c r="TX411" s="185"/>
      <c r="TY411" s="185"/>
      <c r="TZ411" s="185"/>
      <c r="UA411" s="185"/>
      <c r="UB411" s="185"/>
      <c r="UC411" s="185"/>
      <c r="UD411" s="185"/>
      <c r="UE411" s="185"/>
      <c r="UF411" s="185"/>
      <c r="UG411" s="185"/>
      <c r="UH411" s="185"/>
      <c r="UI411" s="185"/>
      <c r="UJ411" s="185"/>
      <c r="UK411" s="185"/>
      <c r="UL411" s="185"/>
      <c r="UM411" s="185"/>
      <c r="UN411" s="185"/>
      <c r="UO411" s="185"/>
      <c r="UP411" s="185"/>
      <c r="UQ411" s="185"/>
      <c r="UR411" s="185"/>
      <c r="US411" s="185"/>
      <c r="UT411" s="185"/>
      <c r="UU411" s="185"/>
      <c r="UV411" s="185"/>
      <c r="UW411" s="185"/>
      <c r="UX411" s="185"/>
      <c r="UY411" s="185"/>
      <c r="UZ411" s="185"/>
      <c r="VA411" s="185"/>
      <c r="VB411" s="185"/>
      <c r="VC411" s="185"/>
      <c r="VD411" s="185"/>
      <c r="VE411" s="185"/>
      <c r="VF411" s="185"/>
      <c r="VG411" s="185"/>
      <c r="VH411" s="185"/>
      <c r="VI411" s="185"/>
      <c r="VJ411" s="185"/>
      <c r="VK411" s="185"/>
      <c r="VL411" s="185"/>
      <c r="VM411" s="185"/>
      <c r="VN411" s="185"/>
      <c r="VO411" s="185"/>
      <c r="VP411" s="185"/>
      <c r="VQ411" s="185"/>
      <c r="VR411" s="185"/>
      <c r="VS411" s="185"/>
      <c r="VT411" s="185"/>
      <c r="VU411" s="185"/>
      <c r="VV411" s="185"/>
      <c r="VW411" s="185"/>
      <c r="VX411" s="185"/>
      <c r="VY411" s="185"/>
      <c r="VZ411" s="185"/>
      <c r="WA411" s="185"/>
      <c r="WB411" s="185"/>
      <c r="WC411" s="185"/>
      <c r="WD411" s="185"/>
      <c r="WE411" s="185"/>
      <c r="WF411" s="185"/>
      <c r="WG411" s="185"/>
      <c r="WH411" s="185"/>
      <c r="WI411" s="185"/>
      <c r="WJ411" s="185"/>
      <c r="WK411" s="185"/>
      <c r="WL411" s="185"/>
      <c r="WM411" s="185"/>
      <c r="WN411" s="185"/>
      <c r="WO411" s="185"/>
      <c r="WP411" s="185"/>
      <c r="WQ411" s="185"/>
      <c r="WR411" s="185"/>
      <c r="WS411" s="185"/>
      <c r="WT411" s="185"/>
      <c r="WU411" s="185"/>
      <c r="WV411" s="185"/>
      <c r="WW411" s="185"/>
      <c r="WX411" s="185"/>
      <c r="WY411" s="185"/>
      <c r="WZ411" s="185"/>
      <c r="XA411" s="185"/>
      <c r="XB411" s="185"/>
      <c r="XC411" s="185"/>
      <c r="XD411" s="185"/>
      <c r="XE411" s="185"/>
      <c r="XF411" s="185"/>
      <c r="XG411" s="185"/>
      <c r="XH411" s="185"/>
      <c r="XI411" s="185"/>
      <c r="XJ411" s="185"/>
      <c r="XK411" s="185"/>
      <c r="XL411" s="185"/>
      <c r="XM411" s="185"/>
      <c r="XN411" s="185"/>
      <c r="XO411" s="185"/>
      <c r="XP411" s="185"/>
      <c r="XQ411" s="185"/>
      <c r="XR411" s="185"/>
      <c r="XS411" s="185"/>
      <c r="XT411" s="185"/>
      <c r="XU411" s="185"/>
      <c r="XV411" s="185"/>
      <c r="XW411" s="185"/>
      <c r="XX411" s="185"/>
      <c r="XY411" s="185"/>
      <c r="XZ411" s="185"/>
      <c r="YA411" s="185"/>
      <c r="YB411" s="185"/>
      <c r="YC411" s="185"/>
      <c r="YD411" s="185"/>
      <c r="YE411" s="185"/>
      <c r="YF411" s="185"/>
      <c r="YG411" s="185"/>
      <c r="YH411" s="185"/>
      <c r="YI411" s="185"/>
      <c r="YJ411" s="185"/>
      <c r="YK411" s="185"/>
      <c r="YL411" s="185"/>
      <c r="YM411" s="185"/>
      <c r="YN411" s="185"/>
      <c r="YO411" s="185"/>
      <c r="YP411" s="185"/>
      <c r="YQ411" s="185"/>
      <c r="YR411" s="185"/>
      <c r="YS411" s="185"/>
      <c r="YT411" s="185"/>
      <c r="YU411" s="185"/>
      <c r="YV411" s="185"/>
      <c r="YW411" s="185"/>
      <c r="YX411" s="185"/>
      <c r="YY411" s="185"/>
      <c r="YZ411" s="185"/>
      <c r="ZA411" s="185"/>
      <c r="ZB411" s="185"/>
      <c r="ZC411" s="185"/>
      <c r="ZD411" s="185"/>
      <c r="ZE411" s="185"/>
      <c r="ZF411" s="185"/>
      <c r="ZG411" s="185"/>
      <c r="ZH411" s="185"/>
      <c r="ZI411" s="185"/>
      <c r="ZJ411" s="185"/>
      <c r="ZK411" s="185"/>
      <c r="ZL411" s="185"/>
      <c r="ZM411" s="185"/>
      <c r="ZN411" s="185"/>
      <c r="ZO411" s="185"/>
      <c r="ZP411" s="185"/>
      <c r="ZQ411" s="185"/>
      <c r="ZR411" s="185"/>
      <c r="ZS411" s="185"/>
      <c r="ZT411" s="185"/>
      <c r="ZU411" s="185"/>
      <c r="ZV411" s="185"/>
      <c r="ZW411" s="185"/>
      <c r="ZX411" s="185"/>
      <c r="ZY411" s="185"/>
      <c r="ZZ411" s="185"/>
      <c r="AAA411" s="185"/>
      <c r="AAB411" s="185"/>
      <c r="AAC411" s="185"/>
      <c r="AAD411" s="185"/>
      <c r="AAE411" s="185"/>
      <c r="AAF411" s="185"/>
      <c r="AAG411" s="185"/>
      <c r="AAH411" s="185"/>
      <c r="AAI411" s="185"/>
      <c r="AAJ411" s="185"/>
      <c r="AAK411" s="185"/>
      <c r="AAL411" s="185"/>
      <c r="AAM411" s="185"/>
      <c r="AAN411" s="185"/>
      <c r="AAO411" s="185"/>
      <c r="AAP411" s="185"/>
      <c r="AAQ411" s="185"/>
      <c r="AAR411" s="185"/>
      <c r="AAS411" s="185"/>
      <c r="AAT411" s="185"/>
      <c r="AAU411" s="185"/>
      <c r="AAV411" s="185"/>
      <c r="AAW411" s="185"/>
      <c r="AAX411" s="185"/>
      <c r="AAY411" s="185"/>
      <c r="AAZ411" s="185"/>
      <c r="ABA411" s="185"/>
      <c r="ABB411" s="185"/>
      <c r="ABC411" s="185"/>
      <c r="ABD411" s="185"/>
      <c r="ABE411" s="185"/>
      <c r="ABF411" s="185"/>
      <c r="ABG411" s="185"/>
      <c r="ABH411" s="185"/>
      <c r="ABI411" s="185"/>
      <c r="ABJ411" s="185"/>
      <c r="ABK411" s="185"/>
      <c r="ABL411" s="185"/>
      <c r="ABM411" s="185"/>
      <c r="ABN411" s="185"/>
      <c r="ABO411" s="185"/>
      <c r="ABP411" s="185"/>
      <c r="ABQ411" s="185"/>
      <c r="ABR411" s="185"/>
      <c r="ABS411" s="185"/>
      <c r="ABT411" s="185"/>
      <c r="ABU411" s="185"/>
      <c r="ABV411" s="185"/>
      <c r="ABW411" s="185"/>
      <c r="ABX411" s="185"/>
      <c r="ABY411" s="185"/>
      <c r="ABZ411" s="185"/>
      <c r="ACA411" s="185"/>
      <c r="ACB411" s="185"/>
      <c r="ACC411" s="185"/>
      <c r="ACD411" s="185"/>
      <c r="ACE411" s="185"/>
      <c r="ACF411" s="185"/>
      <c r="ACG411" s="185"/>
      <c r="ACH411" s="185"/>
      <c r="ACI411" s="185"/>
      <c r="ACJ411" s="185"/>
      <c r="ACK411" s="185"/>
      <c r="ACL411" s="185"/>
      <c r="ACM411" s="185"/>
      <c r="ACN411" s="185"/>
      <c r="ACO411" s="185"/>
      <c r="ACP411" s="185"/>
      <c r="ACQ411" s="185"/>
      <c r="ACR411" s="185"/>
      <c r="ACS411" s="185"/>
      <c r="ACT411" s="185"/>
      <c r="ACU411" s="185"/>
      <c r="ACV411" s="185"/>
      <c r="ACW411" s="185"/>
      <c r="ACX411" s="185"/>
      <c r="ACY411" s="185"/>
      <c r="ACZ411" s="185"/>
      <c r="ADA411" s="185"/>
    </row>
    <row r="412" spans="1:781" s="166" customFormat="1" ht="15" customHeight="1" x14ac:dyDescent="0.3">
      <c r="A412" s="262"/>
      <c r="B412" s="267"/>
      <c r="C412" s="315"/>
      <c r="D412" s="270"/>
      <c r="E412" s="265"/>
      <c r="F412" s="271"/>
      <c r="G412" s="264"/>
      <c r="H412" s="271"/>
      <c r="I412" s="272"/>
      <c r="J412" s="325"/>
      <c r="K412" s="262"/>
      <c r="L412" s="263"/>
      <c r="M412" s="264"/>
      <c r="N412" s="265"/>
      <c r="O412" s="273"/>
      <c r="P412" s="267"/>
      <c r="Q412" s="311"/>
      <c r="R412" s="312"/>
      <c r="S412" s="294" t="s">
        <v>1106</v>
      </c>
      <c r="T412" s="285" t="s">
        <v>1107</v>
      </c>
      <c r="U412" s="285"/>
      <c r="V412" s="322"/>
      <c r="W412" s="322"/>
      <c r="X412" s="322"/>
      <c r="Y412" s="322"/>
      <c r="Z412" s="322"/>
      <c r="AA412" s="322"/>
      <c r="AB412" s="323"/>
      <c r="AC412" s="324"/>
      <c r="AD412" s="324"/>
      <c r="AE412" s="324"/>
      <c r="AF412" s="324"/>
      <c r="AG412" s="324"/>
      <c r="AH412" s="324"/>
      <c r="AI412" s="324"/>
      <c r="AJ412" s="324"/>
      <c r="AK412" s="324"/>
      <c r="AL412" s="324"/>
      <c r="AM412" s="324"/>
      <c r="AN412" s="324"/>
      <c r="AO412" s="324"/>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85"/>
      <c r="BO412" s="185"/>
      <c r="BP412" s="185"/>
      <c r="BQ412" s="185"/>
      <c r="BR412" s="185"/>
      <c r="BS412" s="185"/>
      <c r="BT412" s="185"/>
      <c r="BU412" s="185"/>
      <c r="BV412" s="185"/>
      <c r="BW412" s="185"/>
      <c r="BX412" s="185"/>
      <c r="BY412" s="185"/>
      <c r="BZ412" s="185"/>
      <c r="CA412" s="185"/>
      <c r="CB412" s="185"/>
      <c r="CC412" s="185"/>
      <c r="CD412" s="185"/>
      <c r="CE412" s="185"/>
      <c r="CF412" s="185"/>
      <c r="CG412" s="185"/>
      <c r="CH412" s="185"/>
      <c r="CI412" s="185"/>
      <c r="CJ412" s="185"/>
      <c r="CK412" s="185"/>
      <c r="CL412" s="185"/>
      <c r="CM412" s="185"/>
      <c r="CN412" s="185"/>
      <c r="CO412" s="185"/>
      <c r="CP412" s="185"/>
      <c r="CQ412" s="185"/>
      <c r="CR412" s="185"/>
      <c r="CS412" s="185"/>
      <c r="CT412" s="185"/>
      <c r="CU412" s="185"/>
      <c r="CV412" s="185"/>
      <c r="CW412" s="185"/>
      <c r="CX412" s="185"/>
      <c r="CY412" s="185"/>
      <c r="CZ412" s="185"/>
      <c r="DA412" s="185"/>
      <c r="DB412" s="185"/>
      <c r="DC412" s="185"/>
      <c r="DD412" s="185"/>
      <c r="DE412" s="185"/>
      <c r="DF412" s="185"/>
      <c r="DG412" s="185"/>
      <c r="DH412" s="185"/>
      <c r="DI412" s="185"/>
      <c r="DJ412" s="185"/>
      <c r="DK412" s="185"/>
      <c r="DL412" s="185"/>
      <c r="DM412" s="185"/>
      <c r="DN412" s="185"/>
      <c r="DO412" s="185"/>
      <c r="DP412" s="185"/>
      <c r="DQ412" s="185"/>
      <c r="DR412" s="185"/>
      <c r="DS412" s="185"/>
      <c r="DT412" s="185"/>
      <c r="DU412" s="185"/>
      <c r="DV412" s="185"/>
      <c r="DW412" s="185"/>
      <c r="DX412" s="185"/>
      <c r="DY412" s="185"/>
      <c r="DZ412" s="185"/>
      <c r="EA412" s="185"/>
      <c r="EB412" s="185"/>
      <c r="EC412" s="185"/>
      <c r="ED412" s="185"/>
      <c r="EE412" s="185"/>
      <c r="EF412" s="185"/>
      <c r="EG412" s="185"/>
      <c r="EH412" s="185"/>
      <c r="EI412" s="185"/>
      <c r="EJ412" s="185"/>
      <c r="EK412" s="185"/>
      <c r="EL412" s="185"/>
      <c r="EM412" s="185"/>
      <c r="EN412" s="185"/>
      <c r="EO412" s="185"/>
      <c r="EP412" s="185"/>
      <c r="EQ412" s="185"/>
      <c r="ER412" s="185"/>
      <c r="ES412" s="185"/>
      <c r="ET412" s="185"/>
      <c r="EU412" s="185"/>
      <c r="EV412" s="185"/>
      <c r="EW412" s="185"/>
      <c r="EX412" s="185"/>
      <c r="EY412" s="185"/>
      <c r="EZ412" s="185"/>
      <c r="FA412" s="185"/>
      <c r="FB412" s="185"/>
      <c r="FC412" s="185"/>
      <c r="FD412" s="185"/>
      <c r="FE412" s="185"/>
      <c r="FF412" s="185"/>
      <c r="FG412" s="185"/>
      <c r="FH412" s="185"/>
      <c r="FI412" s="185"/>
      <c r="FJ412" s="185"/>
      <c r="FK412" s="185"/>
      <c r="FL412" s="185"/>
      <c r="FM412" s="185"/>
      <c r="FN412" s="185"/>
      <c r="FO412" s="185"/>
      <c r="FP412" s="185"/>
      <c r="FQ412" s="185"/>
      <c r="FR412" s="185"/>
      <c r="FS412" s="185"/>
      <c r="FT412" s="185"/>
      <c r="FU412" s="185"/>
      <c r="FV412" s="185"/>
      <c r="FW412" s="185"/>
      <c r="FX412" s="185"/>
      <c r="FY412" s="185"/>
      <c r="FZ412" s="185"/>
      <c r="GA412" s="185"/>
      <c r="GB412" s="185"/>
      <c r="GC412" s="185"/>
      <c r="GD412" s="185"/>
      <c r="GE412" s="185"/>
      <c r="GF412" s="185"/>
      <c r="GG412" s="185"/>
      <c r="GH412" s="185"/>
      <c r="GI412" s="185"/>
      <c r="GJ412" s="185"/>
      <c r="GK412" s="185"/>
      <c r="GL412" s="185"/>
      <c r="GM412" s="185"/>
      <c r="GN412" s="185"/>
      <c r="GO412" s="185"/>
      <c r="GP412" s="185"/>
      <c r="GQ412" s="185"/>
      <c r="GR412" s="185"/>
      <c r="GS412" s="185"/>
      <c r="GT412" s="185"/>
      <c r="GU412" s="185"/>
      <c r="GV412" s="185"/>
      <c r="GW412" s="185"/>
      <c r="GX412" s="185"/>
      <c r="GY412" s="185"/>
      <c r="GZ412" s="185"/>
      <c r="HA412" s="185"/>
      <c r="HB412" s="185"/>
      <c r="HC412" s="185"/>
      <c r="HD412" s="185"/>
      <c r="HE412" s="185"/>
      <c r="HF412" s="185"/>
      <c r="HG412" s="185"/>
      <c r="HH412" s="185"/>
      <c r="HI412" s="185"/>
      <c r="HJ412" s="185"/>
      <c r="HK412" s="185"/>
      <c r="HL412" s="185"/>
      <c r="HM412" s="185"/>
      <c r="HN412" s="185"/>
      <c r="HO412" s="185"/>
      <c r="HP412" s="185"/>
      <c r="HQ412" s="185"/>
      <c r="HR412" s="185"/>
      <c r="HS412" s="185"/>
      <c r="HT412" s="185"/>
      <c r="HU412" s="185"/>
      <c r="HV412" s="185"/>
      <c r="HW412" s="185"/>
      <c r="HX412" s="185"/>
      <c r="HY412" s="185"/>
      <c r="HZ412" s="185"/>
      <c r="IA412" s="185"/>
      <c r="IB412" s="185"/>
      <c r="IC412" s="185"/>
      <c r="ID412" s="185"/>
      <c r="IE412" s="185"/>
      <c r="IF412" s="185"/>
      <c r="IG412" s="185"/>
      <c r="IH412" s="185"/>
      <c r="II412" s="185"/>
      <c r="IJ412" s="185"/>
      <c r="IK412" s="185"/>
      <c r="IL412" s="185"/>
      <c r="IM412" s="185"/>
      <c r="IN412" s="185"/>
      <c r="IO412" s="185"/>
      <c r="IP412" s="185"/>
      <c r="IQ412" s="185"/>
      <c r="IR412" s="185"/>
      <c r="IS412" s="185"/>
      <c r="IT412" s="185"/>
      <c r="IU412" s="185"/>
      <c r="IV412" s="185"/>
      <c r="IW412" s="185"/>
      <c r="IX412" s="185"/>
      <c r="IY412" s="185"/>
      <c r="IZ412" s="185"/>
      <c r="JA412" s="185"/>
      <c r="JB412" s="185"/>
      <c r="JC412" s="185"/>
      <c r="JD412" s="185"/>
      <c r="JE412" s="185"/>
      <c r="JF412" s="185"/>
      <c r="JG412" s="185"/>
      <c r="JH412" s="185"/>
      <c r="JI412" s="185"/>
      <c r="JJ412" s="185"/>
      <c r="JK412" s="185"/>
      <c r="JL412" s="185"/>
      <c r="JM412" s="185"/>
      <c r="JN412" s="185"/>
      <c r="JO412" s="185"/>
      <c r="JP412" s="185"/>
      <c r="JQ412" s="185"/>
      <c r="JR412" s="185"/>
      <c r="JS412" s="185"/>
      <c r="JT412" s="185"/>
      <c r="JU412" s="185"/>
      <c r="JV412" s="185"/>
      <c r="JW412" s="185"/>
      <c r="JX412" s="185"/>
      <c r="JY412" s="185"/>
      <c r="JZ412" s="185"/>
      <c r="KA412" s="185"/>
      <c r="KB412" s="185"/>
      <c r="KC412" s="185"/>
      <c r="KD412" s="185"/>
      <c r="KE412" s="185"/>
      <c r="KF412" s="185"/>
      <c r="KG412" s="185"/>
      <c r="KH412" s="185"/>
      <c r="KI412" s="185"/>
      <c r="KJ412" s="185"/>
      <c r="KK412" s="185"/>
      <c r="KL412" s="185"/>
      <c r="KM412" s="185"/>
      <c r="KN412" s="185"/>
      <c r="KO412" s="185"/>
      <c r="KP412" s="185"/>
      <c r="KQ412" s="185"/>
      <c r="KR412" s="185"/>
      <c r="KS412" s="185"/>
      <c r="KT412" s="185"/>
      <c r="KU412" s="185"/>
      <c r="KV412" s="185"/>
      <c r="KW412" s="185"/>
      <c r="KX412" s="185"/>
      <c r="KY412" s="185"/>
      <c r="KZ412" s="185"/>
      <c r="LA412" s="185"/>
      <c r="LB412" s="185"/>
      <c r="LC412" s="185"/>
      <c r="LD412" s="185"/>
      <c r="LE412" s="185"/>
      <c r="LF412" s="185"/>
      <c r="LG412" s="185"/>
      <c r="LH412" s="185"/>
      <c r="LI412" s="185"/>
      <c r="LJ412" s="185"/>
      <c r="LK412" s="185"/>
      <c r="LL412" s="185"/>
      <c r="LM412" s="185"/>
      <c r="LN412" s="185"/>
      <c r="LO412" s="185"/>
      <c r="LP412" s="185"/>
      <c r="LQ412" s="185"/>
      <c r="LR412" s="185"/>
      <c r="LS412" s="185"/>
      <c r="LT412" s="185"/>
      <c r="LU412" s="185"/>
      <c r="LV412" s="185"/>
      <c r="LW412" s="185"/>
      <c r="LX412" s="185"/>
      <c r="LY412" s="185"/>
      <c r="LZ412" s="185"/>
      <c r="MA412" s="185"/>
      <c r="MB412" s="185"/>
      <c r="MC412" s="185"/>
      <c r="MD412" s="185"/>
      <c r="ME412" s="185"/>
      <c r="MF412" s="185"/>
      <c r="MG412" s="185"/>
      <c r="MH412" s="185"/>
      <c r="MI412" s="185"/>
      <c r="MJ412" s="185"/>
      <c r="MK412" s="185"/>
      <c r="ML412" s="185"/>
      <c r="MM412" s="185"/>
      <c r="MN412" s="185"/>
      <c r="MO412" s="185"/>
      <c r="MP412" s="185"/>
      <c r="MQ412" s="185"/>
      <c r="MR412" s="185"/>
      <c r="MS412" s="185"/>
      <c r="MT412" s="185"/>
      <c r="MU412" s="185"/>
      <c r="MV412" s="185"/>
      <c r="MW412" s="185"/>
      <c r="MX412" s="185"/>
      <c r="MY412" s="185"/>
      <c r="MZ412" s="185"/>
      <c r="NA412" s="185"/>
      <c r="NB412" s="185"/>
      <c r="NC412" s="185"/>
      <c r="ND412" s="185"/>
      <c r="NE412" s="185"/>
      <c r="NF412" s="185"/>
      <c r="NG412" s="185"/>
      <c r="NH412" s="185"/>
      <c r="NI412" s="185"/>
      <c r="NJ412" s="185"/>
      <c r="NK412" s="185"/>
      <c r="NL412" s="185"/>
      <c r="NM412" s="185"/>
      <c r="NN412" s="185"/>
      <c r="NO412" s="185"/>
      <c r="NP412" s="185"/>
      <c r="NQ412" s="185"/>
      <c r="NR412" s="185"/>
      <c r="NS412" s="185"/>
      <c r="NT412" s="185"/>
      <c r="NU412" s="185"/>
      <c r="NV412" s="185"/>
      <c r="NW412" s="185"/>
      <c r="NX412" s="185"/>
      <c r="NY412" s="185"/>
      <c r="NZ412" s="185"/>
      <c r="OA412" s="185"/>
      <c r="OB412" s="185"/>
      <c r="OC412" s="185"/>
      <c r="OD412" s="185"/>
      <c r="OE412" s="185"/>
      <c r="OF412" s="185"/>
      <c r="OG412" s="185"/>
      <c r="OH412" s="185"/>
      <c r="OI412" s="185"/>
      <c r="OJ412" s="185"/>
      <c r="OK412" s="185"/>
      <c r="OL412" s="185"/>
      <c r="OM412" s="185"/>
      <c r="ON412" s="185"/>
      <c r="OO412" s="185"/>
      <c r="OP412" s="185"/>
      <c r="OQ412" s="185"/>
      <c r="OR412" s="185"/>
      <c r="OS412" s="185"/>
      <c r="OT412" s="185"/>
      <c r="OU412" s="185"/>
      <c r="OV412" s="185"/>
      <c r="OW412" s="185"/>
      <c r="OX412" s="185"/>
      <c r="OY412" s="185"/>
      <c r="OZ412" s="185"/>
      <c r="PA412" s="185"/>
      <c r="PB412" s="185"/>
      <c r="PC412" s="185"/>
      <c r="PD412" s="185"/>
      <c r="PE412" s="185"/>
      <c r="PF412" s="185"/>
      <c r="PG412" s="185"/>
      <c r="PH412" s="185"/>
      <c r="PI412" s="185"/>
      <c r="PJ412" s="185"/>
      <c r="PK412" s="185"/>
      <c r="PL412" s="185"/>
      <c r="PM412" s="185"/>
      <c r="PN412" s="185"/>
      <c r="PO412" s="185"/>
      <c r="PP412" s="185"/>
      <c r="PQ412" s="185"/>
      <c r="PR412" s="185"/>
      <c r="PS412" s="185"/>
      <c r="PT412" s="185"/>
      <c r="PU412" s="185"/>
      <c r="PV412" s="185"/>
      <c r="PW412" s="185"/>
      <c r="PX412" s="185"/>
      <c r="PY412" s="185"/>
      <c r="PZ412" s="185"/>
      <c r="QA412" s="185"/>
      <c r="QB412" s="185"/>
      <c r="QC412" s="185"/>
      <c r="QD412" s="185"/>
      <c r="QE412" s="185"/>
      <c r="QF412" s="185"/>
      <c r="QG412" s="185"/>
      <c r="QH412" s="185"/>
      <c r="QI412" s="185"/>
      <c r="QJ412" s="185"/>
      <c r="QK412" s="185"/>
      <c r="QL412" s="185"/>
      <c r="QM412" s="185"/>
      <c r="QN412" s="185"/>
      <c r="QO412" s="185"/>
      <c r="QP412" s="185"/>
      <c r="QQ412" s="185"/>
      <c r="QR412" s="185"/>
      <c r="QS412" s="185"/>
      <c r="QT412" s="185"/>
      <c r="QU412" s="185"/>
      <c r="QV412" s="185"/>
      <c r="QW412" s="185"/>
      <c r="QX412" s="185"/>
      <c r="QY412" s="185"/>
      <c r="QZ412" s="185"/>
      <c r="RA412" s="185"/>
      <c r="RB412" s="185"/>
      <c r="RC412" s="185"/>
      <c r="RD412" s="185"/>
      <c r="RE412" s="185"/>
      <c r="RF412" s="185"/>
      <c r="RG412" s="185"/>
      <c r="RH412" s="185"/>
      <c r="RI412" s="185"/>
      <c r="RJ412" s="185"/>
      <c r="RK412" s="185"/>
      <c r="RL412" s="185"/>
      <c r="RM412" s="185"/>
      <c r="RN412" s="185"/>
      <c r="RO412" s="185"/>
      <c r="RP412" s="185"/>
      <c r="RQ412" s="185"/>
      <c r="RR412" s="185"/>
      <c r="RS412" s="185"/>
      <c r="RT412" s="185"/>
      <c r="RU412" s="185"/>
      <c r="RV412" s="185"/>
      <c r="RW412" s="185"/>
      <c r="RX412" s="185"/>
      <c r="RY412" s="185"/>
      <c r="RZ412" s="185"/>
      <c r="SA412" s="185"/>
      <c r="SB412" s="185"/>
      <c r="SC412" s="185"/>
      <c r="SD412" s="185"/>
      <c r="SE412" s="185"/>
      <c r="SF412" s="185"/>
      <c r="SG412" s="185"/>
      <c r="SH412" s="185"/>
      <c r="SI412" s="185"/>
      <c r="SJ412" s="185"/>
      <c r="SK412" s="185"/>
      <c r="SL412" s="185"/>
      <c r="SM412" s="185"/>
      <c r="SN412" s="185"/>
      <c r="SO412" s="185"/>
      <c r="SP412" s="185"/>
      <c r="SQ412" s="185"/>
      <c r="SR412" s="185"/>
      <c r="SS412" s="185"/>
      <c r="ST412" s="185"/>
      <c r="SU412" s="185"/>
      <c r="SV412" s="185"/>
      <c r="SW412" s="185"/>
      <c r="SX412" s="185"/>
      <c r="SY412" s="185"/>
      <c r="SZ412" s="185"/>
      <c r="TA412" s="185"/>
      <c r="TB412" s="185"/>
      <c r="TC412" s="185"/>
      <c r="TD412" s="185"/>
      <c r="TE412" s="185"/>
      <c r="TF412" s="185"/>
      <c r="TG412" s="185"/>
      <c r="TH412" s="185"/>
      <c r="TI412" s="185"/>
      <c r="TJ412" s="185"/>
      <c r="TK412" s="185"/>
      <c r="TL412" s="185"/>
      <c r="TM412" s="185"/>
      <c r="TN412" s="185"/>
      <c r="TO412" s="185"/>
      <c r="TP412" s="185"/>
      <c r="TQ412" s="185"/>
      <c r="TR412" s="185"/>
      <c r="TS412" s="185"/>
      <c r="TT412" s="185"/>
      <c r="TU412" s="185"/>
      <c r="TV412" s="185"/>
      <c r="TW412" s="185"/>
      <c r="TX412" s="185"/>
      <c r="TY412" s="185"/>
      <c r="TZ412" s="185"/>
      <c r="UA412" s="185"/>
      <c r="UB412" s="185"/>
      <c r="UC412" s="185"/>
      <c r="UD412" s="185"/>
      <c r="UE412" s="185"/>
      <c r="UF412" s="185"/>
      <c r="UG412" s="185"/>
      <c r="UH412" s="185"/>
      <c r="UI412" s="185"/>
      <c r="UJ412" s="185"/>
      <c r="UK412" s="185"/>
      <c r="UL412" s="185"/>
      <c r="UM412" s="185"/>
      <c r="UN412" s="185"/>
      <c r="UO412" s="185"/>
      <c r="UP412" s="185"/>
      <c r="UQ412" s="185"/>
      <c r="UR412" s="185"/>
      <c r="US412" s="185"/>
      <c r="UT412" s="185"/>
      <c r="UU412" s="185"/>
      <c r="UV412" s="185"/>
      <c r="UW412" s="185"/>
      <c r="UX412" s="185"/>
      <c r="UY412" s="185"/>
      <c r="UZ412" s="185"/>
      <c r="VA412" s="185"/>
      <c r="VB412" s="185"/>
      <c r="VC412" s="185"/>
      <c r="VD412" s="185"/>
      <c r="VE412" s="185"/>
      <c r="VF412" s="185"/>
      <c r="VG412" s="185"/>
      <c r="VH412" s="185"/>
      <c r="VI412" s="185"/>
      <c r="VJ412" s="185"/>
      <c r="VK412" s="185"/>
      <c r="VL412" s="185"/>
      <c r="VM412" s="185"/>
      <c r="VN412" s="185"/>
      <c r="VO412" s="185"/>
      <c r="VP412" s="185"/>
      <c r="VQ412" s="185"/>
      <c r="VR412" s="185"/>
      <c r="VS412" s="185"/>
      <c r="VT412" s="185"/>
      <c r="VU412" s="185"/>
      <c r="VV412" s="185"/>
      <c r="VW412" s="185"/>
      <c r="VX412" s="185"/>
      <c r="VY412" s="185"/>
      <c r="VZ412" s="185"/>
      <c r="WA412" s="185"/>
      <c r="WB412" s="185"/>
      <c r="WC412" s="185"/>
      <c r="WD412" s="185"/>
      <c r="WE412" s="185"/>
      <c r="WF412" s="185"/>
      <c r="WG412" s="185"/>
      <c r="WH412" s="185"/>
      <c r="WI412" s="185"/>
      <c r="WJ412" s="185"/>
      <c r="WK412" s="185"/>
      <c r="WL412" s="185"/>
      <c r="WM412" s="185"/>
      <c r="WN412" s="185"/>
      <c r="WO412" s="185"/>
      <c r="WP412" s="185"/>
      <c r="WQ412" s="185"/>
      <c r="WR412" s="185"/>
      <c r="WS412" s="185"/>
      <c r="WT412" s="185"/>
      <c r="WU412" s="185"/>
      <c r="WV412" s="185"/>
      <c r="WW412" s="185"/>
      <c r="WX412" s="185"/>
      <c r="WY412" s="185"/>
      <c r="WZ412" s="185"/>
      <c r="XA412" s="185"/>
      <c r="XB412" s="185"/>
      <c r="XC412" s="185"/>
      <c r="XD412" s="185"/>
      <c r="XE412" s="185"/>
      <c r="XF412" s="185"/>
      <c r="XG412" s="185"/>
      <c r="XH412" s="185"/>
      <c r="XI412" s="185"/>
      <c r="XJ412" s="185"/>
      <c r="XK412" s="185"/>
      <c r="XL412" s="185"/>
      <c r="XM412" s="185"/>
      <c r="XN412" s="185"/>
      <c r="XO412" s="185"/>
      <c r="XP412" s="185"/>
      <c r="XQ412" s="185"/>
      <c r="XR412" s="185"/>
      <c r="XS412" s="185"/>
      <c r="XT412" s="185"/>
      <c r="XU412" s="185"/>
      <c r="XV412" s="185"/>
      <c r="XW412" s="185"/>
      <c r="XX412" s="185"/>
      <c r="XY412" s="185"/>
      <c r="XZ412" s="185"/>
      <c r="YA412" s="185"/>
      <c r="YB412" s="185"/>
      <c r="YC412" s="185"/>
      <c r="YD412" s="185"/>
      <c r="YE412" s="185"/>
      <c r="YF412" s="185"/>
      <c r="YG412" s="185"/>
      <c r="YH412" s="185"/>
      <c r="YI412" s="185"/>
      <c r="YJ412" s="185"/>
      <c r="YK412" s="185"/>
      <c r="YL412" s="185"/>
      <c r="YM412" s="185"/>
      <c r="YN412" s="185"/>
      <c r="YO412" s="185"/>
      <c r="YP412" s="185"/>
      <c r="YQ412" s="185"/>
      <c r="YR412" s="185"/>
      <c r="YS412" s="185"/>
      <c r="YT412" s="185"/>
      <c r="YU412" s="185"/>
      <c r="YV412" s="185"/>
      <c r="YW412" s="185"/>
      <c r="YX412" s="185"/>
      <c r="YY412" s="185"/>
      <c r="YZ412" s="185"/>
      <c r="ZA412" s="185"/>
      <c r="ZB412" s="185"/>
      <c r="ZC412" s="185"/>
      <c r="ZD412" s="185"/>
      <c r="ZE412" s="185"/>
      <c r="ZF412" s="185"/>
      <c r="ZG412" s="185"/>
      <c r="ZH412" s="185"/>
      <c r="ZI412" s="185"/>
      <c r="ZJ412" s="185"/>
      <c r="ZK412" s="185"/>
      <c r="ZL412" s="185"/>
      <c r="ZM412" s="185"/>
      <c r="ZN412" s="185"/>
      <c r="ZO412" s="185"/>
      <c r="ZP412" s="185"/>
      <c r="ZQ412" s="185"/>
      <c r="ZR412" s="185"/>
      <c r="ZS412" s="185"/>
      <c r="ZT412" s="185"/>
      <c r="ZU412" s="185"/>
      <c r="ZV412" s="185"/>
      <c r="ZW412" s="185"/>
      <c r="ZX412" s="185"/>
      <c r="ZY412" s="185"/>
      <c r="ZZ412" s="185"/>
      <c r="AAA412" s="185"/>
      <c r="AAB412" s="185"/>
      <c r="AAC412" s="185"/>
      <c r="AAD412" s="185"/>
      <c r="AAE412" s="185"/>
      <c r="AAF412" s="185"/>
      <c r="AAG412" s="185"/>
      <c r="AAH412" s="185"/>
      <c r="AAI412" s="185"/>
      <c r="AAJ412" s="185"/>
      <c r="AAK412" s="185"/>
      <c r="AAL412" s="185"/>
      <c r="AAM412" s="185"/>
      <c r="AAN412" s="185"/>
      <c r="AAO412" s="185"/>
      <c r="AAP412" s="185"/>
      <c r="AAQ412" s="185"/>
      <c r="AAR412" s="185"/>
      <c r="AAS412" s="185"/>
      <c r="AAT412" s="185"/>
      <c r="AAU412" s="185"/>
      <c r="AAV412" s="185"/>
      <c r="AAW412" s="185"/>
      <c r="AAX412" s="185"/>
      <c r="AAY412" s="185"/>
      <c r="AAZ412" s="185"/>
      <c r="ABA412" s="185"/>
      <c r="ABB412" s="185"/>
      <c r="ABC412" s="185"/>
      <c r="ABD412" s="185"/>
      <c r="ABE412" s="185"/>
      <c r="ABF412" s="185"/>
      <c r="ABG412" s="185"/>
      <c r="ABH412" s="185"/>
      <c r="ABI412" s="185"/>
      <c r="ABJ412" s="185"/>
      <c r="ABK412" s="185"/>
      <c r="ABL412" s="185"/>
      <c r="ABM412" s="185"/>
      <c r="ABN412" s="185"/>
      <c r="ABO412" s="185"/>
      <c r="ABP412" s="185"/>
      <c r="ABQ412" s="185"/>
      <c r="ABR412" s="185"/>
      <c r="ABS412" s="185"/>
      <c r="ABT412" s="185"/>
      <c r="ABU412" s="185"/>
      <c r="ABV412" s="185"/>
      <c r="ABW412" s="185"/>
      <c r="ABX412" s="185"/>
      <c r="ABY412" s="185"/>
      <c r="ABZ412" s="185"/>
      <c r="ACA412" s="185"/>
      <c r="ACB412" s="185"/>
      <c r="ACC412" s="185"/>
      <c r="ACD412" s="185"/>
      <c r="ACE412" s="185"/>
      <c r="ACF412" s="185"/>
      <c r="ACG412" s="185"/>
      <c r="ACH412" s="185"/>
      <c r="ACI412" s="185"/>
      <c r="ACJ412" s="185"/>
      <c r="ACK412" s="185"/>
      <c r="ACL412" s="185"/>
      <c r="ACM412" s="185"/>
      <c r="ACN412" s="185"/>
      <c r="ACO412" s="185"/>
      <c r="ACP412" s="185"/>
      <c r="ACQ412" s="185"/>
      <c r="ACR412" s="185"/>
      <c r="ACS412" s="185"/>
      <c r="ACT412" s="185"/>
      <c r="ACU412" s="185"/>
      <c r="ACV412" s="185"/>
      <c r="ACW412" s="185"/>
      <c r="ACX412" s="185"/>
      <c r="ACY412" s="185"/>
      <c r="ACZ412" s="185"/>
      <c r="ADA412" s="185"/>
    </row>
    <row r="413" spans="1:781" s="166" customFormat="1" ht="15" customHeight="1" x14ac:dyDescent="0.3">
      <c r="A413" s="262"/>
      <c r="B413" s="267"/>
      <c r="C413" s="315"/>
      <c r="D413" s="270"/>
      <c r="E413" s="265"/>
      <c r="F413" s="271"/>
      <c r="G413" s="264"/>
      <c r="H413" s="271"/>
      <c r="I413" s="272"/>
      <c r="J413" s="325"/>
      <c r="K413" s="262"/>
      <c r="L413" s="263"/>
      <c r="M413" s="264"/>
      <c r="N413" s="265"/>
      <c r="O413" s="273"/>
      <c r="P413" s="267"/>
      <c r="Q413" s="274"/>
      <c r="R413" s="305"/>
      <c r="S413" s="321"/>
      <c r="T413" s="285"/>
      <c r="U413" s="285"/>
      <c r="V413" s="322"/>
      <c r="W413" s="322"/>
      <c r="X413" s="322"/>
      <c r="Y413" s="322"/>
      <c r="Z413" s="322"/>
      <c r="AA413" s="322"/>
      <c r="AB413" s="323"/>
      <c r="AC413" s="324"/>
      <c r="AD413" s="324"/>
      <c r="AE413" s="324"/>
      <c r="AF413" s="324"/>
      <c r="AG413" s="324"/>
      <c r="AH413" s="324"/>
      <c r="AI413" s="324"/>
      <c r="AJ413" s="324"/>
      <c r="AK413" s="324"/>
      <c r="AL413" s="324"/>
      <c r="AM413" s="324"/>
      <c r="AN413" s="324"/>
      <c r="AO413" s="324"/>
      <c r="AP413" s="185"/>
      <c r="AQ413" s="185"/>
      <c r="AR413" s="185"/>
      <c r="AS413" s="185"/>
      <c r="AT413" s="185"/>
      <c r="AU413" s="185"/>
      <c r="AV413" s="185"/>
      <c r="AW413" s="185"/>
      <c r="AX413" s="185"/>
      <c r="AY413" s="185"/>
      <c r="AZ413" s="185"/>
      <c r="BA413" s="185"/>
      <c r="BB413" s="185"/>
      <c r="BC413" s="185"/>
      <c r="BD413" s="185"/>
      <c r="BE413" s="185"/>
      <c r="BF413" s="185"/>
      <c r="BG413" s="185"/>
      <c r="BH413" s="185"/>
      <c r="BI413" s="185"/>
      <c r="BJ413" s="185"/>
      <c r="BK413" s="185"/>
      <c r="BL413" s="185"/>
      <c r="BM413" s="185"/>
      <c r="BN413" s="185"/>
      <c r="BO413" s="185"/>
      <c r="BP413" s="185"/>
      <c r="BQ413" s="185"/>
      <c r="BR413" s="185"/>
      <c r="BS413" s="185"/>
      <c r="BT413" s="185"/>
      <c r="BU413" s="185"/>
      <c r="BV413" s="185"/>
      <c r="BW413" s="185"/>
      <c r="BX413" s="185"/>
      <c r="BY413" s="185"/>
      <c r="BZ413" s="185"/>
      <c r="CA413" s="185"/>
      <c r="CB413" s="185"/>
      <c r="CC413" s="185"/>
      <c r="CD413" s="185"/>
      <c r="CE413" s="185"/>
      <c r="CF413" s="185"/>
      <c r="CG413" s="185"/>
      <c r="CH413" s="185"/>
      <c r="CI413" s="185"/>
      <c r="CJ413" s="185"/>
      <c r="CK413" s="185"/>
      <c r="CL413" s="185"/>
      <c r="CM413" s="185"/>
      <c r="CN413" s="185"/>
      <c r="CO413" s="185"/>
      <c r="CP413" s="185"/>
      <c r="CQ413" s="185"/>
      <c r="CR413" s="185"/>
      <c r="CS413" s="185"/>
      <c r="CT413" s="185"/>
      <c r="CU413" s="185"/>
      <c r="CV413" s="185"/>
      <c r="CW413" s="185"/>
      <c r="CX413" s="185"/>
      <c r="CY413" s="185"/>
      <c r="CZ413" s="185"/>
      <c r="DA413" s="185"/>
      <c r="DB413" s="185"/>
      <c r="DC413" s="185"/>
      <c r="DD413" s="185"/>
      <c r="DE413" s="185"/>
      <c r="DF413" s="185"/>
      <c r="DG413" s="185"/>
      <c r="DH413" s="185"/>
      <c r="DI413" s="185"/>
      <c r="DJ413" s="185"/>
      <c r="DK413" s="185"/>
      <c r="DL413" s="185"/>
      <c r="DM413" s="185"/>
      <c r="DN413" s="185"/>
      <c r="DO413" s="185"/>
      <c r="DP413" s="185"/>
      <c r="DQ413" s="185"/>
      <c r="DR413" s="185"/>
      <c r="DS413" s="185"/>
      <c r="DT413" s="185"/>
      <c r="DU413" s="185"/>
      <c r="DV413" s="185"/>
      <c r="DW413" s="185"/>
      <c r="DX413" s="185"/>
      <c r="DY413" s="185"/>
      <c r="DZ413" s="185"/>
      <c r="EA413" s="185"/>
      <c r="EB413" s="185"/>
      <c r="EC413" s="185"/>
      <c r="ED413" s="185"/>
      <c r="EE413" s="185"/>
      <c r="EF413" s="185"/>
      <c r="EG413" s="185"/>
      <c r="EH413" s="185"/>
      <c r="EI413" s="185"/>
      <c r="EJ413" s="185"/>
      <c r="EK413" s="185"/>
      <c r="EL413" s="185"/>
      <c r="EM413" s="185"/>
      <c r="EN413" s="185"/>
      <c r="EO413" s="185"/>
      <c r="EP413" s="185"/>
      <c r="EQ413" s="185"/>
      <c r="ER413" s="185"/>
      <c r="ES413" s="185"/>
      <c r="ET413" s="185"/>
      <c r="EU413" s="185"/>
      <c r="EV413" s="185"/>
      <c r="EW413" s="185"/>
      <c r="EX413" s="185"/>
      <c r="EY413" s="185"/>
      <c r="EZ413" s="185"/>
      <c r="FA413" s="185"/>
      <c r="FB413" s="185"/>
      <c r="FC413" s="185"/>
      <c r="FD413" s="185"/>
      <c r="FE413" s="185"/>
      <c r="FF413" s="185"/>
      <c r="FG413" s="185"/>
      <c r="FH413" s="185"/>
      <c r="FI413" s="185"/>
      <c r="FJ413" s="185"/>
      <c r="FK413" s="185"/>
      <c r="FL413" s="185"/>
      <c r="FM413" s="185"/>
      <c r="FN413" s="185"/>
      <c r="FO413" s="185"/>
      <c r="FP413" s="185"/>
      <c r="FQ413" s="185"/>
      <c r="FR413" s="185"/>
      <c r="FS413" s="185"/>
      <c r="FT413" s="185"/>
      <c r="FU413" s="185"/>
      <c r="FV413" s="185"/>
      <c r="FW413" s="185"/>
      <c r="FX413" s="185"/>
      <c r="FY413" s="185"/>
      <c r="FZ413" s="185"/>
      <c r="GA413" s="185"/>
      <c r="GB413" s="185"/>
      <c r="GC413" s="185"/>
      <c r="GD413" s="185"/>
      <c r="GE413" s="185"/>
      <c r="GF413" s="185"/>
      <c r="GG413" s="185"/>
      <c r="GH413" s="185"/>
      <c r="GI413" s="185"/>
      <c r="GJ413" s="185"/>
      <c r="GK413" s="185"/>
      <c r="GL413" s="185"/>
      <c r="GM413" s="185"/>
      <c r="GN413" s="185"/>
      <c r="GO413" s="185"/>
      <c r="GP413" s="185"/>
      <c r="GQ413" s="185"/>
      <c r="GR413" s="185"/>
      <c r="GS413" s="185"/>
      <c r="GT413" s="185"/>
      <c r="GU413" s="185"/>
      <c r="GV413" s="185"/>
      <c r="GW413" s="185"/>
      <c r="GX413" s="185"/>
      <c r="GY413" s="185"/>
      <c r="GZ413" s="185"/>
      <c r="HA413" s="185"/>
      <c r="HB413" s="185"/>
      <c r="HC413" s="185"/>
      <c r="HD413" s="185"/>
      <c r="HE413" s="185"/>
      <c r="HF413" s="185"/>
      <c r="HG413" s="185"/>
      <c r="HH413" s="185"/>
      <c r="HI413" s="185"/>
      <c r="HJ413" s="185"/>
      <c r="HK413" s="185"/>
      <c r="HL413" s="185"/>
      <c r="HM413" s="185"/>
      <c r="HN413" s="185"/>
      <c r="HO413" s="185"/>
      <c r="HP413" s="185"/>
      <c r="HQ413" s="185"/>
      <c r="HR413" s="185"/>
      <c r="HS413" s="185"/>
      <c r="HT413" s="185"/>
      <c r="HU413" s="185"/>
      <c r="HV413" s="185"/>
      <c r="HW413" s="185"/>
      <c r="HX413" s="185"/>
      <c r="HY413" s="185"/>
      <c r="HZ413" s="185"/>
      <c r="IA413" s="185"/>
      <c r="IB413" s="185"/>
      <c r="IC413" s="185"/>
      <c r="ID413" s="185"/>
      <c r="IE413" s="185"/>
      <c r="IF413" s="185"/>
      <c r="IG413" s="185"/>
      <c r="IH413" s="185"/>
      <c r="II413" s="185"/>
      <c r="IJ413" s="185"/>
      <c r="IK413" s="185"/>
      <c r="IL413" s="185"/>
      <c r="IM413" s="185"/>
      <c r="IN413" s="185"/>
      <c r="IO413" s="185"/>
      <c r="IP413" s="185"/>
      <c r="IQ413" s="185"/>
      <c r="IR413" s="185"/>
      <c r="IS413" s="185"/>
      <c r="IT413" s="185"/>
      <c r="IU413" s="185"/>
      <c r="IV413" s="185"/>
      <c r="IW413" s="185"/>
      <c r="IX413" s="185"/>
      <c r="IY413" s="185"/>
      <c r="IZ413" s="185"/>
      <c r="JA413" s="185"/>
      <c r="JB413" s="185"/>
      <c r="JC413" s="185"/>
      <c r="JD413" s="185"/>
      <c r="JE413" s="185"/>
      <c r="JF413" s="185"/>
      <c r="JG413" s="185"/>
      <c r="JH413" s="185"/>
      <c r="JI413" s="185"/>
      <c r="JJ413" s="185"/>
      <c r="JK413" s="185"/>
      <c r="JL413" s="185"/>
      <c r="JM413" s="185"/>
      <c r="JN413" s="185"/>
      <c r="JO413" s="185"/>
      <c r="JP413" s="185"/>
      <c r="JQ413" s="185"/>
      <c r="JR413" s="185"/>
      <c r="JS413" s="185"/>
      <c r="JT413" s="185"/>
      <c r="JU413" s="185"/>
      <c r="JV413" s="185"/>
      <c r="JW413" s="185"/>
      <c r="JX413" s="185"/>
      <c r="JY413" s="185"/>
      <c r="JZ413" s="185"/>
      <c r="KA413" s="185"/>
      <c r="KB413" s="185"/>
      <c r="KC413" s="185"/>
      <c r="KD413" s="185"/>
      <c r="KE413" s="185"/>
      <c r="KF413" s="185"/>
      <c r="KG413" s="185"/>
      <c r="KH413" s="185"/>
      <c r="KI413" s="185"/>
      <c r="KJ413" s="185"/>
      <c r="KK413" s="185"/>
      <c r="KL413" s="185"/>
      <c r="KM413" s="185"/>
      <c r="KN413" s="185"/>
      <c r="KO413" s="185"/>
      <c r="KP413" s="185"/>
      <c r="KQ413" s="185"/>
      <c r="KR413" s="185"/>
      <c r="KS413" s="185"/>
      <c r="KT413" s="185"/>
      <c r="KU413" s="185"/>
      <c r="KV413" s="185"/>
      <c r="KW413" s="185"/>
      <c r="KX413" s="185"/>
      <c r="KY413" s="185"/>
      <c r="KZ413" s="185"/>
      <c r="LA413" s="185"/>
      <c r="LB413" s="185"/>
      <c r="LC413" s="185"/>
      <c r="LD413" s="185"/>
      <c r="LE413" s="185"/>
      <c r="LF413" s="185"/>
      <c r="LG413" s="185"/>
      <c r="LH413" s="185"/>
      <c r="LI413" s="185"/>
      <c r="LJ413" s="185"/>
      <c r="LK413" s="185"/>
      <c r="LL413" s="185"/>
      <c r="LM413" s="185"/>
      <c r="LN413" s="185"/>
      <c r="LO413" s="185"/>
      <c r="LP413" s="185"/>
      <c r="LQ413" s="185"/>
      <c r="LR413" s="185"/>
      <c r="LS413" s="185"/>
      <c r="LT413" s="185"/>
      <c r="LU413" s="185"/>
      <c r="LV413" s="185"/>
      <c r="LW413" s="185"/>
      <c r="LX413" s="185"/>
      <c r="LY413" s="185"/>
      <c r="LZ413" s="185"/>
      <c r="MA413" s="185"/>
      <c r="MB413" s="185"/>
      <c r="MC413" s="185"/>
      <c r="MD413" s="185"/>
      <c r="ME413" s="185"/>
      <c r="MF413" s="185"/>
      <c r="MG413" s="185"/>
      <c r="MH413" s="185"/>
      <c r="MI413" s="185"/>
      <c r="MJ413" s="185"/>
      <c r="MK413" s="185"/>
      <c r="ML413" s="185"/>
      <c r="MM413" s="185"/>
      <c r="MN413" s="185"/>
      <c r="MO413" s="185"/>
      <c r="MP413" s="185"/>
      <c r="MQ413" s="185"/>
      <c r="MR413" s="185"/>
      <c r="MS413" s="185"/>
      <c r="MT413" s="185"/>
      <c r="MU413" s="185"/>
      <c r="MV413" s="185"/>
      <c r="MW413" s="185"/>
      <c r="MX413" s="185"/>
      <c r="MY413" s="185"/>
      <c r="MZ413" s="185"/>
      <c r="NA413" s="185"/>
      <c r="NB413" s="185"/>
      <c r="NC413" s="185"/>
      <c r="ND413" s="185"/>
      <c r="NE413" s="185"/>
      <c r="NF413" s="185"/>
      <c r="NG413" s="185"/>
      <c r="NH413" s="185"/>
      <c r="NI413" s="185"/>
      <c r="NJ413" s="185"/>
      <c r="NK413" s="185"/>
      <c r="NL413" s="185"/>
      <c r="NM413" s="185"/>
      <c r="NN413" s="185"/>
      <c r="NO413" s="185"/>
      <c r="NP413" s="185"/>
      <c r="NQ413" s="185"/>
      <c r="NR413" s="185"/>
      <c r="NS413" s="185"/>
      <c r="NT413" s="185"/>
      <c r="NU413" s="185"/>
      <c r="NV413" s="185"/>
      <c r="NW413" s="185"/>
      <c r="NX413" s="185"/>
      <c r="NY413" s="185"/>
      <c r="NZ413" s="185"/>
      <c r="OA413" s="185"/>
      <c r="OB413" s="185"/>
      <c r="OC413" s="185"/>
      <c r="OD413" s="185"/>
      <c r="OE413" s="185"/>
      <c r="OF413" s="185"/>
      <c r="OG413" s="185"/>
      <c r="OH413" s="185"/>
      <c r="OI413" s="185"/>
      <c r="OJ413" s="185"/>
      <c r="OK413" s="185"/>
      <c r="OL413" s="185"/>
      <c r="OM413" s="185"/>
      <c r="ON413" s="185"/>
      <c r="OO413" s="185"/>
      <c r="OP413" s="185"/>
      <c r="OQ413" s="185"/>
      <c r="OR413" s="185"/>
      <c r="OS413" s="185"/>
      <c r="OT413" s="185"/>
      <c r="OU413" s="185"/>
      <c r="OV413" s="185"/>
      <c r="OW413" s="185"/>
      <c r="OX413" s="185"/>
      <c r="OY413" s="185"/>
      <c r="OZ413" s="185"/>
      <c r="PA413" s="185"/>
      <c r="PB413" s="185"/>
      <c r="PC413" s="185"/>
      <c r="PD413" s="185"/>
      <c r="PE413" s="185"/>
      <c r="PF413" s="185"/>
      <c r="PG413" s="185"/>
      <c r="PH413" s="185"/>
      <c r="PI413" s="185"/>
      <c r="PJ413" s="185"/>
      <c r="PK413" s="185"/>
      <c r="PL413" s="185"/>
      <c r="PM413" s="185"/>
      <c r="PN413" s="185"/>
      <c r="PO413" s="185"/>
      <c r="PP413" s="185"/>
      <c r="PQ413" s="185"/>
      <c r="PR413" s="185"/>
      <c r="PS413" s="185"/>
      <c r="PT413" s="185"/>
      <c r="PU413" s="185"/>
      <c r="PV413" s="185"/>
      <c r="PW413" s="185"/>
      <c r="PX413" s="185"/>
      <c r="PY413" s="185"/>
      <c r="PZ413" s="185"/>
      <c r="QA413" s="185"/>
      <c r="QB413" s="185"/>
      <c r="QC413" s="185"/>
      <c r="QD413" s="185"/>
      <c r="QE413" s="185"/>
      <c r="QF413" s="185"/>
      <c r="QG413" s="185"/>
      <c r="QH413" s="185"/>
      <c r="QI413" s="185"/>
      <c r="QJ413" s="185"/>
      <c r="QK413" s="185"/>
      <c r="QL413" s="185"/>
      <c r="QM413" s="185"/>
      <c r="QN413" s="185"/>
      <c r="QO413" s="185"/>
      <c r="QP413" s="185"/>
      <c r="QQ413" s="185"/>
      <c r="QR413" s="185"/>
      <c r="QS413" s="185"/>
      <c r="QT413" s="185"/>
      <c r="QU413" s="185"/>
      <c r="QV413" s="185"/>
      <c r="QW413" s="185"/>
      <c r="QX413" s="185"/>
      <c r="QY413" s="185"/>
      <c r="QZ413" s="185"/>
      <c r="RA413" s="185"/>
      <c r="RB413" s="185"/>
      <c r="RC413" s="185"/>
      <c r="RD413" s="185"/>
      <c r="RE413" s="185"/>
      <c r="RF413" s="185"/>
      <c r="RG413" s="185"/>
      <c r="RH413" s="185"/>
      <c r="RI413" s="185"/>
      <c r="RJ413" s="185"/>
      <c r="RK413" s="185"/>
      <c r="RL413" s="185"/>
      <c r="RM413" s="185"/>
      <c r="RN413" s="185"/>
      <c r="RO413" s="185"/>
      <c r="RP413" s="185"/>
      <c r="RQ413" s="185"/>
      <c r="RR413" s="185"/>
      <c r="RS413" s="185"/>
      <c r="RT413" s="185"/>
      <c r="RU413" s="185"/>
      <c r="RV413" s="185"/>
      <c r="RW413" s="185"/>
      <c r="RX413" s="185"/>
      <c r="RY413" s="185"/>
      <c r="RZ413" s="185"/>
      <c r="SA413" s="185"/>
      <c r="SB413" s="185"/>
      <c r="SC413" s="185"/>
      <c r="SD413" s="185"/>
      <c r="SE413" s="185"/>
      <c r="SF413" s="185"/>
      <c r="SG413" s="185"/>
      <c r="SH413" s="185"/>
      <c r="SI413" s="185"/>
      <c r="SJ413" s="185"/>
      <c r="SK413" s="185"/>
      <c r="SL413" s="185"/>
      <c r="SM413" s="185"/>
      <c r="SN413" s="185"/>
      <c r="SO413" s="185"/>
      <c r="SP413" s="185"/>
      <c r="SQ413" s="185"/>
      <c r="SR413" s="185"/>
      <c r="SS413" s="185"/>
      <c r="ST413" s="185"/>
      <c r="SU413" s="185"/>
      <c r="SV413" s="185"/>
      <c r="SW413" s="185"/>
      <c r="SX413" s="185"/>
      <c r="SY413" s="185"/>
      <c r="SZ413" s="185"/>
      <c r="TA413" s="185"/>
      <c r="TB413" s="185"/>
      <c r="TC413" s="185"/>
      <c r="TD413" s="185"/>
      <c r="TE413" s="185"/>
      <c r="TF413" s="185"/>
      <c r="TG413" s="185"/>
      <c r="TH413" s="185"/>
      <c r="TI413" s="185"/>
      <c r="TJ413" s="185"/>
      <c r="TK413" s="185"/>
      <c r="TL413" s="185"/>
      <c r="TM413" s="185"/>
      <c r="TN413" s="185"/>
      <c r="TO413" s="185"/>
      <c r="TP413" s="185"/>
      <c r="TQ413" s="185"/>
      <c r="TR413" s="185"/>
      <c r="TS413" s="185"/>
      <c r="TT413" s="185"/>
      <c r="TU413" s="185"/>
      <c r="TV413" s="185"/>
      <c r="TW413" s="185"/>
      <c r="TX413" s="185"/>
      <c r="TY413" s="185"/>
      <c r="TZ413" s="185"/>
      <c r="UA413" s="185"/>
      <c r="UB413" s="185"/>
      <c r="UC413" s="185"/>
      <c r="UD413" s="185"/>
      <c r="UE413" s="185"/>
      <c r="UF413" s="185"/>
      <c r="UG413" s="185"/>
      <c r="UH413" s="185"/>
      <c r="UI413" s="185"/>
      <c r="UJ413" s="185"/>
      <c r="UK413" s="185"/>
      <c r="UL413" s="185"/>
      <c r="UM413" s="185"/>
      <c r="UN413" s="185"/>
      <c r="UO413" s="185"/>
      <c r="UP413" s="185"/>
      <c r="UQ413" s="185"/>
      <c r="UR413" s="185"/>
      <c r="US413" s="185"/>
      <c r="UT413" s="185"/>
      <c r="UU413" s="185"/>
      <c r="UV413" s="185"/>
      <c r="UW413" s="185"/>
      <c r="UX413" s="185"/>
      <c r="UY413" s="185"/>
      <c r="UZ413" s="185"/>
      <c r="VA413" s="185"/>
      <c r="VB413" s="185"/>
      <c r="VC413" s="185"/>
      <c r="VD413" s="185"/>
      <c r="VE413" s="185"/>
      <c r="VF413" s="185"/>
      <c r="VG413" s="185"/>
      <c r="VH413" s="185"/>
      <c r="VI413" s="185"/>
      <c r="VJ413" s="185"/>
      <c r="VK413" s="185"/>
      <c r="VL413" s="185"/>
      <c r="VM413" s="185"/>
      <c r="VN413" s="185"/>
      <c r="VO413" s="185"/>
      <c r="VP413" s="185"/>
      <c r="VQ413" s="185"/>
      <c r="VR413" s="185"/>
      <c r="VS413" s="185"/>
      <c r="VT413" s="185"/>
      <c r="VU413" s="185"/>
      <c r="VV413" s="185"/>
      <c r="VW413" s="185"/>
      <c r="VX413" s="185"/>
      <c r="VY413" s="185"/>
      <c r="VZ413" s="185"/>
      <c r="WA413" s="185"/>
      <c r="WB413" s="185"/>
      <c r="WC413" s="185"/>
      <c r="WD413" s="185"/>
      <c r="WE413" s="185"/>
      <c r="WF413" s="185"/>
      <c r="WG413" s="185"/>
      <c r="WH413" s="185"/>
      <c r="WI413" s="185"/>
      <c r="WJ413" s="185"/>
      <c r="WK413" s="185"/>
      <c r="WL413" s="185"/>
      <c r="WM413" s="185"/>
      <c r="WN413" s="185"/>
      <c r="WO413" s="185"/>
      <c r="WP413" s="185"/>
      <c r="WQ413" s="185"/>
      <c r="WR413" s="185"/>
      <c r="WS413" s="185"/>
      <c r="WT413" s="185"/>
      <c r="WU413" s="185"/>
      <c r="WV413" s="185"/>
      <c r="WW413" s="185"/>
      <c r="WX413" s="185"/>
      <c r="WY413" s="185"/>
      <c r="WZ413" s="185"/>
      <c r="XA413" s="185"/>
      <c r="XB413" s="185"/>
      <c r="XC413" s="185"/>
      <c r="XD413" s="185"/>
      <c r="XE413" s="185"/>
      <c r="XF413" s="185"/>
      <c r="XG413" s="185"/>
      <c r="XH413" s="185"/>
      <c r="XI413" s="185"/>
      <c r="XJ413" s="185"/>
      <c r="XK413" s="185"/>
      <c r="XL413" s="185"/>
      <c r="XM413" s="185"/>
      <c r="XN413" s="185"/>
      <c r="XO413" s="185"/>
      <c r="XP413" s="185"/>
      <c r="XQ413" s="185"/>
      <c r="XR413" s="185"/>
      <c r="XS413" s="185"/>
      <c r="XT413" s="185"/>
      <c r="XU413" s="185"/>
      <c r="XV413" s="185"/>
      <c r="XW413" s="185"/>
      <c r="XX413" s="185"/>
      <c r="XY413" s="185"/>
      <c r="XZ413" s="185"/>
      <c r="YA413" s="185"/>
      <c r="YB413" s="185"/>
      <c r="YC413" s="185"/>
      <c r="YD413" s="185"/>
      <c r="YE413" s="185"/>
      <c r="YF413" s="185"/>
      <c r="YG413" s="185"/>
      <c r="YH413" s="185"/>
      <c r="YI413" s="185"/>
      <c r="YJ413" s="185"/>
      <c r="YK413" s="185"/>
      <c r="YL413" s="185"/>
      <c r="YM413" s="185"/>
      <c r="YN413" s="185"/>
      <c r="YO413" s="185"/>
      <c r="YP413" s="185"/>
      <c r="YQ413" s="185"/>
      <c r="YR413" s="185"/>
      <c r="YS413" s="185"/>
      <c r="YT413" s="185"/>
      <c r="YU413" s="185"/>
      <c r="YV413" s="185"/>
      <c r="YW413" s="185"/>
      <c r="YX413" s="185"/>
      <c r="YY413" s="185"/>
      <c r="YZ413" s="185"/>
      <c r="ZA413" s="185"/>
      <c r="ZB413" s="185"/>
      <c r="ZC413" s="185"/>
      <c r="ZD413" s="185"/>
      <c r="ZE413" s="185"/>
      <c r="ZF413" s="185"/>
      <c r="ZG413" s="185"/>
      <c r="ZH413" s="185"/>
      <c r="ZI413" s="185"/>
      <c r="ZJ413" s="185"/>
      <c r="ZK413" s="185"/>
      <c r="ZL413" s="185"/>
      <c r="ZM413" s="185"/>
      <c r="ZN413" s="185"/>
      <c r="ZO413" s="185"/>
      <c r="ZP413" s="185"/>
      <c r="ZQ413" s="185"/>
      <c r="ZR413" s="185"/>
      <c r="ZS413" s="185"/>
      <c r="ZT413" s="185"/>
      <c r="ZU413" s="185"/>
      <c r="ZV413" s="185"/>
      <c r="ZW413" s="185"/>
      <c r="ZX413" s="185"/>
      <c r="ZY413" s="185"/>
      <c r="ZZ413" s="185"/>
      <c r="AAA413" s="185"/>
      <c r="AAB413" s="185"/>
      <c r="AAC413" s="185"/>
      <c r="AAD413" s="185"/>
      <c r="AAE413" s="185"/>
      <c r="AAF413" s="185"/>
      <c r="AAG413" s="185"/>
      <c r="AAH413" s="185"/>
      <c r="AAI413" s="185"/>
      <c r="AAJ413" s="185"/>
      <c r="AAK413" s="185"/>
      <c r="AAL413" s="185"/>
      <c r="AAM413" s="185"/>
      <c r="AAN413" s="185"/>
      <c r="AAO413" s="185"/>
      <c r="AAP413" s="185"/>
      <c r="AAQ413" s="185"/>
      <c r="AAR413" s="185"/>
      <c r="AAS413" s="185"/>
      <c r="AAT413" s="185"/>
      <c r="AAU413" s="185"/>
      <c r="AAV413" s="185"/>
      <c r="AAW413" s="185"/>
      <c r="AAX413" s="185"/>
      <c r="AAY413" s="185"/>
      <c r="AAZ413" s="185"/>
      <c r="ABA413" s="185"/>
      <c r="ABB413" s="185"/>
      <c r="ABC413" s="185"/>
      <c r="ABD413" s="185"/>
      <c r="ABE413" s="185"/>
      <c r="ABF413" s="185"/>
      <c r="ABG413" s="185"/>
      <c r="ABH413" s="185"/>
      <c r="ABI413" s="185"/>
      <c r="ABJ413" s="185"/>
      <c r="ABK413" s="185"/>
      <c r="ABL413" s="185"/>
      <c r="ABM413" s="185"/>
      <c r="ABN413" s="185"/>
      <c r="ABO413" s="185"/>
      <c r="ABP413" s="185"/>
      <c r="ABQ413" s="185"/>
      <c r="ABR413" s="185"/>
      <c r="ABS413" s="185"/>
      <c r="ABT413" s="185"/>
      <c r="ABU413" s="185"/>
      <c r="ABV413" s="185"/>
      <c r="ABW413" s="185"/>
      <c r="ABX413" s="185"/>
      <c r="ABY413" s="185"/>
      <c r="ABZ413" s="185"/>
      <c r="ACA413" s="185"/>
      <c r="ACB413" s="185"/>
      <c r="ACC413" s="185"/>
      <c r="ACD413" s="185"/>
      <c r="ACE413" s="185"/>
      <c r="ACF413" s="185"/>
      <c r="ACG413" s="185"/>
      <c r="ACH413" s="185"/>
      <c r="ACI413" s="185"/>
      <c r="ACJ413" s="185"/>
      <c r="ACK413" s="185"/>
      <c r="ACL413" s="185"/>
      <c r="ACM413" s="185"/>
      <c r="ACN413" s="185"/>
      <c r="ACO413" s="185"/>
      <c r="ACP413" s="185"/>
      <c r="ACQ413" s="185"/>
      <c r="ACR413" s="185"/>
      <c r="ACS413" s="185"/>
      <c r="ACT413" s="185"/>
      <c r="ACU413" s="185"/>
      <c r="ACV413" s="185"/>
      <c r="ACW413" s="185"/>
      <c r="ACX413" s="185"/>
      <c r="ACY413" s="185"/>
      <c r="ACZ413" s="185"/>
      <c r="ADA413" s="185"/>
    </row>
    <row r="414" spans="1:781" s="166" customFormat="1" ht="15" customHeight="1" x14ac:dyDescent="0.3">
      <c r="A414" s="262"/>
      <c r="B414" s="267"/>
      <c r="C414" s="315"/>
      <c r="D414" s="270"/>
      <c r="E414" s="265"/>
      <c r="F414" s="271"/>
      <c r="G414" s="264"/>
      <c r="H414" s="271"/>
      <c r="I414" s="272"/>
      <c r="J414" s="325"/>
      <c r="K414" s="262"/>
      <c r="L414" s="263"/>
      <c r="M414" s="264"/>
      <c r="N414" s="265"/>
      <c r="O414" s="273"/>
      <c r="P414" s="267"/>
      <c r="Q414" s="312"/>
      <c r="R414" s="305"/>
      <c r="S414" s="294" t="s">
        <v>1108</v>
      </c>
      <c r="T414" s="285" t="s">
        <v>1109</v>
      </c>
      <c r="U414" s="285"/>
      <c r="V414" s="322"/>
      <c r="W414" s="322"/>
      <c r="X414" s="322"/>
      <c r="Y414" s="322"/>
      <c r="Z414" s="322"/>
      <c r="AA414" s="322"/>
      <c r="AB414" s="323"/>
      <c r="AC414" s="324"/>
      <c r="AD414" s="324"/>
      <c r="AE414" s="324"/>
      <c r="AF414" s="324"/>
      <c r="AG414" s="324"/>
      <c r="AH414" s="324"/>
      <c r="AI414" s="324"/>
      <c r="AJ414" s="324"/>
      <c r="AK414" s="324"/>
      <c r="AL414" s="324"/>
      <c r="AM414" s="324"/>
      <c r="AN414" s="324"/>
      <c r="AO414" s="324"/>
      <c r="AP414" s="185"/>
      <c r="AQ414" s="185"/>
      <c r="AR414" s="185"/>
      <c r="AS414" s="185"/>
      <c r="AT414" s="185"/>
      <c r="AU414" s="185"/>
      <c r="AV414" s="185"/>
      <c r="AW414" s="185"/>
      <c r="AX414" s="185"/>
      <c r="AY414" s="185"/>
      <c r="AZ414" s="185"/>
      <c r="BA414" s="185"/>
      <c r="BB414" s="185"/>
      <c r="BC414" s="185"/>
      <c r="BD414" s="185"/>
      <c r="BE414" s="185"/>
      <c r="BF414" s="185"/>
      <c r="BG414" s="185"/>
      <c r="BH414" s="185"/>
      <c r="BI414" s="185"/>
      <c r="BJ414" s="185"/>
      <c r="BK414" s="185"/>
      <c r="BL414" s="185"/>
      <c r="BM414" s="185"/>
      <c r="BN414" s="185"/>
      <c r="BO414" s="185"/>
      <c r="BP414" s="185"/>
      <c r="BQ414" s="185"/>
      <c r="BR414" s="185"/>
      <c r="BS414" s="185"/>
      <c r="BT414" s="185"/>
      <c r="BU414" s="185"/>
      <c r="BV414" s="185"/>
      <c r="BW414" s="185"/>
      <c r="BX414" s="185"/>
      <c r="BY414" s="185"/>
      <c r="BZ414" s="185"/>
      <c r="CA414" s="185"/>
      <c r="CB414" s="185"/>
      <c r="CC414" s="185"/>
      <c r="CD414" s="185"/>
      <c r="CE414" s="185"/>
      <c r="CF414" s="185"/>
      <c r="CG414" s="185"/>
      <c r="CH414" s="185"/>
      <c r="CI414" s="185"/>
      <c r="CJ414" s="185"/>
      <c r="CK414" s="185"/>
      <c r="CL414" s="185"/>
      <c r="CM414" s="185"/>
      <c r="CN414" s="185"/>
      <c r="CO414" s="185"/>
      <c r="CP414" s="185"/>
      <c r="CQ414" s="185"/>
      <c r="CR414" s="185"/>
      <c r="CS414" s="185"/>
      <c r="CT414" s="185"/>
      <c r="CU414" s="185"/>
      <c r="CV414" s="185"/>
      <c r="CW414" s="185"/>
      <c r="CX414" s="185"/>
      <c r="CY414" s="185"/>
      <c r="CZ414" s="185"/>
      <c r="DA414" s="185"/>
      <c r="DB414" s="185"/>
      <c r="DC414" s="185"/>
      <c r="DD414" s="185"/>
      <c r="DE414" s="185"/>
      <c r="DF414" s="185"/>
      <c r="DG414" s="185"/>
      <c r="DH414" s="185"/>
      <c r="DI414" s="185"/>
      <c r="DJ414" s="185"/>
      <c r="DK414" s="185"/>
      <c r="DL414" s="185"/>
      <c r="DM414" s="185"/>
      <c r="DN414" s="185"/>
      <c r="DO414" s="185"/>
      <c r="DP414" s="185"/>
      <c r="DQ414" s="185"/>
      <c r="DR414" s="185"/>
      <c r="DS414" s="185"/>
      <c r="DT414" s="185"/>
      <c r="DU414" s="185"/>
      <c r="DV414" s="185"/>
      <c r="DW414" s="185"/>
      <c r="DX414" s="185"/>
      <c r="DY414" s="185"/>
      <c r="DZ414" s="185"/>
      <c r="EA414" s="185"/>
      <c r="EB414" s="185"/>
      <c r="EC414" s="185"/>
      <c r="ED414" s="185"/>
      <c r="EE414" s="185"/>
      <c r="EF414" s="185"/>
      <c r="EG414" s="185"/>
      <c r="EH414" s="185"/>
      <c r="EI414" s="185"/>
      <c r="EJ414" s="185"/>
      <c r="EK414" s="185"/>
      <c r="EL414" s="185"/>
      <c r="EM414" s="185"/>
      <c r="EN414" s="185"/>
      <c r="EO414" s="185"/>
      <c r="EP414" s="185"/>
      <c r="EQ414" s="185"/>
      <c r="ER414" s="185"/>
      <c r="ES414" s="185"/>
      <c r="ET414" s="185"/>
      <c r="EU414" s="185"/>
      <c r="EV414" s="185"/>
      <c r="EW414" s="185"/>
      <c r="EX414" s="185"/>
      <c r="EY414" s="185"/>
      <c r="EZ414" s="185"/>
      <c r="FA414" s="185"/>
      <c r="FB414" s="185"/>
      <c r="FC414" s="185"/>
      <c r="FD414" s="185"/>
      <c r="FE414" s="185"/>
      <c r="FF414" s="185"/>
      <c r="FG414" s="185"/>
      <c r="FH414" s="185"/>
      <c r="FI414" s="185"/>
      <c r="FJ414" s="185"/>
      <c r="FK414" s="185"/>
      <c r="FL414" s="185"/>
      <c r="FM414" s="185"/>
      <c r="FN414" s="185"/>
      <c r="FO414" s="185"/>
      <c r="FP414" s="185"/>
      <c r="FQ414" s="185"/>
      <c r="FR414" s="185"/>
      <c r="FS414" s="185"/>
      <c r="FT414" s="185"/>
      <c r="FU414" s="185"/>
      <c r="FV414" s="185"/>
      <c r="FW414" s="185"/>
      <c r="FX414" s="185"/>
      <c r="FY414" s="185"/>
      <c r="FZ414" s="185"/>
      <c r="GA414" s="185"/>
      <c r="GB414" s="185"/>
      <c r="GC414" s="185"/>
      <c r="GD414" s="185"/>
      <c r="GE414" s="185"/>
      <c r="GF414" s="185"/>
      <c r="GG414" s="185"/>
      <c r="GH414" s="185"/>
      <c r="GI414" s="185"/>
      <c r="GJ414" s="185"/>
      <c r="GK414" s="185"/>
      <c r="GL414" s="185"/>
      <c r="GM414" s="185"/>
      <c r="GN414" s="185"/>
      <c r="GO414" s="185"/>
      <c r="GP414" s="185"/>
      <c r="GQ414" s="185"/>
      <c r="GR414" s="185"/>
      <c r="GS414" s="185"/>
      <c r="GT414" s="185"/>
      <c r="GU414" s="185"/>
      <c r="GV414" s="185"/>
      <c r="GW414" s="185"/>
      <c r="GX414" s="185"/>
      <c r="GY414" s="185"/>
      <c r="GZ414" s="185"/>
      <c r="HA414" s="185"/>
      <c r="HB414" s="185"/>
      <c r="HC414" s="185"/>
      <c r="HD414" s="185"/>
      <c r="HE414" s="185"/>
      <c r="HF414" s="185"/>
      <c r="HG414" s="185"/>
      <c r="HH414" s="185"/>
      <c r="HI414" s="185"/>
      <c r="HJ414" s="185"/>
      <c r="HK414" s="185"/>
      <c r="HL414" s="185"/>
      <c r="HM414" s="185"/>
      <c r="HN414" s="185"/>
      <c r="HO414" s="185"/>
      <c r="HP414" s="185"/>
      <c r="HQ414" s="185"/>
      <c r="HR414" s="185"/>
      <c r="HS414" s="185"/>
      <c r="HT414" s="185"/>
      <c r="HU414" s="185"/>
      <c r="HV414" s="185"/>
      <c r="HW414" s="185"/>
      <c r="HX414" s="185"/>
      <c r="HY414" s="185"/>
      <c r="HZ414" s="185"/>
      <c r="IA414" s="185"/>
      <c r="IB414" s="185"/>
      <c r="IC414" s="185"/>
      <c r="ID414" s="185"/>
      <c r="IE414" s="185"/>
      <c r="IF414" s="185"/>
      <c r="IG414" s="185"/>
      <c r="IH414" s="185"/>
      <c r="II414" s="185"/>
      <c r="IJ414" s="185"/>
      <c r="IK414" s="185"/>
      <c r="IL414" s="185"/>
      <c r="IM414" s="185"/>
      <c r="IN414" s="185"/>
      <c r="IO414" s="185"/>
      <c r="IP414" s="185"/>
      <c r="IQ414" s="185"/>
      <c r="IR414" s="185"/>
      <c r="IS414" s="185"/>
      <c r="IT414" s="185"/>
      <c r="IU414" s="185"/>
      <c r="IV414" s="185"/>
      <c r="IW414" s="185"/>
      <c r="IX414" s="185"/>
      <c r="IY414" s="185"/>
      <c r="IZ414" s="185"/>
      <c r="JA414" s="185"/>
      <c r="JB414" s="185"/>
      <c r="JC414" s="185"/>
      <c r="JD414" s="185"/>
      <c r="JE414" s="185"/>
      <c r="JF414" s="185"/>
      <c r="JG414" s="185"/>
      <c r="JH414" s="185"/>
      <c r="JI414" s="185"/>
      <c r="JJ414" s="185"/>
      <c r="JK414" s="185"/>
      <c r="JL414" s="185"/>
      <c r="JM414" s="185"/>
      <c r="JN414" s="185"/>
      <c r="JO414" s="185"/>
      <c r="JP414" s="185"/>
      <c r="JQ414" s="185"/>
      <c r="JR414" s="185"/>
      <c r="JS414" s="185"/>
      <c r="JT414" s="185"/>
      <c r="JU414" s="185"/>
      <c r="JV414" s="185"/>
      <c r="JW414" s="185"/>
      <c r="JX414" s="185"/>
      <c r="JY414" s="185"/>
      <c r="JZ414" s="185"/>
      <c r="KA414" s="185"/>
      <c r="KB414" s="185"/>
      <c r="KC414" s="185"/>
      <c r="KD414" s="185"/>
      <c r="KE414" s="185"/>
      <c r="KF414" s="185"/>
      <c r="KG414" s="185"/>
      <c r="KH414" s="185"/>
      <c r="KI414" s="185"/>
      <c r="KJ414" s="185"/>
      <c r="KK414" s="185"/>
      <c r="KL414" s="185"/>
      <c r="KM414" s="185"/>
      <c r="KN414" s="185"/>
      <c r="KO414" s="185"/>
      <c r="KP414" s="185"/>
      <c r="KQ414" s="185"/>
      <c r="KR414" s="185"/>
      <c r="KS414" s="185"/>
      <c r="KT414" s="185"/>
      <c r="KU414" s="185"/>
      <c r="KV414" s="185"/>
      <c r="KW414" s="185"/>
      <c r="KX414" s="185"/>
      <c r="KY414" s="185"/>
      <c r="KZ414" s="185"/>
      <c r="LA414" s="185"/>
      <c r="LB414" s="185"/>
      <c r="LC414" s="185"/>
      <c r="LD414" s="185"/>
      <c r="LE414" s="185"/>
      <c r="LF414" s="185"/>
      <c r="LG414" s="185"/>
      <c r="LH414" s="185"/>
      <c r="LI414" s="185"/>
      <c r="LJ414" s="185"/>
      <c r="LK414" s="185"/>
      <c r="LL414" s="185"/>
      <c r="LM414" s="185"/>
      <c r="LN414" s="185"/>
      <c r="LO414" s="185"/>
      <c r="LP414" s="185"/>
      <c r="LQ414" s="185"/>
      <c r="LR414" s="185"/>
      <c r="LS414" s="185"/>
      <c r="LT414" s="185"/>
      <c r="LU414" s="185"/>
      <c r="LV414" s="185"/>
      <c r="LW414" s="185"/>
      <c r="LX414" s="185"/>
      <c r="LY414" s="185"/>
      <c r="LZ414" s="185"/>
      <c r="MA414" s="185"/>
      <c r="MB414" s="185"/>
      <c r="MC414" s="185"/>
      <c r="MD414" s="185"/>
      <c r="ME414" s="185"/>
      <c r="MF414" s="185"/>
      <c r="MG414" s="185"/>
      <c r="MH414" s="185"/>
      <c r="MI414" s="185"/>
      <c r="MJ414" s="185"/>
      <c r="MK414" s="185"/>
      <c r="ML414" s="185"/>
      <c r="MM414" s="185"/>
      <c r="MN414" s="185"/>
      <c r="MO414" s="185"/>
      <c r="MP414" s="185"/>
      <c r="MQ414" s="185"/>
      <c r="MR414" s="185"/>
      <c r="MS414" s="185"/>
      <c r="MT414" s="185"/>
      <c r="MU414" s="185"/>
      <c r="MV414" s="185"/>
      <c r="MW414" s="185"/>
      <c r="MX414" s="185"/>
      <c r="MY414" s="185"/>
      <c r="MZ414" s="185"/>
      <c r="NA414" s="185"/>
      <c r="NB414" s="185"/>
      <c r="NC414" s="185"/>
      <c r="ND414" s="185"/>
      <c r="NE414" s="185"/>
      <c r="NF414" s="185"/>
      <c r="NG414" s="185"/>
      <c r="NH414" s="185"/>
      <c r="NI414" s="185"/>
      <c r="NJ414" s="185"/>
      <c r="NK414" s="185"/>
      <c r="NL414" s="185"/>
      <c r="NM414" s="185"/>
      <c r="NN414" s="185"/>
      <c r="NO414" s="185"/>
      <c r="NP414" s="185"/>
      <c r="NQ414" s="185"/>
      <c r="NR414" s="185"/>
      <c r="NS414" s="185"/>
      <c r="NT414" s="185"/>
      <c r="NU414" s="185"/>
      <c r="NV414" s="185"/>
      <c r="NW414" s="185"/>
      <c r="NX414" s="185"/>
      <c r="NY414" s="185"/>
      <c r="NZ414" s="185"/>
      <c r="OA414" s="185"/>
      <c r="OB414" s="185"/>
      <c r="OC414" s="185"/>
      <c r="OD414" s="185"/>
      <c r="OE414" s="185"/>
      <c r="OF414" s="185"/>
      <c r="OG414" s="185"/>
      <c r="OH414" s="185"/>
      <c r="OI414" s="185"/>
      <c r="OJ414" s="185"/>
      <c r="OK414" s="185"/>
      <c r="OL414" s="185"/>
      <c r="OM414" s="185"/>
      <c r="ON414" s="185"/>
      <c r="OO414" s="185"/>
      <c r="OP414" s="185"/>
      <c r="OQ414" s="185"/>
      <c r="OR414" s="185"/>
      <c r="OS414" s="185"/>
      <c r="OT414" s="185"/>
      <c r="OU414" s="185"/>
      <c r="OV414" s="185"/>
      <c r="OW414" s="185"/>
      <c r="OX414" s="185"/>
      <c r="OY414" s="185"/>
      <c r="OZ414" s="185"/>
      <c r="PA414" s="185"/>
      <c r="PB414" s="185"/>
      <c r="PC414" s="185"/>
      <c r="PD414" s="185"/>
      <c r="PE414" s="185"/>
      <c r="PF414" s="185"/>
      <c r="PG414" s="185"/>
      <c r="PH414" s="185"/>
      <c r="PI414" s="185"/>
      <c r="PJ414" s="185"/>
      <c r="PK414" s="185"/>
      <c r="PL414" s="185"/>
      <c r="PM414" s="185"/>
      <c r="PN414" s="185"/>
      <c r="PO414" s="185"/>
      <c r="PP414" s="185"/>
      <c r="PQ414" s="185"/>
      <c r="PR414" s="185"/>
      <c r="PS414" s="185"/>
      <c r="PT414" s="185"/>
      <c r="PU414" s="185"/>
      <c r="PV414" s="185"/>
      <c r="PW414" s="185"/>
      <c r="PX414" s="185"/>
      <c r="PY414" s="185"/>
      <c r="PZ414" s="185"/>
      <c r="QA414" s="185"/>
      <c r="QB414" s="185"/>
      <c r="QC414" s="185"/>
      <c r="QD414" s="185"/>
      <c r="QE414" s="185"/>
      <c r="QF414" s="185"/>
      <c r="QG414" s="185"/>
      <c r="QH414" s="185"/>
      <c r="QI414" s="185"/>
      <c r="QJ414" s="185"/>
      <c r="QK414" s="185"/>
      <c r="QL414" s="185"/>
      <c r="QM414" s="185"/>
      <c r="QN414" s="185"/>
      <c r="QO414" s="185"/>
      <c r="QP414" s="185"/>
      <c r="QQ414" s="185"/>
      <c r="QR414" s="185"/>
      <c r="QS414" s="185"/>
      <c r="QT414" s="185"/>
      <c r="QU414" s="185"/>
      <c r="QV414" s="185"/>
      <c r="QW414" s="185"/>
      <c r="QX414" s="185"/>
      <c r="QY414" s="185"/>
      <c r="QZ414" s="185"/>
      <c r="RA414" s="185"/>
      <c r="RB414" s="185"/>
      <c r="RC414" s="185"/>
      <c r="RD414" s="185"/>
      <c r="RE414" s="185"/>
      <c r="RF414" s="185"/>
      <c r="RG414" s="185"/>
      <c r="RH414" s="185"/>
      <c r="RI414" s="185"/>
      <c r="RJ414" s="185"/>
      <c r="RK414" s="185"/>
      <c r="RL414" s="185"/>
      <c r="RM414" s="185"/>
      <c r="RN414" s="185"/>
      <c r="RO414" s="185"/>
      <c r="RP414" s="185"/>
      <c r="RQ414" s="185"/>
      <c r="RR414" s="185"/>
      <c r="RS414" s="185"/>
      <c r="RT414" s="185"/>
      <c r="RU414" s="185"/>
      <c r="RV414" s="185"/>
      <c r="RW414" s="185"/>
      <c r="RX414" s="185"/>
      <c r="RY414" s="185"/>
      <c r="RZ414" s="185"/>
      <c r="SA414" s="185"/>
      <c r="SB414" s="185"/>
      <c r="SC414" s="185"/>
      <c r="SD414" s="185"/>
      <c r="SE414" s="185"/>
      <c r="SF414" s="185"/>
      <c r="SG414" s="185"/>
      <c r="SH414" s="185"/>
      <c r="SI414" s="185"/>
      <c r="SJ414" s="185"/>
      <c r="SK414" s="185"/>
      <c r="SL414" s="185"/>
      <c r="SM414" s="185"/>
      <c r="SN414" s="185"/>
      <c r="SO414" s="185"/>
      <c r="SP414" s="185"/>
      <c r="SQ414" s="185"/>
      <c r="SR414" s="185"/>
      <c r="SS414" s="185"/>
      <c r="ST414" s="185"/>
      <c r="SU414" s="185"/>
      <c r="SV414" s="185"/>
      <c r="SW414" s="185"/>
      <c r="SX414" s="185"/>
      <c r="SY414" s="185"/>
      <c r="SZ414" s="185"/>
      <c r="TA414" s="185"/>
      <c r="TB414" s="185"/>
      <c r="TC414" s="185"/>
      <c r="TD414" s="185"/>
      <c r="TE414" s="185"/>
      <c r="TF414" s="185"/>
      <c r="TG414" s="185"/>
      <c r="TH414" s="185"/>
      <c r="TI414" s="185"/>
      <c r="TJ414" s="185"/>
      <c r="TK414" s="185"/>
      <c r="TL414" s="185"/>
      <c r="TM414" s="185"/>
      <c r="TN414" s="185"/>
      <c r="TO414" s="185"/>
      <c r="TP414" s="185"/>
      <c r="TQ414" s="185"/>
      <c r="TR414" s="185"/>
      <c r="TS414" s="185"/>
      <c r="TT414" s="185"/>
      <c r="TU414" s="185"/>
      <c r="TV414" s="185"/>
      <c r="TW414" s="185"/>
      <c r="TX414" s="185"/>
      <c r="TY414" s="185"/>
      <c r="TZ414" s="185"/>
      <c r="UA414" s="185"/>
      <c r="UB414" s="185"/>
      <c r="UC414" s="185"/>
      <c r="UD414" s="185"/>
      <c r="UE414" s="185"/>
      <c r="UF414" s="185"/>
      <c r="UG414" s="185"/>
      <c r="UH414" s="185"/>
      <c r="UI414" s="185"/>
      <c r="UJ414" s="185"/>
      <c r="UK414" s="185"/>
      <c r="UL414" s="185"/>
      <c r="UM414" s="185"/>
      <c r="UN414" s="185"/>
      <c r="UO414" s="185"/>
      <c r="UP414" s="185"/>
      <c r="UQ414" s="185"/>
      <c r="UR414" s="185"/>
      <c r="US414" s="185"/>
      <c r="UT414" s="185"/>
      <c r="UU414" s="185"/>
      <c r="UV414" s="185"/>
      <c r="UW414" s="185"/>
      <c r="UX414" s="185"/>
      <c r="UY414" s="185"/>
      <c r="UZ414" s="185"/>
      <c r="VA414" s="185"/>
      <c r="VB414" s="185"/>
      <c r="VC414" s="185"/>
      <c r="VD414" s="185"/>
      <c r="VE414" s="185"/>
      <c r="VF414" s="185"/>
      <c r="VG414" s="185"/>
      <c r="VH414" s="185"/>
      <c r="VI414" s="185"/>
      <c r="VJ414" s="185"/>
      <c r="VK414" s="185"/>
      <c r="VL414" s="185"/>
      <c r="VM414" s="185"/>
      <c r="VN414" s="185"/>
      <c r="VO414" s="185"/>
      <c r="VP414" s="185"/>
      <c r="VQ414" s="185"/>
      <c r="VR414" s="185"/>
      <c r="VS414" s="185"/>
      <c r="VT414" s="185"/>
      <c r="VU414" s="185"/>
      <c r="VV414" s="185"/>
      <c r="VW414" s="185"/>
      <c r="VX414" s="185"/>
      <c r="VY414" s="185"/>
      <c r="VZ414" s="185"/>
      <c r="WA414" s="185"/>
      <c r="WB414" s="185"/>
      <c r="WC414" s="185"/>
      <c r="WD414" s="185"/>
      <c r="WE414" s="185"/>
      <c r="WF414" s="185"/>
      <c r="WG414" s="185"/>
      <c r="WH414" s="185"/>
      <c r="WI414" s="185"/>
      <c r="WJ414" s="185"/>
      <c r="WK414" s="185"/>
      <c r="WL414" s="185"/>
      <c r="WM414" s="185"/>
      <c r="WN414" s="185"/>
      <c r="WO414" s="185"/>
      <c r="WP414" s="185"/>
      <c r="WQ414" s="185"/>
      <c r="WR414" s="185"/>
      <c r="WS414" s="185"/>
      <c r="WT414" s="185"/>
      <c r="WU414" s="185"/>
      <c r="WV414" s="185"/>
      <c r="WW414" s="185"/>
      <c r="WX414" s="185"/>
      <c r="WY414" s="185"/>
      <c r="WZ414" s="185"/>
      <c r="XA414" s="185"/>
      <c r="XB414" s="185"/>
      <c r="XC414" s="185"/>
      <c r="XD414" s="185"/>
      <c r="XE414" s="185"/>
      <c r="XF414" s="185"/>
      <c r="XG414" s="185"/>
      <c r="XH414" s="185"/>
      <c r="XI414" s="185"/>
      <c r="XJ414" s="185"/>
      <c r="XK414" s="185"/>
      <c r="XL414" s="185"/>
      <c r="XM414" s="185"/>
      <c r="XN414" s="185"/>
      <c r="XO414" s="185"/>
      <c r="XP414" s="185"/>
      <c r="XQ414" s="185"/>
      <c r="XR414" s="185"/>
      <c r="XS414" s="185"/>
      <c r="XT414" s="185"/>
      <c r="XU414" s="185"/>
      <c r="XV414" s="185"/>
      <c r="XW414" s="185"/>
      <c r="XX414" s="185"/>
      <c r="XY414" s="185"/>
      <c r="XZ414" s="185"/>
      <c r="YA414" s="185"/>
      <c r="YB414" s="185"/>
      <c r="YC414" s="185"/>
      <c r="YD414" s="185"/>
      <c r="YE414" s="185"/>
      <c r="YF414" s="185"/>
      <c r="YG414" s="185"/>
      <c r="YH414" s="185"/>
      <c r="YI414" s="185"/>
      <c r="YJ414" s="185"/>
      <c r="YK414" s="185"/>
      <c r="YL414" s="185"/>
      <c r="YM414" s="185"/>
      <c r="YN414" s="185"/>
      <c r="YO414" s="185"/>
      <c r="YP414" s="185"/>
      <c r="YQ414" s="185"/>
      <c r="YR414" s="185"/>
      <c r="YS414" s="185"/>
      <c r="YT414" s="185"/>
      <c r="YU414" s="185"/>
      <c r="YV414" s="185"/>
      <c r="YW414" s="185"/>
      <c r="YX414" s="185"/>
      <c r="YY414" s="185"/>
      <c r="YZ414" s="185"/>
      <c r="ZA414" s="185"/>
      <c r="ZB414" s="185"/>
      <c r="ZC414" s="185"/>
      <c r="ZD414" s="185"/>
      <c r="ZE414" s="185"/>
      <c r="ZF414" s="185"/>
      <c r="ZG414" s="185"/>
      <c r="ZH414" s="185"/>
      <c r="ZI414" s="185"/>
      <c r="ZJ414" s="185"/>
      <c r="ZK414" s="185"/>
      <c r="ZL414" s="185"/>
      <c r="ZM414" s="185"/>
      <c r="ZN414" s="185"/>
      <c r="ZO414" s="185"/>
      <c r="ZP414" s="185"/>
      <c r="ZQ414" s="185"/>
      <c r="ZR414" s="185"/>
      <c r="ZS414" s="185"/>
      <c r="ZT414" s="185"/>
      <c r="ZU414" s="185"/>
      <c r="ZV414" s="185"/>
      <c r="ZW414" s="185"/>
      <c r="ZX414" s="185"/>
      <c r="ZY414" s="185"/>
      <c r="ZZ414" s="185"/>
      <c r="AAA414" s="185"/>
      <c r="AAB414" s="185"/>
      <c r="AAC414" s="185"/>
      <c r="AAD414" s="185"/>
      <c r="AAE414" s="185"/>
      <c r="AAF414" s="185"/>
      <c r="AAG414" s="185"/>
      <c r="AAH414" s="185"/>
      <c r="AAI414" s="185"/>
      <c r="AAJ414" s="185"/>
      <c r="AAK414" s="185"/>
      <c r="AAL414" s="185"/>
      <c r="AAM414" s="185"/>
      <c r="AAN414" s="185"/>
      <c r="AAO414" s="185"/>
      <c r="AAP414" s="185"/>
      <c r="AAQ414" s="185"/>
      <c r="AAR414" s="185"/>
      <c r="AAS414" s="185"/>
      <c r="AAT414" s="185"/>
      <c r="AAU414" s="185"/>
      <c r="AAV414" s="185"/>
      <c r="AAW414" s="185"/>
      <c r="AAX414" s="185"/>
      <c r="AAY414" s="185"/>
      <c r="AAZ414" s="185"/>
      <c r="ABA414" s="185"/>
      <c r="ABB414" s="185"/>
      <c r="ABC414" s="185"/>
      <c r="ABD414" s="185"/>
      <c r="ABE414" s="185"/>
      <c r="ABF414" s="185"/>
      <c r="ABG414" s="185"/>
      <c r="ABH414" s="185"/>
      <c r="ABI414" s="185"/>
      <c r="ABJ414" s="185"/>
      <c r="ABK414" s="185"/>
      <c r="ABL414" s="185"/>
      <c r="ABM414" s="185"/>
      <c r="ABN414" s="185"/>
      <c r="ABO414" s="185"/>
      <c r="ABP414" s="185"/>
      <c r="ABQ414" s="185"/>
      <c r="ABR414" s="185"/>
      <c r="ABS414" s="185"/>
      <c r="ABT414" s="185"/>
      <c r="ABU414" s="185"/>
      <c r="ABV414" s="185"/>
      <c r="ABW414" s="185"/>
      <c r="ABX414" s="185"/>
      <c r="ABY414" s="185"/>
      <c r="ABZ414" s="185"/>
      <c r="ACA414" s="185"/>
      <c r="ACB414" s="185"/>
      <c r="ACC414" s="185"/>
      <c r="ACD414" s="185"/>
      <c r="ACE414" s="185"/>
      <c r="ACF414" s="185"/>
      <c r="ACG414" s="185"/>
      <c r="ACH414" s="185"/>
      <c r="ACI414" s="185"/>
      <c r="ACJ414" s="185"/>
      <c r="ACK414" s="185"/>
      <c r="ACL414" s="185"/>
      <c r="ACM414" s="185"/>
      <c r="ACN414" s="185"/>
      <c r="ACO414" s="185"/>
      <c r="ACP414" s="185"/>
      <c r="ACQ414" s="185"/>
      <c r="ACR414" s="185"/>
      <c r="ACS414" s="185"/>
      <c r="ACT414" s="185"/>
      <c r="ACU414" s="185"/>
      <c r="ACV414" s="185"/>
      <c r="ACW414" s="185"/>
      <c r="ACX414" s="185"/>
      <c r="ACY414" s="185"/>
      <c r="ACZ414" s="185"/>
      <c r="ADA414" s="185"/>
    </row>
    <row r="415" spans="1:781" s="166" customFormat="1" ht="15" customHeight="1" x14ac:dyDescent="0.3">
      <c r="A415" s="262"/>
      <c r="B415" s="267"/>
      <c r="C415" s="315"/>
      <c r="D415" s="270"/>
      <c r="E415" s="265"/>
      <c r="F415" s="271"/>
      <c r="G415" s="264"/>
      <c r="H415" s="271"/>
      <c r="I415" s="272"/>
      <c r="J415" s="325"/>
      <c r="K415" s="262"/>
      <c r="L415" s="263"/>
      <c r="M415" s="264"/>
      <c r="N415" s="265"/>
      <c r="O415" s="273"/>
      <c r="P415" s="267"/>
      <c r="Q415" s="312"/>
      <c r="R415" s="312"/>
      <c r="S415" s="321"/>
      <c r="T415" s="285"/>
      <c r="U415" s="285"/>
      <c r="V415" s="322"/>
      <c r="W415" s="322"/>
      <c r="X415" s="322"/>
      <c r="Y415" s="322"/>
      <c r="Z415" s="322"/>
      <c r="AA415" s="322"/>
      <c r="AB415" s="323"/>
      <c r="AC415" s="324"/>
      <c r="AD415" s="324"/>
      <c r="AE415" s="324"/>
      <c r="AF415" s="324"/>
      <c r="AG415" s="324"/>
      <c r="AH415" s="324"/>
      <c r="AI415" s="324"/>
      <c r="AJ415" s="324"/>
      <c r="AK415" s="324"/>
      <c r="AL415" s="324"/>
      <c r="AM415" s="324"/>
      <c r="AN415" s="324"/>
      <c r="AO415" s="324"/>
      <c r="AP415" s="185"/>
      <c r="AQ415" s="185"/>
      <c r="AR415" s="185"/>
      <c r="AS415" s="185"/>
      <c r="AT415" s="185"/>
      <c r="AU415" s="185"/>
      <c r="AV415" s="185"/>
      <c r="AW415" s="185"/>
      <c r="AX415" s="185"/>
      <c r="AY415" s="185"/>
      <c r="AZ415" s="185"/>
      <c r="BA415" s="185"/>
      <c r="BB415" s="185"/>
      <c r="BC415" s="185"/>
      <c r="BD415" s="185"/>
      <c r="BE415" s="185"/>
      <c r="BF415" s="185"/>
      <c r="BG415" s="185"/>
      <c r="BH415" s="185"/>
      <c r="BI415" s="185"/>
      <c r="BJ415" s="185"/>
      <c r="BK415" s="185"/>
      <c r="BL415" s="185"/>
      <c r="BM415" s="185"/>
      <c r="BN415" s="185"/>
      <c r="BO415" s="185"/>
      <c r="BP415" s="185"/>
      <c r="BQ415" s="185"/>
      <c r="BR415" s="185"/>
      <c r="BS415" s="185"/>
      <c r="BT415" s="185"/>
      <c r="BU415" s="185"/>
      <c r="BV415" s="185"/>
      <c r="BW415" s="185"/>
      <c r="BX415" s="185"/>
      <c r="BY415" s="185"/>
      <c r="BZ415" s="185"/>
      <c r="CA415" s="185"/>
      <c r="CB415" s="185"/>
      <c r="CC415" s="185"/>
      <c r="CD415" s="185"/>
      <c r="CE415" s="185"/>
      <c r="CF415" s="185"/>
      <c r="CG415" s="185"/>
      <c r="CH415" s="185"/>
      <c r="CI415" s="185"/>
      <c r="CJ415" s="185"/>
      <c r="CK415" s="185"/>
      <c r="CL415" s="185"/>
      <c r="CM415" s="185"/>
      <c r="CN415" s="185"/>
      <c r="CO415" s="185"/>
      <c r="CP415" s="185"/>
      <c r="CQ415" s="185"/>
      <c r="CR415" s="185"/>
      <c r="CS415" s="185"/>
      <c r="CT415" s="185"/>
      <c r="CU415" s="185"/>
      <c r="CV415" s="185"/>
      <c r="CW415" s="185"/>
      <c r="CX415" s="185"/>
      <c r="CY415" s="185"/>
      <c r="CZ415" s="185"/>
      <c r="DA415" s="185"/>
      <c r="DB415" s="185"/>
      <c r="DC415" s="185"/>
      <c r="DD415" s="185"/>
      <c r="DE415" s="185"/>
      <c r="DF415" s="185"/>
      <c r="DG415" s="185"/>
      <c r="DH415" s="185"/>
      <c r="DI415" s="185"/>
      <c r="DJ415" s="185"/>
      <c r="DK415" s="185"/>
      <c r="DL415" s="185"/>
      <c r="DM415" s="185"/>
      <c r="DN415" s="185"/>
      <c r="DO415" s="185"/>
      <c r="DP415" s="185"/>
      <c r="DQ415" s="185"/>
      <c r="DR415" s="185"/>
      <c r="DS415" s="185"/>
      <c r="DT415" s="185"/>
      <c r="DU415" s="185"/>
      <c r="DV415" s="185"/>
      <c r="DW415" s="185"/>
      <c r="DX415" s="185"/>
      <c r="DY415" s="185"/>
      <c r="DZ415" s="185"/>
      <c r="EA415" s="185"/>
      <c r="EB415" s="185"/>
      <c r="EC415" s="185"/>
      <c r="ED415" s="185"/>
      <c r="EE415" s="185"/>
      <c r="EF415" s="185"/>
      <c r="EG415" s="185"/>
      <c r="EH415" s="185"/>
      <c r="EI415" s="185"/>
      <c r="EJ415" s="185"/>
      <c r="EK415" s="185"/>
      <c r="EL415" s="185"/>
      <c r="EM415" s="185"/>
      <c r="EN415" s="185"/>
      <c r="EO415" s="185"/>
      <c r="EP415" s="185"/>
      <c r="EQ415" s="185"/>
      <c r="ER415" s="185"/>
      <c r="ES415" s="185"/>
      <c r="ET415" s="185"/>
      <c r="EU415" s="185"/>
      <c r="EV415" s="185"/>
      <c r="EW415" s="185"/>
      <c r="EX415" s="185"/>
      <c r="EY415" s="185"/>
      <c r="EZ415" s="185"/>
      <c r="FA415" s="185"/>
      <c r="FB415" s="185"/>
      <c r="FC415" s="185"/>
      <c r="FD415" s="185"/>
      <c r="FE415" s="185"/>
      <c r="FF415" s="185"/>
      <c r="FG415" s="185"/>
      <c r="FH415" s="185"/>
      <c r="FI415" s="185"/>
      <c r="FJ415" s="185"/>
      <c r="FK415" s="185"/>
      <c r="FL415" s="185"/>
      <c r="FM415" s="185"/>
      <c r="FN415" s="185"/>
      <c r="FO415" s="185"/>
      <c r="FP415" s="185"/>
      <c r="FQ415" s="185"/>
      <c r="FR415" s="185"/>
      <c r="FS415" s="185"/>
      <c r="FT415" s="185"/>
      <c r="FU415" s="185"/>
      <c r="FV415" s="185"/>
      <c r="FW415" s="185"/>
      <c r="FX415" s="185"/>
      <c r="FY415" s="185"/>
      <c r="FZ415" s="185"/>
      <c r="GA415" s="185"/>
      <c r="GB415" s="185"/>
      <c r="GC415" s="185"/>
      <c r="GD415" s="185"/>
      <c r="GE415" s="185"/>
      <c r="GF415" s="185"/>
      <c r="GG415" s="185"/>
      <c r="GH415" s="185"/>
      <c r="GI415" s="185"/>
      <c r="GJ415" s="185"/>
      <c r="GK415" s="185"/>
      <c r="GL415" s="185"/>
      <c r="GM415" s="185"/>
      <c r="GN415" s="185"/>
      <c r="GO415" s="185"/>
      <c r="GP415" s="185"/>
      <c r="GQ415" s="185"/>
      <c r="GR415" s="185"/>
      <c r="GS415" s="185"/>
      <c r="GT415" s="185"/>
      <c r="GU415" s="185"/>
      <c r="GV415" s="185"/>
      <c r="GW415" s="185"/>
      <c r="GX415" s="185"/>
      <c r="GY415" s="185"/>
      <c r="GZ415" s="185"/>
      <c r="HA415" s="185"/>
      <c r="HB415" s="185"/>
      <c r="HC415" s="185"/>
      <c r="HD415" s="185"/>
      <c r="HE415" s="185"/>
      <c r="HF415" s="185"/>
      <c r="HG415" s="185"/>
      <c r="HH415" s="185"/>
      <c r="HI415" s="185"/>
      <c r="HJ415" s="185"/>
      <c r="HK415" s="185"/>
      <c r="HL415" s="185"/>
      <c r="HM415" s="185"/>
      <c r="HN415" s="185"/>
      <c r="HO415" s="185"/>
      <c r="HP415" s="185"/>
      <c r="HQ415" s="185"/>
      <c r="HR415" s="185"/>
      <c r="HS415" s="185"/>
      <c r="HT415" s="185"/>
      <c r="HU415" s="185"/>
      <c r="HV415" s="185"/>
      <c r="HW415" s="185"/>
      <c r="HX415" s="185"/>
      <c r="HY415" s="185"/>
      <c r="HZ415" s="185"/>
      <c r="IA415" s="185"/>
      <c r="IB415" s="185"/>
      <c r="IC415" s="185"/>
      <c r="ID415" s="185"/>
      <c r="IE415" s="185"/>
      <c r="IF415" s="185"/>
      <c r="IG415" s="185"/>
      <c r="IH415" s="185"/>
      <c r="II415" s="185"/>
      <c r="IJ415" s="185"/>
      <c r="IK415" s="185"/>
      <c r="IL415" s="185"/>
      <c r="IM415" s="185"/>
      <c r="IN415" s="185"/>
      <c r="IO415" s="185"/>
      <c r="IP415" s="185"/>
      <c r="IQ415" s="185"/>
      <c r="IR415" s="185"/>
      <c r="IS415" s="185"/>
      <c r="IT415" s="185"/>
      <c r="IU415" s="185"/>
      <c r="IV415" s="185"/>
      <c r="IW415" s="185"/>
      <c r="IX415" s="185"/>
      <c r="IY415" s="185"/>
      <c r="IZ415" s="185"/>
      <c r="JA415" s="185"/>
      <c r="JB415" s="185"/>
      <c r="JC415" s="185"/>
      <c r="JD415" s="185"/>
      <c r="JE415" s="185"/>
      <c r="JF415" s="185"/>
      <c r="JG415" s="185"/>
      <c r="JH415" s="185"/>
      <c r="JI415" s="185"/>
      <c r="JJ415" s="185"/>
      <c r="JK415" s="185"/>
      <c r="JL415" s="185"/>
      <c r="JM415" s="185"/>
      <c r="JN415" s="185"/>
      <c r="JO415" s="185"/>
      <c r="JP415" s="185"/>
      <c r="JQ415" s="185"/>
      <c r="JR415" s="185"/>
      <c r="JS415" s="185"/>
      <c r="JT415" s="185"/>
      <c r="JU415" s="185"/>
      <c r="JV415" s="185"/>
      <c r="JW415" s="185"/>
      <c r="JX415" s="185"/>
      <c r="JY415" s="185"/>
      <c r="JZ415" s="185"/>
      <c r="KA415" s="185"/>
      <c r="KB415" s="185"/>
      <c r="KC415" s="185"/>
      <c r="KD415" s="185"/>
      <c r="KE415" s="185"/>
      <c r="KF415" s="185"/>
      <c r="KG415" s="185"/>
      <c r="KH415" s="185"/>
      <c r="KI415" s="185"/>
      <c r="KJ415" s="185"/>
      <c r="KK415" s="185"/>
      <c r="KL415" s="185"/>
      <c r="KM415" s="185"/>
      <c r="KN415" s="185"/>
      <c r="KO415" s="185"/>
      <c r="KP415" s="185"/>
      <c r="KQ415" s="185"/>
      <c r="KR415" s="185"/>
      <c r="KS415" s="185"/>
      <c r="KT415" s="185"/>
      <c r="KU415" s="185"/>
      <c r="KV415" s="185"/>
      <c r="KW415" s="185"/>
      <c r="KX415" s="185"/>
      <c r="KY415" s="185"/>
      <c r="KZ415" s="185"/>
      <c r="LA415" s="185"/>
      <c r="LB415" s="185"/>
      <c r="LC415" s="185"/>
      <c r="LD415" s="185"/>
      <c r="LE415" s="185"/>
      <c r="LF415" s="185"/>
      <c r="LG415" s="185"/>
      <c r="LH415" s="185"/>
      <c r="LI415" s="185"/>
      <c r="LJ415" s="185"/>
      <c r="LK415" s="185"/>
      <c r="LL415" s="185"/>
      <c r="LM415" s="185"/>
      <c r="LN415" s="185"/>
      <c r="LO415" s="185"/>
      <c r="LP415" s="185"/>
      <c r="LQ415" s="185"/>
      <c r="LR415" s="185"/>
      <c r="LS415" s="185"/>
      <c r="LT415" s="185"/>
      <c r="LU415" s="185"/>
      <c r="LV415" s="185"/>
      <c r="LW415" s="185"/>
      <c r="LX415" s="185"/>
      <c r="LY415" s="185"/>
      <c r="LZ415" s="185"/>
      <c r="MA415" s="185"/>
      <c r="MB415" s="185"/>
      <c r="MC415" s="185"/>
      <c r="MD415" s="185"/>
      <c r="ME415" s="185"/>
      <c r="MF415" s="185"/>
      <c r="MG415" s="185"/>
      <c r="MH415" s="185"/>
      <c r="MI415" s="185"/>
      <c r="MJ415" s="185"/>
      <c r="MK415" s="185"/>
      <c r="ML415" s="185"/>
      <c r="MM415" s="185"/>
      <c r="MN415" s="185"/>
      <c r="MO415" s="185"/>
      <c r="MP415" s="185"/>
      <c r="MQ415" s="185"/>
      <c r="MR415" s="185"/>
      <c r="MS415" s="185"/>
      <c r="MT415" s="185"/>
      <c r="MU415" s="185"/>
      <c r="MV415" s="185"/>
      <c r="MW415" s="185"/>
      <c r="MX415" s="185"/>
      <c r="MY415" s="185"/>
      <c r="MZ415" s="185"/>
      <c r="NA415" s="185"/>
      <c r="NB415" s="185"/>
      <c r="NC415" s="185"/>
      <c r="ND415" s="185"/>
      <c r="NE415" s="185"/>
      <c r="NF415" s="185"/>
      <c r="NG415" s="185"/>
      <c r="NH415" s="185"/>
      <c r="NI415" s="185"/>
      <c r="NJ415" s="185"/>
      <c r="NK415" s="185"/>
      <c r="NL415" s="185"/>
      <c r="NM415" s="185"/>
      <c r="NN415" s="185"/>
      <c r="NO415" s="185"/>
      <c r="NP415" s="185"/>
      <c r="NQ415" s="185"/>
      <c r="NR415" s="185"/>
      <c r="NS415" s="185"/>
      <c r="NT415" s="185"/>
      <c r="NU415" s="185"/>
      <c r="NV415" s="185"/>
      <c r="NW415" s="185"/>
      <c r="NX415" s="185"/>
      <c r="NY415" s="185"/>
      <c r="NZ415" s="185"/>
      <c r="OA415" s="185"/>
      <c r="OB415" s="185"/>
      <c r="OC415" s="185"/>
      <c r="OD415" s="185"/>
      <c r="OE415" s="185"/>
      <c r="OF415" s="185"/>
      <c r="OG415" s="185"/>
      <c r="OH415" s="185"/>
      <c r="OI415" s="185"/>
      <c r="OJ415" s="185"/>
      <c r="OK415" s="185"/>
      <c r="OL415" s="185"/>
      <c r="OM415" s="185"/>
      <c r="ON415" s="185"/>
      <c r="OO415" s="185"/>
      <c r="OP415" s="185"/>
      <c r="OQ415" s="185"/>
      <c r="OR415" s="185"/>
      <c r="OS415" s="185"/>
      <c r="OT415" s="185"/>
      <c r="OU415" s="185"/>
      <c r="OV415" s="185"/>
      <c r="OW415" s="185"/>
      <c r="OX415" s="185"/>
      <c r="OY415" s="185"/>
      <c r="OZ415" s="185"/>
      <c r="PA415" s="185"/>
      <c r="PB415" s="185"/>
      <c r="PC415" s="185"/>
      <c r="PD415" s="185"/>
      <c r="PE415" s="185"/>
      <c r="PF415" s="185"/>
      <c r="PG415" s="185"/>
      <c r="PH415" s="185"/>
      <c r="PI415" s="185"/>
      <c r="PJ415" s="185"/>
      <c r="PK415" s="185"/>
      <c r="PL415" s="185"/>
      <c r="PM415" s="185"/>
      <c r="PN415" s="185"/>
      <c r="PO415" s="185"/>
      <c r="PP415" s="185"/>
      <c r="PQ415" s="185"/>
      <c r="PR415" s="185"/>
      <c r="PS415" s="185"/>
      <c r="PT415" s="185"/>
      <c r="PU415" s="185"/>
      <c r="PV415" s="185"/>
      <c r="PW415" s="185"/>
      <c r="PX415" s="185"/>
      <c r="PY415" s="185"/>
      <c r="PZ415" s="185"/>
      <c r="QA415" s="185"/>
      <c r="QB415" s="185"/>
      <c r="QC415" s="185"/>
      <c r="QD415" s="185"/>
      <c r="QE415" s="185"/>
      <c r="QF415" s="185"/>
      <c r="QG415" s="185"/>
      <c r="QH415" s="185"/>
      <c r="QI415" s="185"/>
      <c r="QJ415" s="185"/>
      <c r="QK415" s="185"/>
      <c r="QL415" s="185"/>
      <c r="QM415" s="185"/>
      <c r="QN415" s="185"/>
      <c r="QO415" s="185"/>
      <c r="QP415" s="185"/>
      <c r="QQ415" s="185"/>
      <c r="QR415" s="185"/>
      <c r="QS415" s="185"/>
      <c r="QT415" s="185"/>
      <c r="QU415" s="185"/>
      <c r="QV415" s="185"/>
      <c r="QW415" s="185"/>
      <c r="QX415" s="185"/>
      <c r="QY415" s="185"/>
      <c r="QZ415" s="185"/>
      <c r="RA415" s="185"/>
      <c r="RB415" s="185"/>
      <c r="RC415" s="185"/>
      <c r="RD415" s="185"/>
      <c r="RE415" s="185"/>
      <c r="RF415" s="185"/>
      <c r="RG415" s="185"/>
      <c r="RH415" s="185"/>
      <c r="RI415" s="185"/>
      <c r="RJ415" s="185"/>
      <c r="RK415" s="185"/>
      <c r="RL415" s="185"/>
      <c r="RM415" s="185"/>
      <c r="RN415" s="185"/>
      <c r="RO415" s="185"/>
      <c r="RP415" s="185"/>
      <c r="RQ415" s="185"/>
      <c r="RR415" s="185"/>
      <c r="RS415" s="185"/>
      <c r="RT415" s="185"/>
      <c r="RU415" s="185"/>
      <c r="RV415" s="185"/>
      <c r="RW415" s="185"/>
      <c r="RX415" s="185"/>
      <c r="RY415" s="185"/>
      <c r="RZ415" s="185"/>
      <c r="SA415" s="185"/>
      <c r="SB415" s="185"/>
      <c r="SC415" s="185"/>
      <c r="SD415" s="185"/>
      <c r="SE415" s="185"/>
      <c r="SF415" s="185"/>
      <c r="SG415" s="185"/>
      <c r="SH415" s="185"/>
      <c r="SI415" s="185"/>
      <c r="SJ415" s="185"/>
      <c r="SK415" s="185"/>
      <c r="SL415" s="185"/>
      <c r="SM415" s="185"/>
      <c r="SN415" s="185"/>
      <c r="SO415" s="185"/>
      <c r="SP415" s="185"/>
      <c r="SQ415" s="185"/>
      <c r="SR415" s="185"/>
      <c r="SS415" s="185"/>
      <c r="ST415" s="185"/>
      <c r="SU415" s="185"/>
      <c r="SV415" s="185"/>
      <c r="SW415" s="185"/>
      <c r="SX415" s="185"/>
      <c r="SY415" s="185"/>
      <c r="SZ415" s="185"/>
      <c r="TA415" s="185"/>
      <c r="TB415" s="185"/>
      <c r="TC415" s="185"/>
      <c r="TD415" s="185"/>
      <c r="TE415" s="185"/>
      <c r="TF415" s="185"/>
      <c r="TG415" s="185"/>
      <c r="TH415" s="185"/>
      <c r="TI415" s="185"/>
      <c r="TJ415" s="185"/>
      <c r="TK415" s="185"/>
      <c r="TL415" s="185"/>
      <c r="TM415" s="185"/>
      <c r="TN415" s="185"/>
      <c r="TO415" s="185"/>
      <c r="TP415" s="185"/>
      <c r="TQ415" s="185"/>
      <c r="TR415" s="185"/>
      <c r="TS415" s="185"/>
      <c r="TT415" s="185"/>
      <c r="TU415" s="185"/>
      <c r="TV415" s="185"/>
      <c r="TW415" s="185"/>
      <c r="TX415" s="185"/>
      <c r="TY415" s="185"/>
      <c r="TZ415" s="185"/>
      <c r="UA415" s="185"/>
      <c r="UB415" s="185"/>
      <c r="UC415" s="185"/>
      <c r="UD415" s="185"/>
      <c r="UE415" s="185"/>
      <c r="UF415" s="185"/>
      <c r="UG415" s="185"/>
      <c r="UH415" s="185"/>
      <c r="UI415" s="185"/>
      <c r="UJ415" s="185"/>
      <c r="UK415" s="185"/>
      <c r="UL415" s="185"/>
      <c r="UM415" s="185"/>
      <c r="UN415" s="185"/>
      <c r="UO415" s="185"/>
      <c r="UP415" s="185"/>
      <c r="UQ415" s="185"/>
      <c r="UR415" s="185"/>
      <c r="US415" s="185"/>
      <c r="UT415" s="185"/>
      <c r="UU415" s="185"/>
      <c r="UV415" s="185"/>
      <c r="UW415" s="185"/>
      <c r="UX415" s="185"/>
      <c r="UY415" s="185"/>
      <c r="UZ415" s="185"/>
      <c r="VA415" s="185"/>
      <c r="VB415" s="185"/>
      <c r="VC415" s="185"/>
      <c r="VD415" s="185"/>
      <c r="VE415" s="185"/>
      <c r="VF415" s="185"/>
      <c r="VG415" s="185"/>
      <c r="VH415" s="185"/>
      <c r="VI415" s="185"/>
      <c r="VJ415" s="185"/>
      <c r="VK415" s="185"/>
      <c r="VL415" s="185"/>
      <c r="VM415" s="185"/>
      <c r="VN415" s="185"/>
      <c r="VO415" s="185"/>
      <c r="VP415" s="185"/>
      <c r="VQ415" s="185"/>
      <c r="VR415" s="185"/>
      <c r="VS415" s="185"/>
      <c r="VT415" s="185"/>
      <c r="VU415" s="185"/>
      <c r="VV415" s="185"/>
      <c r="VW415" s="185"/>
      <c r="VX415" s="185"/>
      <c r="VY415" s="185"/>
      <c r="VZ415" s="185"/>
      <c r="WA415" s="185"/>
      <c r="WB415" s="185"/>
      <c r="WC415" s="185"/>
      <c r="WD415" s="185"/>
      <c r="WE415" s="185"/>
      <c r="WF415" s="185"/>
      <c r="WG415" s="185"/>
      <c r="WH415" s="185"/>
      <c r="WI415" s="185"/>
      <c r="WJ415" s="185"/>
      <c r="WK415" s="185"/>
      <c r="WL415" s="185"/>
      <c r="WM415" s="185"/>
      <c r="WN415" s="185"/>
      <c r="WO415" s="185"/>
      <c r="WP415" s="185"/>
      <c r="WQ415" s="185"/>
      <c r="WR415" s="185"/>
      <c r="WS415" s="185"/>
      <c r="WT415" s="185"/>
      <c r="WU415" s="185"/>
      <c r="WV415" s="185"/>
      <c r="WW415" s="185"/>
      <c r="WX415" s="185"/>
      <c r="WY415" s="185"/>
      <c r="WZ415" s="185"/>
      <c r="XA415" s="185"/>
      <c r="XB415" s="185"/>
      <c r="XC415" s="185"/>
      <c r="XD415" s="185"/>
      <c r="XE415" s="185"/>
      <c r="XF415" s="185"/>
      <c r="XG415" s="185"/>
      <c r="XH415" s="185"/>
      <c r="XI415" s="185"/>
      <c r="XJ415" s="185"/>
      <c r="XK415" s="185"/>
      <c r="XL415" s="185"/>
      <c r="XM415" s="185"/>
      <c r="XN415" s="185"/>
      <c r="XO415" s="185"/>
      <c r="XP415" s="185"/>
      <c r="XQ415" s="185"/>
      <c r="XR415" s="185"/>
      <c r="XS415" s="185"/>
      <c r="XT415" s="185"/>
      <c r="XU415" s="185"/>
      <c r="XV415" s="185"/>
      <c r="XW415" s="185"/>
      <c r="XX415" s="185"/>
      <c r="XY415" s="185"/>
      <c r="XZ415" s="185"/>
      <c r="YA415" s="185"/>
      <c r="YB415" s="185"/>
      <c r="YC415" s="185"/>
      <c r="YD415" s="185"/>
      <c r="YE415" s="185"/>
      <c r="YF415" s="185"/>
      <c r="YG415" s="185"/>
      <c r="YH415" s="185"/>
      <c r="YI415" s="185"/>
      <c r="YJ415" s="185"/>
      <c r="YK415" s="185"/>
      <c r="YL415" s="185"/>
      <c r="YM415" s="185"/>
      <c r="YN415" s="185"/>
      <c r="YO415" s="185"/>
      <c r="YP415" s="185"/>
      <c r="YQ415" s="185"/>
      <c r="YR415" s="185"/>
      <c r="YS415" s="185"/>
      <c r="YT415" s="185"/>
      <c r="YU415" s="185"/>
      <c r="YV415" s="185"/>
      <c r="YW415" s="185"/>
      <c r="YX415" s="185"/>
      <c r="YY415" s="185"/>
      <c r="YZ415" s="185"/>
      <c r="ZA415" s="185"/>
      <c r="ZB415" s="185"/>
      <c r="ZC415" s="185"/>
      <c r="ZD415" s="185"/>
      <c r="ZE415" s="185"/>
      <c r="ZF415" s="185"/>
      <c r="ZG415" s="185"/>
      <c r="ZH415" s="185"/>
      <c r="ZI415" s="185"/>
      <c r="ZJ415" s="185"/>
      <c r="ZK415" s="185"/>
      <c r="ZL415" s="185"/>
      <c r="ZM415" s="185"/>
      <c r="ZN415" s="185"/>
      <c r="ZO415" s="185"/>
      <c r="ZP415" s="185"/>
      <c r="ZQ415" s="185"/>
      <c r="ZR415" s="185"/>
      <c r="ZS415" s="185"/>
      <c r="ZT415" s="185"/>
      <c r="ZU415" s="185"/>
      <c r="ZV415" s="185"/>
      <c r="ZW415" s="185"/>
      <c r="ZX415" s="185"/>
      <c r="ZY415" s="185"/>
      <c r="ZZ415" s="185"/>
      <c r="AAA415" s="185"/>
      <c r="AAB415" s="185"/>
      <c r="AAC415" s="185"/>
      <c r="AAD415" s="185"/>
      <c r="AAE415" s="185"/>
      <c r="AAF415" s="185"/>
      <c r="AAG415" s="185"/>
      <c r="AAH415" s="185"/>
      <c r="AAI415" s="185"/>
      <c r="AAJ415" s="185"/>
      <c r="AAK415" s="185"/>
      <c r="AAL415" s="185"/>
      <c r="AAM415" s="185"/>
      <c r="AAN415" s="185"/>
      <c r="AAO415" s="185"/>
      <c r="AAP415" s="185"/>
      <c r="AAQ415" s="185"/>
      <c r="AAR415" s="185"/>
      <c r="AAS415" s="185"/>
      <c r="AAT415" s="185"/>
      <c r="AAU415" s="185"/>
      <c r="AAV415" s="185"/>
      <c r="AAW415" s="185"/>
      <c r="AAX415" s="185"/>
      <c r="AAY415" s="185"/>
      <c r="AAZ415" s="185"/>
      <c r="ABA415" s="185"/>
      <c r="ABB415" s="185"/>
      <c r="ABC415" s="185"/>
      <c r="ABD415" s="185"/>
      <c r="ABE415" s="185"/>
      <c r="ABF415" s="185"/>
      <c r="ABG415" s="185"/>
      <c r="ABH415" s="185"/>
      <c r="ABI415" s="185"/>
      <c r="ABJ415" s="185"/>
      <c r="ABK415" s="185"/>
      <c r="ABL415" s="185"/>
      <c r="ABM415" s="185"/>
      <c r="ABN415" s="185"/>
      <c r="ABO415" s="185"/>
      <c r="ABP415" s="185"/>
      <c r="ABQ415" s="185"/>
      <c r="ABR415" s="185"/>
      <c r="ABS415" s="185"/>
      <c r="ABT415" s="185"/>
      <c r="ABU415" s="185"/>
      <c r="ABV415" s="185"/>
      <c r="ABW415" s="185"/>
      <c r="ABX415" s="185"/>
      <c r="ABY415" s="185"/>
      <c r="ABZ415" s="185"/>
      <c r="ACA415" s="185"/>
      <c r="ACB415" s="185"/>
      <c r="ACC415" s="185"/>
      <c r="ACD415" s="185"/>
      <c r="ACE415" s="185"/>
      <c r="ACF415" s="185"/>
      <c r="ACG415" s="185"/>
      <c r="ACH415" s="185"/>
      <c r="ACI415" s="185"/>
      <c r="ACJ415" s="185"/>
      <c r="ACK415" s="185"/>
      <c r="ACL415" s="185"/>
      <c r="ACM415" s="185"/>
      <c r="ACN415" s="185"/>
      <c r="ACO415" s="185"/>
      <c r="ACP415" s="185"/>
      <c r="ACQ415" s="185"/>
      <c r="ACR415" s="185"/>
      <c r="ACS415" s="185"/>
      <c r="ACT415" s="185"/>
      <c r="ACU415" s="185"/>
      <c r="ACV415" s="185"/>
      <c r="ACW415" s="185"/>
      <c r="ACX415" s="185"/>
      <c r="ACY415" s="185"/>
      <c r="ACZ415" s="185"/>
      <c r="ADA415" s="185"/>
    </row>
    <row r="416" spans="1:781" s="166" customFormat="1" ht="15" customHeight="1" x14ac:dyDescent="0.3">
      <c r="A416" s="262"/>
      <c r="B416" s="267"/>
      <c r="C416" s="315"/>
      <c r="D416" s="270"/>
      <c r="E416" s="265"/>
      <c r="F416" s="271"/>
      <c r="G416" s="264"/>
      <c r="H416" s="271"/>
      <c r="I416" s="272"/>
      <c r="J416" s="325"/>
      <c r="K416" s="262"/>
      <c r="L416" s="263"/>
      <c r="M416" s="264"/>
      <c r="N416" s="265"/>
      <c r="O416" s="273"/>
      <c r="P416" s="267"/>
      <c r="Q416" s="274"/>
      <c r="R416" s="305"/>
      <c r="S416" s="294" t="s">
        <v>1110</v>
      </c>
      <c r="T416" s="285" t="s">
        <v>1111</v>
      </c>
      <c r="U416" s="285"/>
      <c r="V416" s="322"/>
      <c r="W416" s="322"/>
      <c r="X416" s="322"/>
      <c r="Y416" s="322"/>
      <c r="Z416" s="322"/>
      <c r="AA416" s="322"/>
      <c r="AB416" s="323"/>
      <c r="AC416" s="324"/>
      <c r="AD416" s="324"/>
      <c r="AE416" s="324"/>
      <c r="AF416" s="324"/>
      <c r="AG416" s="324"/>
      <c r="AH416" s="324"/>
      <c r="AI416" s="324"/>
      <c r="AJ416" s="324"/>
      <c r="AK416" s="324"/>
      <c r="AL416" s="324"/>
      <c r="AM416" s="324"/>
      <c r="AN416" s="324"/>
      <c r="AO416" s="324"/>
      <c r="AP416" s="185"/>
      <c r="AQ416" s="185"/>
      <c r="AR416" s="185"/>
      <c r="AS416" s="185"/>
      <c r="AT416" s="185"/>
      <c r="AU416" s="185"/>
      <c r="AV416" s="185"/>
      <c r="AW416" s="185"/>
      <c r="AX416" s="185"/>
      <c r="AY416" s="185"/>
      <c r="AZ416" s="185"/>
      <c r="BA416" s="185"/>
      <c r="BB416" s="185"/>
      <c r="BC416" s="185"/>
      <c r="BD416" s="185"/>
      <c r="BE416" s="185"/>
      <c r="BF416" s="185"/>
      <c r="BG416" s="185"/>
      <c r="BH416" s="185"/>
      <c r="BI416" s="185"/>
      <c r="BJ416" s="185"/>
      <c r="BK416" s="185"/>
      <c r="BL416" s="185"/>
      <c r="BM416" s="185"/>
      <c r="BN416" s="185"/>
      <c r="BO416" s="185"/>
      <c r="BP416" s="185"/>
      <c r="BQ416" s="185"/>
      <c r="BR416" s="185"/>
      <c r="BS416" s="185"/>
      <c r="BT416" s="185"/>
      <c r="BU416" s="185"/>
      <c r="BV416" s="185"/>
      <c r="BW416" s="185"/>
      <c r="BX416" s="185"/>
      <c r="BY416" s="185"/>
      <c r="BZ416" s="185"/>
      <c r="CA416" s="185"/>
      <c r="CB416" s="185"/>
      <c r="CC416" s="185"/>
      <c r="CD416" s="185"/>
      <c r="CE416" s="185"/>
      <c r="CF416" s="185"/>
      <c r="CG416" s="185"/>
      <c r="CH416" s="185"/>
      <c r="CI416" s="185"/>
      <c r="CJ416" s="185"/>
      <c r="CK416" s="185"/>
      <c r="CL416" s="185"/>
      <c r="CM416" s="185"/>
      <c r="CN416" s="185"/>
      <c r="CO416" s="185"/>
      <c r="CP416" s="185"/>
      <c r="CQ416" s="185"/>
      <c r="CR416" s="185"/>
      <c r="CS416" s="185"/>
      <c r="CT416" s="185"/>
      <c r="CU416" s="185"/>
      <c r="CV416" s="185"/>
      <c r="CW416" s="185"/>
      <c r="CX416" s="185"/>
      <c r="CY416" s="185"/>
      <c r="CZ416" s="185"/>
      <c r="DA416" s="185"/>
      <c r="DB416" s="185"/>
      <c r="DC416" s="185"/>
      <c r="DD416" s="185"/>
      <c r="DE416" s="185"/>
      <c r="DF416" s="185"/>
      <c r="DG416" s="185"/>
      <c r="DH416" s="185"/>
      <c r="DI416" s="185"/>
      <c r="DJ416" s="185"/>
      <c r="DK416" s="185"/>
      <c r="DL416" s="185"/>
      <c r="DM416" s="185"/>
      <c r="DN416" s="185"/>
      <c r="DO416" s="185"/>
      <c r="DP416" s="185"/>
      <c r="DQ416" s="185"/>
      <c r="DR416" s="185"/>
      <c r="DS416" s="185"/>
      <c r="DT416" s="185"/>
      <c r="DU416" s="185"/>
      <c r="DV416" s="185"/>
      <c r="DW416" s="185"/>
      <c r="DX416" s="185"/>
      <c r="DY416" s="185"/>
      <c r="DZ416" s="185"/>
      <c r="EA416" s="185"/>
      <c r="EB416" s="185"/>
      <c r="EC416" s="185"/>
      <c r="ED416" s="185"/>
      <c r="EE416" s="185"/>
      <c r="EF416" s="185"/>
      <c r="EG416" s="185"/>
      <c r="EH416" s="185"/>
      <c r="EI416" s="185"/>
      <c r="EJ416" s="185"/>
      <c r="EK416" s="185"/>
      <c r="EL416" s="185"/>
      <c r="EM416" s="185"/>
      <c r="EN416" s="185"/>
      <c r="EO416" s="185"/>
      <c r="EP416" s="185"/>
      <c r="EQ416" s="185"/>
      <c r="ER416" s="185"/>
      <c r="ES416" s="185"/>
      <c r="ET416" s="185"/>
      <c r="EU416" s="185"/>
      <c r="EV416" s="185"/>
      <c r="EW416" s="185"/>
      <c r="EX416" s="185"/>
      <c r="EY416" s="185"/>
      <c r="EZ416" s="185"/>
      <c r="FA416" s="185"/>
      <c r="FB416" s="185"/>
      <c r="FC416" s="185"/>
      <c r="FD416" s="185"/>
      <c r="FE416" s="185"/>
      <c r="FF416" s="185"/>
      <c r="FG416" s="185"/>
      <c r="FH416" s="185"/>
      <c r="FI416" s="185"/>
      <c r="FJ416" s="185"/>
      <c r="FK416" s="185"/>
      <c r="FL416" s="185"/>
      <c r="FM416" s="185"/>
      <c r="FN416" s="185"/>
      <c r="FO416" s="185"/>
      <c r="FP416" s="185"/>
      <c r="FQ416" s="185"/>
      <c r="FR416" s="185"/>
      <c r="FS416" s="185"/>
      <c r="FT416" s="185"/>
      <c r="FU416" s="185"/>
      <c r="FV416" s="185"/>
      <c r="FW416" s="185"/>
      <c r="FX416" s="185"/>
      <c r="FY416" s="185"/>
      <c r="FZ416" s="185"/>
      <c r="GA416" s="185"/>
      <c r="GB416" s="185"/>
      <c r="GC416" s="185"/>
      <c r="GD416" s="185"/>
      <c r="GE416" s="185"/>
      <c r="GF416" s="185"/>
      <c r="GG416" s="185"/>
      <c r="GH416" s="185"/>
      <c r="GI416" s="185"/>
      <c r="GJ416" s="185"/>
      <c r="GK416" s="185"/>
      <c r="GL416" s="185"/>
      <c r="GM416" s="185"/>
      <c r="GN416" s="185"/>
      <c r="GO416" s="185"/>
      <c r="GP416" s="185"/>
      <c r="GQ416" s="185"/>
      <c r="GR416" s="185"/>
      <c r="GS416" s="185"/>
      <c r="GT416" s="185"/>
      <c r="GU416" s="185"/>
      <c r="GV416" s="185"/>
      <c r="GW416" s="185"/>
      <c r="GX416" s="185"/>
      <c r="GY416" s="185"/>
      <c r="GZ416" s="185"/>
      <c r="HA416" s="185"/>
      <c r="HB416" s="185"/>
      <c r="HC416" s="185"/>
      <c r="HD416" s="185"/>
      <c r="HE416" s="185"/>
      <c r="HF416" s="185"/>
      <c r="HG416" s="185"/>
      <c r="HH416" s="185"/>
      <c r="HI416" s="185"/>
      <c r="HJ416" s="185"/>
      <c r="HK416" s="185"/>
      <c r="HL416" s="185"/>
      <c r="HM416" s="185"/>
      <c r="HN416" s="185"/>
      <c r="HO416" s="185"/>
      <c r="HP416" s="185"/>
      <c r="HQ416" s="185"/>
      <c r="HR416" s="185"/>
      <c r="HS416" s="185"/>
      <c r="HT416" s="185"/>
      <c r="HU416" s="185"/>
      <c r="HV416" s="185"/>
      <c r="HW416" s="185"/>
      <c r="HX416" s="185"/>
      <c r="HY416" s="185"/>
      <c r="HZ416" s="185"/>
      <c r="IA416" s="185"/>
      <c r="IB416" s="185"/>
      <c r="IC416" s="185"/>
      <c r="ID416" s="185"/>
      <c r="IE416" s="185"/>
      <c r="IF416" s="185"/>
      <c r="IG416" s="185"/>
      <c r="IH416" s="185"/>
      <c r="II416" s="185"/>
      <c r="IJ416" s="185"/>
      <c r="IK416" s="185"/>
      <c r="IL416" s="185"/>
      <c r="IM416" s="185"/>
      <c r="IN416" s="185"/>
      <c r="IO416" s="185"/>
      <c r="IP416" s="185"/>
      <c r="IQ416" s="185"/>
      <c r="IR416" s="185"/>
      <c r="IS416" s="185"/>
      <c r="IT416" s="185"/>
      <c r="IU416" s="185"/>
      <c r="IV416" s="185"/>
      <c r="IW416" s="185"/>
      <c r="IX416" s="185"/>
      <c r="IY416" s="185"/>
      <c r="IZ416" s="185"/>
      <c r="JA416" s="185"/>
      <c r="JB416" s="185"/>
      <c r="JC416" s="185"/>
      <c r="JD416" s="185"/>
      <c r="JE416" s="185"/>
      <c r="JF416" s="185"/>
      <c r="JG416" s="185"/>
      <c r="JH416" s="185"/>
      <c r="JI416" s="185"/>
      <c r="JJ416" s="185"/>
      <c r="JK416" s="185"/>
      <c r="JL416" s="185"/>
      <c r="JM416" s="185"/>
      <c r="JN416" s="185"/>
      <c r="JO416" s="185"/>
      <c r="JP416" s="185"/>
      <c r="JQ416" s="185"/>
      <c r="JR416" s="185"/>
      <c r="JS416" s="185"/>
      <c r="JT416" s="185"/>
      <c r="JU416" s="185"/>
      <c r="JV416" s="185"/>
      <c r="JW416" s="185"/>
      <c r="JX416" s="185"/>
      <c r="JY416" s="185"/>
      <c r="JZ416" s="185"/>
      <c r="KA416" s="185"/>
      <c r="KB416" s="185"/>
      <c r="KC416" s="185"/>
      <c r="KD416" s="185"/>
      <c r="KE416" s="185"/>
      <c r="KF416" s="185"/>
      <c r="KG416" s="185"/>
      <c r="KH416" s="185"/>
      <c r="KI416" s="185"/>
      <c r="KJ416" s="185"/>
      <c r="KK416" s="185"/>
      <c r="KL416" s="185"/>
      <c r="KM416" s="185"/>
      <c r="KN416" s="185"/>
      <c r="KO416" s="185"/>
      <c r="KP416" s="185"/>
      <c r="KQ416" s="185"/>
      <c r="KR416" s="185"/>
      <c r="KS416" s="185"/>
      <c r="KT416" s="185"/>
      <c r="KU416" s="185"/>
      <c r="KV416" s="185"/>
      <c r="KW416" s="185"/>
      <c r="KX416" s="185"/>
      <c r="KY416" s="185"/>
      <c r="KZ416" s="185"/>
      <c r="LA416" s="185"/>
      <c r="LB416" s="185"/>
      <c r="LC416" s="185"/>
      <c r="LD416" s="185"/>
      <c r="LE416" s="185"/>
      <c r="LF416" s="185"/>
      <c r="LG416" s="185"/>
      <c r="LH416" s="185"/>
      <c r="LI416" s="185"/>
      <c r="LJ416" s="185"/>
      <c r="LK416" s="185"/>
      <c r="LL416" s="185"/>
      <c r="LM416" s="185"/>
      <c r="LN416" s="185"/>
      <c r="LO416" s="185"/>
      <c r="LP416" s="185"/>
      <c r="LQ416" s="185"/>
      <c r="LR416" s="185"/>
      <c r="LS416" s="185"/>
      <c r="LT416" s="185"/>
      <c r="LU416" s="185"/>
      <c r="LV416" s="185"/>
      <c r="LW416" s="185"/>
      <c r="LX416" s="185"/>
      <c r="LY416" s="185"/>
      <c r="LZ416" s="185"/>
      <c r="MA416" s="185"/>
      <c r="MB416" s="185"/>
      <c r="MC416" s="185"/>
      <c r="MD416" s="185"/>
      <c r="ME416" s="185"/>
      <c r="MF416" s="185"/>
      <c r="MG416" s="185"/>
      <c r="MH416" s="185"/>
      <c r="MI416" s="185"/>
      <c r="MJ416" s="185"/>
      <c r="MK416" s="185"/>
      <c r="ML416" s="185"/>
      <c r="MM416" s="185"/>
      <c r="MN416" s="185"/>
      <c r="MO416" s="185"/>
      <c r="MP416" s="185"/>
      <c r="MQ416" s="185"/>
      <c r="MR416" s="185"/>
      <c r="MS416" s="185"/>
      <c r="MT416" s="185"/>
      <c r="MU416" s="185"/>
      <c r="MV416" s="185"/>
      <c r="MW416" s="185"/>
      <c r="MX416" s="185"/>
      <c r="MY416" s="185"/>
      <c r="MZ416" s="185"/>
      <c r="NA416" s="185"/>
      <c r="NB416" s="185"/>
      <c r="NC416" s="185"/>
      <c r="ND416" s="185"/>
      <c r="NE416" s="185"/>
      <c r="NF416" s="185"/>
      <c r="NG416" s="185"/>
      <c r="NH416" s="185"/>
      <c r="NI416" s="185"/>
      <c r="NJ416" s="185"/>
      <c r="NK416" s="185"/>
      <c r="NL416" s="185"/>
      <c r="NM416" s="185"/>
      <c r="NN416" s="185"/>
      <c r="NO416" s="185"/>
      <c r="NP416" s="185"/>
      <c r="NQ416" s="185"/>
      <c r="NR416" s="185"/>
      <c r="NS416" s="185"/>
      <c r="NT416" s="185"/>
      <c r="NU416" s="185"/>
      <c r="NV416" s="185"/>
      <c r="NW416" s="185"/>
      <c r="NX416" s="185"/>
      <c r="NY416" s="185"/>
      <c r="NZ416" s="185"/>
      <c r="OA416" s="185"/>
      <c r="OB416" s="185"/>
      <c r="OC416" s="185"/>
      <c r="OD416" s="185"/>
      <c r="OE416" s="185"/>
      <c r="OF416" s="185"/>
      <c r="OG416" s="185"/>
      <c r="OH416" s="185"/>
      <c r="OI416" s="185"/>
      <c r="OJ416" s="185"/>
      <c r="OK416" s="185"/>
      <c r="OL416" s="185"/>
      <c r="OM416" s="185"/>
      <c r="ON416" s="185"/>
      <c r="OO416" s="185"/>
      <c r="OP416" s="185"/>
      <c r="OQ416" s="185"/>
      <c r="OR416" s="185"/>
      <c r="OS416" s="185"/>
      <c r="OT416" s="185"/>
      <c r="OU416" s="185"/>
      <c r="OV416" s="185"/>
      <c r="OW416" s="185"/>
      <c r="OX416" s="185"/>
      <c r="OY416" s="185"/>
      <c r="OZ416" s="185"/>
      <c r="PA416" s="185"/>
      <c r="PB416" s="185"/>
      <c r="PC416" s="185"/>
      <c r="PD416" s="185"/>
      <c r="PE416" s="185"/>
      <c r="PF416" s="185"/>
      <c r="PG416" s="185"/>
      <c r="PH416" s="185"/>
      <c r="PI416" s="185"/>
      <c r="PJ416" s="185"/>
      <c r="PK416" s="185"/>
      <c r="PL416" s="185"/>
      <c r="PM416" s="185"/>
      <c r="PN416" s="185"/>
      <c r="PO416" s="185"/>
      <c r="PP416" s="185"/>
      <c r="PQ416" s="185"/>
      <c r="PR416" s="185"/>
      <c r="PS416" s="185"/>
      <c r="PT416" s="185"/>
      <c r="PU416" s="185"/>
      <c r="PV416" s="185"/>
      <c r="PW416" s="185"/>
      <c r="PX416" s="185"/>
      <c r="PY416" s="185"/>
      <c r="PZ416" s="185"/>
      <c r="QA416" s="185"/>
      <c r="QB416" s="185"/>
      <c r="QC416" s="185"/>
      <c r="QD416" s="185"/>
      <c r="QE416" s="185"/>
      <c r="QF416" s="185"/>
      <c r="QG416" s="185"/>
      <c r="QH416" s="185"/>
      <c r="QI416" s="185"/>
      <c r="QJ416" s="185"/>
      <c r="QK416" s="185"/>
      <c r="QL416" s="185"/>
      <c r="QM416" s="185"/>
      <c r="QN416" s="185"/>
      <c r="QO416" s="185"/>
      <c r="QP416" s="185"/>
      <c r="QQ416" s="185"/>
      <c r="QR416" s="185"/>
      <c r="QS416" s="185"/>
      <c r="QT416" s="185"/>
      <c r="QU416" s="185"/>
      <c r="QV416" s="185"/>
      <c r="QW416" s="185"/>
      <c r="QX416" s="185"/>
      <c r="QY416" s="185"/>
      <c r="QZ416" s="185"/>
      <c r="RA416" s="185"/>
      <c r="RB416" s="185"/>
      <c r="RC416" s="185"/>
      <c r="RD416" s="185"/>
      <c r="RE416" s="185"/>
      <c r="RF416" s="185"/>
      <c r="RG416" s="185"/>
      <c r="RH416" s="185"/>
      <c r="RI416" s="185"/>
      <c r="RJ416" s="185"/>
      <c r="RK416" s="185"/>
      <c r="RL416" s="185"/>
      <c r="RM416" s="185"/>
      <c r="RN416" s="185"/>
      <c r="RO416" s="185"/>
      <c r="RP416" s="185"/>
      <c r="RQ416" s="185"/>
      <c r="RR416" s="185"/>
      <c r="RS416" s="185"/>
      <c r="RT416" s="185"/>
      <c r="RU416" s="185"/>
      <c r="RV416" s="185"/>
      <c r="RW416" s="185"/>
      <c r="RX416" s="185"/>
      <c r="RY416" s="185"/>
      <c r="RZ416" s="185"/>
      <c r="SA416" s="185"/>
      <c r="SB416" s="185"/>
      <c r="SC416" s="185"/>
      <c r="SD416" s="185"/>
      <c r="SE416" s="185"/>
      <c r="SF416" s="185"/>
      <c r="SG416" s="185"/>
      <c r="SH416" s="185"/>
      <c r="SI416" s="185"/>
      <c r="SJ416" s="185"/>
      <c r="SK416" s="185"/>
      <c r="SL416" s="185"/>
      <c r="SM416" s="185"/>
      <c r="SN416" s="185"/>
      <c r="SO416" s="185"/>
      <c r="SP416" s="185"/>
      <c r="SQ416" s="185"/>
      <c r="SR416" s="185"/>
      <c r="SS416" s="185"/>
      <c r="ST416" s="185"/>
      <c r="SU416" s="185"/>
      <c r="SV416" s="185"/>
      <c r="SW416" s="185"/>
      <c r="SX416" s="185"/>
      <c r="SY416" s="185"/>
      <c r="SZ416" s="185"/>
      <c r="TA416" s="185"/>
      <c r="TB416" s="185"/>
      <c r="TC416" s="185"/>
      <c r="TD416" s="185"/>
      <c r="TE416" s="185"/>
      <c r="TF416" s="185"/>
      <c r="TG416" s="185"/>
      <c r="TH416" s="185"/>
      <c r="TI416" s="185"/>
      <c r="TJ416" s="185"/>
      <c r="TK416" s="185"/>
      <c r="TL416" s="185"/>
      <c r="TM416" s="185"/>
      <c r="TN416" s="185"/>
      <c r="TO416" s="185"/>
      <c r="TP416" s="185"/>
      <c r="TQ416" s="185"/>
      <c r="TR416" s="185"/>
      <c r="TS416" s="185"/>
      <c r="TT416" s="185"/>
      <c r="TU416" s="185"/>
      <c r="TV416" s="185"/>
      <c r="TW416" s="185"/>
      <c r="TX416" s="185"/>
      <c r="TY416" s="185"/>
      <c r="TZ416" s="185"/>
      <c r="UA416" s="185"/>
      <c r="UB416" s="185"/>
      <c r="UC416" s="185"/>
      <c r="UD416" s="185"/>
      <c r="UE416" s="185"/>
      <c r="UF416" s="185"/>
      <c r="UG416" s="185"/>
      <c r="UH416" s="185"/>
      <c r="UI416" s="185"/>
      <c r="UJ416" s="185"/>
      <c r="UK416" s="185"/>
      <c r="UL416" s="185"/>
      <c r="UM416" s="185"/>
      <c r="UN416" s="185"/>
      <c r="UO416" s="185"/>
      <c r="UP416" s="185"/>
      <c r="UQ416" s="185"/>
      <c r="UR416" s="185"/>
      <c r="US416" s="185"/>
      <c r="UT416" s="185"/>
      <c r="UU416" s="185"/>
      <c r="UV416" s="185"/>
      <c r="UW416" s="185"/>
      <c r="UX416" s="185"/>
      <c r="UY416" s="185"/>
      <c r="UZ416" s="185"/>
      <c r="VA416" s="185"/>
      <c r="VB416" s="185"/>
      <c r="VC416" s="185"/>
      <c r="VD416" s="185"/>
      <c r="VE416" s="185"/>
      <c r="VF416" s="185"/>
      <c r="VG416" s="185"/>
      <c r="VH416" s="185"/>
      <c r="VI416" s="185"/>
      <c r="VJ416" s="185"/>
      <c r="VK416" s="185"/>
      <c r="VL416" s="185"/>
      <c r="VM416" s="185"/>
      <c r="VN416" s="185"/>
      <c r="VO416" s="185"/>
      <c r="VP416" s="185"/>
      <c r="VQ416" s="185"/>
      <c r="VR416" s="185"/>
      <c r="VS416" s="185"/>
      <c r="VT416" s="185"/>
      <c r="VU416" s="185"/>
      <c r="VV416" s="185"/>
      <c r="VW416" s="185"/>
      <c r="VX416" s="185"/>
      <c r="VY416" s="185"/>
      <c r="VZ416" s="185"/>
      <c r="WA416" s="185"/>
      <c r="WB416" s="185"/>
      <c r="WC416" s="185"/>
      <c r="WD416" s="185"/>
      <c r="WE416" s="185"/>
      <c r="WF416" s="185"/>
      <c r="WG416" s="185"/>
      <c r="WH416" s="185"/>
      <c r="WI416" s="185"/>
      <c r="WJ416" s="185"/>
      <c r="WK416" s="185"/>
      <c r="WL416" s="185"/>
      <c r="WM416" s="185"/>
      <c r="WN416" s="185"/>
      <c r="WO416" s="185"/>
      <c r="WP416" s="185"/>
      <c r="WQ416" s="185"/>
      <c r="WR416" s="185"/>
      <c r="WS416" s="185"/>
      <c r="WT416" s="185"/>
      <c r="WU416" s="185"/>
      <c r="WV416" s="185"/>
      <c r="WW416" s="185"/>
      <c r="WX416" s="185"/>
      <c r="WY416" s="185"/>
      <c r="WZ416" s="185"/>
      <c r="XA416" s="185"/>
      <c r="XB416" s="185"/>
      <c r="XC416" s="185"/>
      <c r="XD416" s="185"/>
      <c r="XE416" s="185"/>
      <c r="XF416" s="185"/>
      <c r="XG416" s="185"/>
      <c r="XH416" s="185"/>
      <c r="XI416" s="185"/>
      <c r="XJ416" s="185"/>
      <c r="XK416" s="185"/>
      <c r="XL416" s="185"/>
      <c r="XM416" s="185"/>
      <c r="XN416" s="185"/>
      <c r="XO416" s="185"/>
      <c r="XP416" s="185"/>
      <c r="XQ416" s="185"/>
      <c r="XR416" s="185"/>
      <c r="XS416" s="185"/>
      <c r="XT416" s="185"/>
      <c r="XU416" s="185"/>
      <c r="XV416" s="185"/>
      <c r="XW416" s="185"/>
      <c r="XX416" s="185"/>
      <c r="XY416" s="185"/>
      <c r="XZ416" s="185"/>
      <c r="YA416" s="185"/>
      <c r="YB416" s="185"/>
      <c r="YC416" s="185"/>
      <c r="YD416" s="185"/>
      <c r="YE416" s="185"/>
      <c r="YF416" s="185"/>
      <c r="YG416" s="185"/>
      <c r="YH416" s="185"/>
      <c r="YI416" s="185"/>
      <c r="YJ416" s="185"/>
      <c r="YK416" s="185"/>
      <c r="YL416" s="185"/>
      <c r="YM416" s="185"/>
      <c r="YN416" s="185"/>
      <c r="YO416" s="185"/>
      <c r="YP416" s="185"/>
      <c r="YQ416" s="185"/>
      <c r="YR416" s="185"/>
      <c r="YS416" s="185"/>
      <c r="YT416" s="185"/>
      <c r="YU416" s="185"/>
      <c r="YV416" s="185"/>
      <c r="YW416" s="185"/>
      <c r="YX416" s="185"/>
      <c r="YY416" s="185"/>
      <c r="YZ416" s="185"/>
      <c r="ZA416" s="185"/>
      <c r="ZB416" s="185"/>
      <c r="ZC416" s="185"/>
      <c r="ZD416" s="185"/>
      <c r="ZE416" s="185"/>
      <c r="ZF416" s="185"/>
      <c r="ZG416" s="185"/>
      <c r="ZH416" s="185"/>
      <c r="ZI416" s="185"/>
      <c r="ZJ416" s="185"/>
      <c r="ZK416" s="185"/>
      <c r="ZL416" s="185"/>
      <c r="ZM416" s="185"/>
      <c r="ZN416" s="185"/>
      <c r="ZO416" s="185"/>
      <c r="ZP416" s="185"/>
      <c r="ZQ416" s="185"/>
      <c r="ZR416" s="185"/>
      <c r="ZS416" s="185"/>
      <c r="ZT416" s="185"/>
      <c r="ZU416" s="185"/>
      <c r="ZV416" s="185"/>
      <c r="ZW416" s="185"/>
      <c r="ZX416" s="185"/>
      <c r="ZY416" s="185"/>
      <c r="ZZ416" s="185"/>
      <c r="AAA416" s="185"/>
      <c r="AAB416" s="185"/>
      <c r="AAC416" s="185"/>
      <c r="AAD416" s="185"/>
      <c r="AAE416" s="185"/>
      <c r="AAF416" s="185"/>
      <c r="AAG416" s="185"/>
      <c r="AAH416" s="185"/>
      <c r="AAI416" s="185"/>
      <c r="AAJ416" s="185"/>
      <c r="AAK416" s="185"/>
      <c r="AAL416" s="185"/>
      <c r="AAM416" s="185"/>
      <c r="AAN416" s="185"/>
      <c r="AAO416" s="185"/>
      <c r="AAP416" s="185"/>
      <c r="AAQ416" s="185"/>
      <c r="AAR416" s="185"/>
      <c r="AAS416" s="185"/>
      <c r="AAT416" s="185"/>
      <c r="AAU416" s="185"/>
      <c r="AAV416" s="185"/>
      <c r="AAW416" s="185"/>
      <c r="AAX416" s="185"/>
      <c r="AAY416" s="185"/>
      <c r="AAZ416" s="185"/>
      <c r="ABA416" s="185"/>
      <c r="ABB416" s="185"/>
      <c r="ABC416" s="185"/>
      <c r="ABD416" s="185"/>
      <c r="ABE416" s="185"/>
      <c r="ABF416" s="185"/>
      <c r="ABG416" s="185"/>
      <c r="ABH416" s="185"/>
      <c r="ABI416" s="185"/>
      <c r="ABJ416" s="185"/>
      <c r="ABK416" s="185"/>
      <c r="ABL416" s="185"/>
      <c r="ABM416" s="185"/>
      <c r="ABN416" s="185"/>
      <c r="ABO416" s="185"/>
      <c r="ABP416" s="185"/>
      <c r="ABQ416" s="185"/>
      <c r="ABR416" s="185"/>
      <c r="ABS416" s="185"/>
      <c r="ABT416" s="185"/>
      <c r="ABU416" s="185"/>
      <c r="ABV416" s="185"/>
      <c r="ABW416" s="185"/>
      <c r="ABX416" s="185"/>
      <c r="ABY416" s="185"/>
      <c r="ABZ416" s="185"/>
      <c r="ACA416" s="185"/>
      <c r="ACB416" s="185"/>
      <c r="ACC416" s="185"/>
      <c r="ACD416" s="185"/>
      <c r="ACE416" s="185"/>
      <c r="ACF416" s="185"/>
      <c r="ACG416" s="185"/>
      <c r="ACH416" s="185"/>
      <c r="ACI416" s="185"/>
      <c r="ACJ416" s="185"/>
      <c r="ACK416" s="185"/>
      <c r="ACL416" s="185"/>
      <c r="ACM416" s="185"/>
      <c r="ACN416" s="185"/>
      <c r="ACO416" s="185"/>
      <c r="ACP416" s="185"/>
      <c r="ACQ416" s="185"/>
      <c r="ACR416" s="185"/>
      <c r="ACS416" s="185"/>
      <c r="ACT416" s="185"/>
      <c r="ACU416" s="185"/>
      <c r="ACV416" s="185"/>
      <c r="ACW416" s="185"/>
      <c r="ACX416" s="185"/>
      <c r="ACY416" s="185"/>
      <c r="ACZ416" s="185"/>
      <c r="ADA416" s="185"/>
    </row>
    <row r="417" spans="1:781" s="166" customFormat="1" ht="15" customHeight="1" x14ac:dyDescent="0.3">
      <c r="A417" s="262"/>
      <c r="B417" s="267"/>
      <c r="C417" s="315"/>
      <c r="D417" s="270"/>
      <c r="E417" s="265"/>
      <c r="F417" s="271"/>
      <c r="G417" s="264"/>
      <c r="H417" s="271"/>
      <c r="I417" s="272"/>
      <c r="J417" s="325"/>
      <c r="K417" s="262"/>
      <c r="L417" s="263"/>
      <c r="M417" s="264"/>
      <c r="N417" s="265"/>
      <c r="O417" s="273"/>
      <c r="P417" s="267"/>
      <c r="Q417" s="312"/>
      <c r="R417" s="305"/>
      <c r="S417" s="321"/>
      <c r="T417" s="285"/>
      <c r="U417" s="285"/>
      <c r="V417" s="322"/>
      <c r="W417" s="322"/>
      <c r="X417" s="322"/>
      <c r="Y417" s="322"/>
      <c r="Z417" s="322"/>
      <c r="AA417" s="322"/>
      <c r="AB417" s="323"/>
      <c r="AC417" s="324"/>
      <c r="AD417" s="324"/>
      <c r="AE417" s="324"/>
      <c r="AF417" s="324"/>
      <c r="AG417" s="324"/>
      <c r="AH417" s="324"/>
      <c r="AI417" s="324"/>
      <c r="AJ417" s="324"/>
      <c r="AK417" s="324"/>
      <c r="AL417" s="324"/>
      <c r="AM417" s="324"/>
      <c r="AN417" s="324"/>
      <c r="AO417" s="324"/>
      <c r="AP417" s="185"/>
      <c r="AQ417" s="185"/>
      <c r="AR417" s="185"/>
      <c r="AS417" s="185"/>
      <c r="AT417" s="185"/>
      <c r="AU417" s="185"/>
      <c r="AV417" s="185"/>
      <c r="AW417" s="185"/>
      <c r="AX417" s="185"/>
      <c r="AY417" s="185"/>
      <c r="AZ417" s="185"/>
      <c r="BA417" s="185"/>
      <c r="BB417" s="185"/>
      <c r="BC417" s="185"/>
      <c r="BD417" s="185"/>
      <c r="BE417" s="185"/>
      <c r="BF417" s="185"/>
      <c r="BG417" s="185"/>
      <c r="BH417" s="185"/>
      <c r="BI417" s="185"/>
      <c r="BJ417" s="185"/>
      <c r="BK417" s="185"/>
      <c r="BL417" s="185"/>
      <c r="BM417" s="185"/>
      <c r="BN417" s="185"/>
      <c r="BO417" s="185"/>
      <c r="BP417" s="185"/>
      <c r="BQ417" s="185"/>
      <c r="BR417" s="185"/>
      <c r="BS417" s="185"/>
      <c r="BT417" s="185"/>
      <c r="BU417" s="185"/>
      <c r="BV417" s="185"/>
      <c r="BW417" s="185"/>
      <c r="BX417" s="185"/>
      <c r="BY417" s="185"/>
      <c r="BZ417" s="185"/>
      <c r="CA417" s="185"/>
      <c r="CB417" s="185"/>
      <c r="CC417" s="185"/>
      <c r="CD417" s="185"/>
      <c r="CE417" s="185"/>
      <c r="CF417" s="185"/>
      <c r="CG417" s="185"/>
      <c r="CH417" s="185"/>
      <c r="CI417" s="185"/>
      <c r="CJ417" s="185"/>
      <c r="CK417" s="185"/>
      <c r="CL417" s="185"/>
      <c r="CM417" s="185"/>
      <c r="CN417" s="185"/>
      <c r="CO417" s="185"/>
      <c r="CP417" s="185"/>
      <c r="CQ417" s="185"/>
      <c r="CR417" s="185"/>
      <c r="CS417" s="185"/>
      <c r="CT417" s="185"/>
      <c r="CU417" s="185"/>
      <c r="CV417" s="185"/>
      <c r="CW417" s="185"/>
      <c r="CX417" s="185"/>
      <c r="CY417" s="185"/>
      <c r="CZ417" s="185"/>
      <c r="DA417" s="185"/>
      <c r="DB417" s="185"/>
      <c r="DC417" s="185"/>
      <c r="DD417" s="185"/>
      <c r="DE417" s="185"/>
      <c r="DF417" s="185"/>
      <c r="DG417" s="185"/>
      <c r="DH417" s="185"/>
      <c r="DI417" s="185"/>
      <c r="DJ417" s="185"/>
      <c r="DK417" s="185"/>
      <c r="DL417" s="185"/>
      <c r="DM417" s="185"/>
      <c r="DN417" s="185"/>
      <c r="DO417" s="185"/>
      <c r="DP417" s="185"/>
      <c r="DQ417" s="185"/>
      <c r="DR417" s="185"/>
      <c r="DS417" s="185"/>
      <c r="DT417" s="185"/>
      <c r="DU417" s="185"/>
      <c r="DV417" s="185"/>
      <c r="DW417" s="185"/>
      <c r="DX417" s="185"/>
      <c r="DY417" s="185"/>
      <c r="DZ417" s="185"/>
      <c r="EA417" s="185"/>
      <c r="EB417" s="185"/>
      <c r="EC417" s="185"/>
      <c r="ED417" s="185"/>
      <c r="EE417" s="185"/>
      <c r="EF417" s="185"/>
      <c r="EG417" s="185"/>
      <c r="EH417" s="185"/>
      <c r="EI417" s="185"/>
      <c r="EJ417" s="185"/>
      <c r="EK417" s="185"/>
      <c r="EL417" s="185"/>
      <c r="EM417" s="185"/>
      <c r="EN417" s="185"/>
      <c r="EO417" s="185"/>
      <c r="EP417" s="185"/>
      <c r="EQ417" s="185"/>
      <c r="ER417" s="185"/>
      <c r="ES417" s="185"/>
      <c r="ET417" s="185"/>
      <c r="EU417" s="185"/>
      <c r="EV417" s="185"/>
      <c r="EW417" s="185"/>
      <c r="EX417" s="185"/>
      <c r="EY417" s="185"/>
      <c r="EZ417" s="185"/>
      <c r="FA417" s="185"/>
      <c r="FB417" s="185"/>
      <c r="FC417" s="185"/>
      <c r="FD417" s="185"/>
      <c r="FE417" s="185"/>
      <c r="FF417" s="185"/>
      <c r="FG417" s="185"/>
      <c r="FH417" s="185"/>
      <c r="FI417" s="185"/>
      <c r="FJ417" s="185"/>
      <c r="FK417" s="185"/>
      <c r="FL417" s="185"/>
      <c r="FM417" s="185"/>
      <c r="FN417" s="185"/>
      <c r="FO417" s="185"/>
      <c r="FP417" s="185"/>
      <c r="FQ417" s="185"/>
      <c r="FR417" s="185"/>
      <c r="FS417" s="185"/>
      <c r="FT417" s="185"/>
      <c r="FU417" s="185"/>
      <c r="FV417" s="185"/>
      <c r="FW417" s="185"/>
      <c r="FX417" s="185"/>
      <c r="FY417" s="185"/>
      <c r="FZ417" s="185"/>
      <c r="GA417" s="185"/>
      <c r="GB417" s="185"/>
      <c r="GC417" s="185"/>
      <c r="GD417" s="185"/>
      <c r="GE417" s="185"/>
      <c r="GF417" s="185"/>
      <c r="GG417" s="185"/>
      <c r="GH417" s="185"/>
      <c r="GI417" s="185"/>
      <c r="GJ417" s="185"/>
      <c r="GK417" s="185"/>
      <c r="GL417" s="185"/>
      <c r="GM417" s="185"/>
      <c r="GN417" s="185"/>
      <c r="GO417" s="185"/>
      <c r="GP417" s="185"/>
      <c r="GQ417" s="185"/>
      <c r="GR417" s="185"/>
      <c r="GS417" s="185"/>
      <c r="GT417" s="185"/>
      <c r="GU417" s="185"/>
      <c r="GV417" s="185"/>
      <c r="GW417" s="185"/>
      <c r="GX417" s="185"/>
      <c r="GY417" s="185"/>
      <c r="GZ417" s="185"/>
      <c r="HA417" s="185"/>
      <c r="HB417" s="185"/>
      <c r="HC417" s="185"/>
      <c r="HD417" s="185"/>
      <c r="HE417" s="185"/>
      <c r="HF417" s="185"/>
      <c r="HG417" s="185"/>
      <c r="HH417" s="185"/>
      <c r="HI417" s="185"/>
      <c r="HJ417" s="185"/>
      <c r="HK417" s="185"/>
      <c r="HL417" s="185"/>
      <c r="HM417" s="185"/>
      <c r="HN417" s="185"/>
      <c r="HO417" s="185"/>
      <c r="HP417" s="185"/>
      <c r="HQ417" s="185"/>
      <c r="HR417" s="185"/>
      <c r="HS417" s="185"/>
      <c r="HT417" s="185"/>
      <c r="HU417" s="185"/>
      <c r="HV417" s="185"/>
      <c r="HW417" s="185"/>
      <c r="HX417" s="185"/>
      <c r="HY417" s="185"/>
      <c r="HZ417" s="185"/>
      <c r="IA417" s="185"/>
      <c r="IB417" s="185"/>
      <c r="IC417" s="185"/>
      <c r="ID417" s="185"/>
      <c r="IE417" s="185"/>
      <c r="IF417" s="185"/>
      <c r="IG417" s="185"/>
      <c r="IH417" s="185"/>
      <c r="II417" s="185"/>
      <c r="IJ417" s="185"/>
      <c r="IK417" s="185"/>
      <c r="IL417" s="185"/>
      <c r="IM417" s="185"/>
      <c r="IN417" s="185"/>
      <c r="IO417" s="185"/>
      <c r="IP417" s="185"/>
      <c r="IQ417" s="185"/>
      <c r="IR417" s="185"/>
      <c r="IS417" s="185"/>
      <c r="IT417" s="185"/>
      <c r="IU417" s="185"/>
      <c r="IV417" s="185"/>
      <c r="IW417" s="185"/>
      <c r="IX417" s="185"/>
      <c r="IY417" s="185"/>
      <c r="IZ417" s="185"/>
      <c r="JA417" s="185"/>
      <c r="JB417" s="185"/>
      <c r="JC417" s="185"/>
      <c r="JD417" s="185"/>
      <c r="JE417" s="185"/>
      <c r="JF417" s="185"/>
      <c r="JG417" s="185"/>
      <c r="JH417" s="185"/>
      <c r="JI417" s="185"/>
      <c r="JJ417" s="185"/>
      <c r="JK417" s="185"/>
      <c r="JL417" s="185"/>
      <c r="JM417" s="185"/>
      <c r="JN417" s="185"/>
      <c r="JO417" s="185"/>
      <c r="JP417" s="185"/>
      <c r="JQ417" s="185"/>
      <c r="JR417" s="185"/>
      <c r="JS417" s="185"/>
      <c r="JT417" s="185"/>
      <c r="JU417" s="185"/>
      <c r="JV417" s="185"/>
      <c r="JW417" s="185"/>
      <c r="JX417" s="185"/>
      <c r="JY417" s="185"/>
      <c r="JZ417" s="185"/>
      <c r="KA417" s="185"/>
      <c r="KB417" s="185"/>
      <c r="KC417" s="185"/>
      <c r="KD417" s="185"/>
      <c r="KE417" s="185"/>
      <c r="KF417" s="185"/>
      <c r="KG417" s="185"/>
      <c r="KH417" s="185"/>
      <c r="KI417" s="185"/>
      <c r="KJ417" s="185"/>
      <c r="KK417" s="185"/>
      <c r="KL417" s="185"/>
      <c r="KM417" s="185"/>
      <c r="KN417" s="185"/>
      <c r="KO417" s="185"/>
      <c r="KP417" s="185"/>
      <c r="KQ417" s="185"/>
      <c r="KR417" s="185"/>
      <c r="KS417" s="185"/>
      <c r="KT417" s="185"/>
      <c r="KU417" s="185"/>
      <c r="KV417" s="185"/>
      <c r="KW417" s="185"/>
      <c r="KX417" s="185"/>
      <c r="KY417" s="185"/>
      <c r="KZ417" s="185"/>
      <c r="LA417" s="185"/>
      <c r="LB417" s="185"/>
      <c r="LC417" s="185"/>
      <c r="LD417" s="185"/>
      <c r="LE417" s="185"/>
      <c r="LF417" s="185"/>
      <c r="LG417" s="185"/>
      <c r="LH417" s="185"/>
      <c r="LI417" s="185"/>
      <c r="LJ417" s="185"/>
      <c r="LK417" s="185"/>
      <c r="LL417" s="185"/>
      <c r="LM417" s="185"/>
      <c r="LN417" s="185"/>
      <c r="LO417" s="185"/>
      <c r="LP417" s="185"/>
      <c r="LQ417" s="185"/>
      <c r="LR417" s="185"/>
      <c r="LS417" s="185"/>
      <c r="LT417" s="185"/>
      <c r="LU417" s="185"/>
      <c r="LV417" s="185"/>
      <c r="LW417" s="185"/>
      <c r="LX417" s="185"/>
      <c r="LY417" s="185"/>
      <c r="LZ417" s="185"/>
      <c r="MA417" s="185"/>
      <c r="MB417" s="185"/>
      <c r="MC417" s="185"/>
      <c r="MD417" s="185"/>
      <c r="ME417" s="185"/>
      <c r="MF417" s="185"/>
      <c r="MG417" s="185"/>
      <c r="MH417" s="185"/>
      <c r="MI417" s="185"/>
      <c r="MJ417" s="185"/>
      <c r="MK417" s="185"/>
      <c r="ML417" s="185"/>
      <c r="MM417" s="185"/>
      <c r="MN417" s="185"/>
      <c r="MO417" s="185"/>
      <c r="MP417" s="185"/>
      <c r="MQ417" s="185"/>
      <c r="MR417" s="185"/>
      <c r="MS417" s="185"/>
      <c r="MT417" s="185"/>
      <c r="MU417" s="185"/>
      <c r="MV417" s="185"/>
      <c r="MW417" s="185"/>
      <c r="MX417" s="185"/>
      <c r="MY417" s="185"/>
      <c r="MZ417" s="185"/>
      <c r="NA417" s="185"/>
      <c r="NB417" s="185"/>
      <c r="NC417" s="185"/>
      <c r="ND417" s="185"/>
      <c r="NE417" s="185"/>
      <c r="NF417" s="185"/>
      <c r="NG417" s="185"/>
      <c r="NH417" s="185"/>
      <c r="NI417" s="185"/>
      <c r="NJ417" s="185"/>
      <c r="NK417" s="185"/>
      <c r="NL417" s="185"/>
      <c r="NM417" s="185"/>
      <c r="NN417" s="185"/>
      <c r="NO417" s="185"/>
      <c r="NP417" s="185"/>
      <c r="NQ417" s="185"/>
      <c r="NR417" s="185"/>
      <c r="NS417" s="185"/>
      <c r="NT417" s="185"/>
      <c r="NU417" s="185"/>
      <c r="NV417" s="185"/>
      <c r="NW417" s="185"/>
      <c r="NX417" s="185"/>
      <c r="NY417" s="185"/>
      <c r="NZ417" s="185"/>
      <c r="OA417" s="185"/>
      <c r="OB417" s="185"/>
      <c r="OC417" s="185"/>
      <c r="OD417" s="185"/>
      <c r="OE417" s="185"/>
      <c r="OF417" s="185"/>
      <c r="OG417" s="185"/>
      <c r="OH417" s="185"/>
      <c r="OI417" s="185"/>
      <c r="OJ417" s="185"/>
      <c r="OK417" s="185"/>
      <c r="OL417" s="185"/>
      <c r="OM417" s="185"/>
      <c r="ON417" s="185"/>
      <c r="OO417" s="185"/>
      <c r="OP417" s="185"/>
      <c r="OQ417" s="185"/>
      <c r="OR417" s="185"/>
      <c r="OS417" s="185"/>
      <c r="OT417" s="185"/>
      <c r="OU417" s="185"/>
      <c r="OV417" s="185"/>
      <c r="OW417" s="185"/>
      <c r="OX417" s="185"/>
      <c r="OY417" s="185"/>
      <c r="OZ417" s="185"/>
      <c r="PA417" s="185"/>
      <c r="PB417" s="185"/>
      <c r="PC417" s="185"/>
      <c r="PD417" s="185"/>
      <c r="PE417" s="185"/>
      <c r="PF417" s="185"/>
      <c r="PG417" s="185"/>
      <c r="PH417" s="185"/>
      <c r="PI417" s="185"/>
      <c r="PJ417" s="185"/>
      <c r="PK417" s="185"/>
      <c r="PL417" s="185"/>
      <c r="PM417" s="185"/>
      <c r="PN417" s="185"/>
      <c r="PO417" s="185"/>
      <c r="PP417" s="185"/>
      <c r="PQ417" s="185"/>
      <c r="PR417" s="185"/>
      <c r="PS417" s="185"/>
      <c r="PT417" s="185"/>
      <c r="PU417" s="185"/>
      <c r="PV417" s="185"/>
      <c r="PW417" s="185"/>
      <c r="PX417" s="185"/>
      <c r="PY417" s="185"/>
      <c r="PZ417" s="185"/>
      <c r="QA417" s="185"/>
      <c r="QB417" s="185"/>
      <c r="QC417" s="185"/>
      <c r="QD417" s="185"/>
      <c r="QE417" s="185"/>
      <c r="QF417" s="185"/>
      <c r="QG417" s="185"/>
      <c r="QH417" s="185"/>
      <c r="QI417" s="185"/>
      <c r="QJ417" s="185"/>
      <c r="QK417" s="185"/>
      <c r="QL417" s="185"/>
      <c r="QM417" s="185"/>
      <c r="QN417" s="185"/>
      <c r="QO417" s="185"/>
      <c r="QP417" s="185"/>
      <c r="QQ417" s="185"/>
      <c r="QR417" s="185"/>
      <c r="QS417" s="185"/>
      <c r="QT417" s="185"/>
      <c r="QU417" s="185"/>
      <c r="QV417" s="185"/>
      <c r="QW417" s="185"/>
      <c r="QX417" s="185"/>
      <c r="QY417" s="185"/>
      <c r="QZ417" s="185"/>
      <c r="RA417" s="185"/>
      <c r="RB417" s="185"/>
      <c r="RC417" s="185"/>
      <c r="RD417" s="185"/>
      <c r="RE417" s="185"/>
      <c r="RF417" s="185"/>
      <c r="RG417" s="185"/>
      <c r="RH417" s="185"/>
      <c r="RI417" s="185"/>
      <c r="RJ417" s="185"/>
      <c r="RK417" s="185"/>
      <c r="RL417" s="185"/>
      <c r="RM417" s="185"/>
      <c r="RN417" s="185"/>
      <c r="RO417" s="185"/>
      <c r="RP417" s="185"/>
      <c r="RQ417" s="185"/>
      <c r="RR417" s="185"/>
      <c r="RS417" s="185"/>
      <c r="RT417" s="185"/>
      <c r="RU417" s="185"/>
      <c r="RV417" s="185"/>
      <c r="RW417" s="185"/>
      <c r="RX417" s="185"/>
      <c r="RY417" s="185"/>
      <c r="RZ417" s="185"/>
      <c r="SA417" s="185"/>
      <c r="SB417" s="185"/>
      <c r="SC417" s="185"/>
      <c r="SD417" s="185"/>
      <c r="SE417" s="185"/>
      <c r="SF417" s="185"/>
      <c r="SG417" s="185"/>
      <c r="SH417" s="185"/>
      <c r="SI417" s="185"/>
      <c r="SJ417" s="185"/>
      <c r="SK417" s="185"/>
      <c r="SL417" s="185"/>
      <c r="SM417" s="185"/>
      <c r="SN417" s="185"/>
      <c r="SO417" s="185"/>
      <c r="SP417" s="185"/>
      <c r="SQ417" s="185"/>
      <c r="SR417" s="185"/>
      <c r="SS417" s="185"/>
      <c r="ST417" s="185"/>
      <c r="SU417" s="185"/>
      <c r="SV417" s="185"/>
      <c r="SW417" s="185"/>
      <c r="SX417" s="185"/>
      <c r="SY417" s="185"/>
      <c r="SZ417" s="185"/>
      <c r="TA417" s="185"/>
      <c r="TB417" s="185"/>
      <c r="TC417" s="185"/>
      <c r="TD417" s="185"/>
      <c r="TE417" s="185"/>
      <c r="TF417" s="185"/>
      <c r="TG417" s="185"/>
      <c r="TH417" s="185"/>
      <c r="TI417" s="185"/>
      <c r="TJ417" s="185"/>
      <c r="TK417" s="185"/>
      <c r="TL417" s="185"/>
      <c r="TM417" s="185"/>
      <c r="TN417" s="185"/>
      <c r="TO417" s="185"/>
      <c r="TP417" s="185"/>
      <c r="TQ417" s="185"/>
      <c r="TR417" s="185"/>
      <c r="TS417" s="185"/>
      <c r="TT417" s="185"/>
      <c r="TU417" s="185"/>
      <c r="TV417" s="185"/>
      <c r="TW417" s="185"/>
      <c r="TX417" s="185"/>
      <c r="TY417" s="185"/>
      <c r="TZ417" s="185"/>
      <c r="UA417" s="185"/>
      <c r="UB417" s="185"/>
      <c r="UC417" s="185"/>
      <c r="UD417" s="185"/>
      <c r="UE417" s="185"/>
      <c r="UF417" s="185"/>
      <c r="UG417" s="185"/>
      <c r="UH417" s="185"/>
      <c r="UI417" s="185"/>
      <c r="UJ417" s="185"/>
      <c r="UK417" s="185"/>
      <c r="UL417" s="185"/>
      <c r="UM417" s="185"/>
      <c r="UN417" s="185"/>
      <c r="UO417" s="185"/>
      <c r="UP417" s="185"/>
      <c r="UQ417" s="185"/>
      <c r="UR417" s="185"/>
      <c r="US417" s="185"/>
      <c r="UT417" s="185"/>
      <c r="UU417" s="185"/>
      <c r="UV417" s="185"/>
      <c r="UW417" s="185"/>
      <c r="UX417" s="185"/>
      <c r="UY417" s="185"/>
      <c r="UZ417" s="185"/>
      <c r="VA417" s="185"/>
      <c r="VB417" s="185"/>
      <c r="VC417" s="185"/>
      <c r="VD417" s="185"/>
      <c r="VE417" s="185"/>
      <c r="VF417" s="185"/>
      <c r="VG417" s="185"/>
      <c r="VH417" s="185"/>
      <c r="VI417" s="185"/>
      <c r="VJ417" s="185"/>
      <c r="VK417" s="185"/>
      <c r="VL417" s="185"/>
      <c r="VM417" s="185"/>
      <c r="VN417" s="185"/>
      <c r="VO417" s="185"/>
      <c r="VP417" s="185"/>
      <c r="VQ417" s="185"/>
      <c r="VR417" s="185"/>
      <c r="VS417" s="185"/>
      <c r="VT417" s="185"/>
      <c r="VU417" s="185"/>
      <c r="VV417" s="185"/>
      <c r="VW417" s="185"/>
      <c r="VX417" s="185"/>
      <c r="VY417" s="185"/>
      <c r="VZ417" s="185"/>
      <c r="WA417" s="185"/>
      <c r="WB417" s="185"/>
      <c r="WC417" s="185"/>
      <c r="WD417" s="185"/>
      <c r="WE417" s="185"/>
      <c r="WF417" s="185"/>
      <c r="WG417" s="185"/>
      <c r="WH417" s="185"/>
      <c r="WI417" s="185"/>
      <c r="WJ417" s="185"/>
      <c r="WK417" s="185"/>
      <c r="WL417" s="185"/>
      <c r="WM417" s="185"/>
      <c r="WN417" s="185"/>
      <c r="WO417" s="185"/>
      <c r="WP417" s="185"/>
      <c r="WQ417" s="185"/>
      <c r="WR417" s="185"/>
      <c r="WS417" s="185"/>
      <c r="WT417" s="185"/>
      <c r="WU417" s="185"/>
      <c r="WV417" s="185"/>
      <c r="WW417" s="185"/>
      <c r="WX417" s="185"/>
      <c r="WY417" s="185"/>
      <c r="WZ417" s="185"/>
      <c r="XA417" s="185"/>
      <c r="XB417" s="185"/>
      <c r="XC417" s="185"/>
      <c r="XD417" s="185"/>
      <c r="XE417" s="185"/>
      <c r="XF417" s="185"/>
      <c r="XG417" s="185"/>
      <c r="XH417" s="185"/>
      <c r="XI417" s="185"/>
      <c r="XJ417" s="185"/>
      <c r="XK417" s="185"/>
      <c r="XL417" s="185"/>
      <c r="XM417" s="185"/>
      <c r="XN417" s="185"/>
      <c r="XO417" s="185"/>
      <c r="XP417" s="185"/>
      <c r="XQ417" s="185"/>
      <c r="XR417" s="185"/>
      <c r="XS417" s="185"/>
      <c r="XT417" s="185"/>
      <c r="XU417" s="185"/>
      <c r="XV417" s="185"/>
      <c r="XW417" s="185"/>
      <c r="XX417" s="185"/>
      <c r="XY417" s="185"/>
      <c r="XZ417" s="185"/>
      <c r="YA417" s="185"/>
      <c r="YB417" s="185"/>
      <c r="YC417" s="185"/>
      <c r="YD417" s="185"/>
      <c r="YE417" s="185"/>
      <c r="YF417" s="185"/>
      <c r="YG417" s="185"/>
      <c r="YH417" s="185"/>
      <c r="YI417" s="185"/>
      <c r="YJ417" s="185"/>
      <c r="YK417" s="185"/>
      <c r="YL417" s="185"/>
      <c r="YM417" s="185"/>
      <c r="YN417" s="185"/>
      <c r="YO417" s="185"/>
      <c r="YP417" s="185"/>
      <c r="YQ417" s="185"/>
      <c r="YR417" s="185"/>
      <c r="YS417" s="185"/>
      <c r="YT417" s="185"/>
      <c r="YU417" s="185"/>
      <c r="YV417" s="185"/>
      <c r="YW417" s="185"/>
      <c r="YX417" s="185"/>
      <c r="YY417" s="185"/>
      <c r="YZ417" s="185"/>
      <c r="ZA417" s="185"/>
      <c r="ZB417" s="185"/>
      <c r="ZC417" s="185"/>
      <c r="ZD417" s="185"/>
      <c r="ZE417" s="185"/>
      <c r="ZF417" s="185"/>
      <c r="ZG417" s="185"/>
      <c r="ZH417" s="185"/>
      <c r="ZI417" s="185"/>
      <c r="ZJ417" s="185"/>
      <c r="ZK417" s="185"/>
      <c r="ZL417" s="185"/>
      <c r="ZM417" s="185"/>
      <c r="ZN417" s="185"/>
      <c r="ZO417" s="185"/>
      <c r="ZP417" s="185"/>
      <c r="ZQ417" s="185"/>
      <c r="ZR417" s="185"/>
      <c r="ZS417" s="185"/>
      <c r="ZT417" s="185"/>
      <c r="ZU417" s="185"/>
      <c r="ZV417" s="185"/>
      <c r="ZW417" s="185"/>
      <c r="ZX417" s="185"/>
      <c r="ZY417" s="185"/>
      <c r="ZZ417" s="185"/>
      <c r="AAA417" s="185"/>
      <c r="AAB417" s="185"/>
      <c r="AAC417" s="185"/>
      <c r="AAD417" s="185"/>
      <c r="AAE417" s="185"/>
      <c r="AAF417" s="185"/>
      <c r="AAG417" s="185"/>
      <c r="AAH417" s="185"/>
      <c r="AAI417" s="185"/>
      <c r="AAJ417" s="185"/>
      <c r="AAK417" s="185"/>
      <c r="AAL417" s="185"/>
      <c r="AAM417" s="185"/>
      <c r="AAN417" s="185"/>
      <c r="AAO417" s="185"/>
      <c r="AAP417" s="185"/>
      <c r="AAQ417" s="185"/>
      <c r="AAR417" s="185"/>
      <c r="AAS417" s="185"/>
      <c r="AAT417" s="185"/>
      <c r="AAU417" s="185"/>
      <c r="AAV417" s="185"/>
      <c r="AAW417" s="185"/>
      <c r="AAX417" s="185"/>
      <c r="AAY417" s="185"/>
      <c r="AAZ417" s="185"/>
      <c r="ABA417" s="185"/>
      <c r="ABB417" s="185"/>
      <c r="ABC417" s="185"/>
      <c r="ABD417" s="185"/>
      <c r="ABE417" s="185"/>
      <c r="ABF417" s="185"/>
      <c r="ABG417" s="185"/>
      <c r="ABH417" s="185"/>
      <c r="ABI417" s="185"/>
      <c r="ABJ417" s="185"/>
      <c r="ABK417" s="185"/>
      <c r="ABL417" s="185"/>
      <c r="ABM417" s="185"/>
      <c r="ABN417" s="185"/>
      <c r="ABO417" s="185"/>
      <c r="ABP417" s="185"/>
      <c r="ABQ417" s="185"/>
      <c r="ABR417" s="185"/>
      <c r="ABS417" s="185"/>
      <c r="ABT417" s="185"/>
      <c r="ABU417" s="185"/>
      <c r="ABV417" s="185"/>
      <c r="ABW417" s="185"/>
      <c r="ABX417" s="185"/>
      <c r="ABY417" s="185"/>
      <c r="ABZ417" s="185"/>
      <c r="ACA417" s="185"/>
      <c r="ACB417" s="185"/>
      <c r="ACC417" s="185"/>
      <c r="ACD417" s="185"/>
      <c r="ACE417" s="185"/>
      <c r="ACF417" s="185"/>
      <c r="ACG417" s="185"/>
      <c r="ACH417" s="185"/>
      <c r="ACI417" s="185"/>
      <c r="ACJ417" s="185"/>
      <c r="ACK417" s="185"/>
      <c r="ACL417" s="185"/>
      <c r="ACM417" s="185"/>
      <c r="ACN417" s="185"/>
      <c r="ACO417" s="185"/>
      <c r="ACP417" s="185"/>
      <c r="ACQ417" s="185"/>
      <c r="ACR417" s="185"/>
      <c r="ACS417" s="185"/>
      <c r="ACT417" s="185"/>
      <c r="ACU417" s="185"/>
      <c r="ACV417" s="185"/>
      <c r="ACW417" s="185"/>
      <c r="ACX417" s="185"/>
      <c r="ACY417" s="185"/>
      <c r="ACZ417" s="185"/>
      <c r="ADA417" s="185"/>
    </row>
    <row r="418" spans="1:781" s="166" customFormat="1" ht="15" customHeight="1" x14ac:dyDescent="0.3">
      <c r="A418" s="262"/>
      <c r="B418" s="267"/>
      <c r="C418" s="315"/>
      <c r="D418" s="270"/>
      <c r="E418" s="265"/>
      <c r="F418" s="271"/>
      <c r="G418" s="264"/>
      <c r="H418" s="271"/>
      <c r="I418" s="272"/>
      <c r="J418" s="325"/>
      <c r="K418" s="262"/>
      <c r="L418" s="263"/>
      <c r="M418" s="264"/>
      <c r="N418" s="265"/>
      <c r="O418" s="273"/>
      <c r="P418" s="267"/>
      <c r="Q418" s="312"/>
      <c r="R418" s="312"/>
      <c r="S418" s="294" t="s">
        <v>1112</v>
      </c>
      <c r="T418" s="324"/>
      <c r="U418" s="285" t="s">
        <v>1113</v>
      </c>
      <c r="V418" s="322"/>
      <c r="W418" s="322"/>
      <c r="X418" s="322"/>
      <c r="Y418" s="322"/>
      <c r="Z418" s="322"/>
      <c r="AA418" s="322"/>
      <c r="AB418" s="323"/>
      <c r="AC418" s="324"/>
      <c r="AD418" s="324"/>
      <c r="AE418" s="324"/>
      <c r="AF418" s="324"/>
      <c r="AG418" s="324"/>
      <c r="AH418" s="324"/>
      <c r="AI418" s="324"/>
      <c r="AJ418" s="324"/>
      <c r="AK418" s="324"/>
      <c r="AL418" s="324"/>
      <c r="AM418" s="324"/>
      <c r="AN418" s="324"/>
      <c r="AO418" s="324"/>
      <c r="AP418" s="185"/>
      <c r="AQ418" s="185"/>
      <c r="AR418" s="185"/>
      <c r="AS418" s="185"/>
      <c r="AT418" s="185"/>
      <c r="AU418" s="185"/>
      <c r="AV418" s="185"/>
      <c r="AW418" s="185"/>
      <c r="AX418" s="185"/>
      <c r="AY418" s="185"/>
      <c r="AZ418" s="185"/>
      <c r="BA418" s="185"/>
      <c r="BB418" s="185"/>
      <c r="BC418" s="185"/>
      <c r="BD418" s="185"/>
      <c r="BE418" s="185"/>
      <c r="BF418" s="185"/>
      <c r="BG418" s="185"/>
      <c r="BH418" s="185"/>
      <c r="BI418" s="185"/>
      <c r="BJ418" s="185"/>
      <c r="BK418" s="185"/>
      <c r="BL418" s="185"/>
      <c r="BM418" s="185"/>
      <c r="BN418" s="185"/>
      <c r="BO418" s="185"/>
      <c r="BP418" s="185"/>
      <c r="BQ418" s="185"/>
      <c r="BR418" s="185"/>
      <c r="BS418" s="185"/>
      <c r="BT418" s="185"/>
      <c r="BU418" s="185"/>
      <c r="BV418" s="185"/>
      <c r="BW418" s="185"/>
      <c r="BX418" s="185"/>
      <c r="BY418" s="185"/>
      <c r="BZ418" s="185"/>
      <c r="CA418" s="185"/>
      <c r="CB418" s="185"/>
      <c r="CC418" s="185"/>
      <c r="CD418" s="185"/>
      <c r="CE418" s="185"/>
      <c r="CF418" s="185"/>
      <c r="CG418" s="185"/>
      <c r="CH418" s="185"/>
      <c r="CI418" s="185"/>
      <c r="CJ418" s="185"/>
      <c r="CK418" s="185"/>
      <c r="CL418" s="185"/>
      <c r="CM418" s="185"/>
      <c r="CN418" s="185"/>
      <c r="CO418" s="185"/>
      <c r="CP418" s="185"/>
      <c r="CQ418" s="185"/>
      <c r="CR418" s="185"/>
      <c r="CS418" s="185"/>
      <c r="CT418" s="185"/>
      <c r="CU418" s="185"/>
      <c r="CV418" s="185"/>
      <c r="CW418" s="185"/>
      <c r="CX418" s="185"/>
      <c r="CY418" s="185"/>
      <c r="CZ418" s="185"/>
      <c r="DA418" s="185"/>
      <c r="DB418" s="185"/>
      <c r="DC418" s="185"/>
      <c r="DD418" s="185"/>
      <c r="DE418" s="185"/>
      <c r="DF418" s="185"/>
      <c r="DG418" s="185"/>
      <c r="DH418" s="185"/>
      <c r="DI418" s="185"/>
      <c r="DJ418" s="185"/>
      <c r="DK418" s="185"/>
      <c r="DL418" s="185"/>
      <c r="DM418" s="185"/>
      <c r="DN418" s="185"/>
      <c r="DO418" s="185"/>
      <c r="DP418" s="185"/>
      <c r="DQ418" s="185"/>
      <c r="DR418" s="185"/>
      <c r="DS418" s="185"/>
      <c r="DT418" s="185"/>
      <c r="DU418" s="185"/>
      <c r="DV418" s="185"/>
      <c r="DW418" s="185"/>
      <c r="DX418" s="185"/>
      <c r="DY418" s="185"/>
      <c r="DZ418" s="185"/>
      <c r="EA418" s="185"/>
      <c r="EB418" s="185"/>
      <c r="EC418" s="185"/>
      <c r="ED418" s="185"/>
      <c r="EE418" s="185"/>
      <c r="EF418" s="185"/>
      <c r="EG418" s="185"/>
      <c r="EH418" s="185"/>
      <c r="EI418" s="185"/>
      <c r="EJ418" s="185"/>
      <c r="EK418" s="185"/>
      <c r="EL418" s="185"/>
      <c r="EM418" s="185"/>
      <c r="EN418" s="185"/>
      <c r="EO418" s="185"/>
      <c r="EP418" s="185"/>
      <c r="EQ418" s="185"/>
      <c r="ER418" s="185"/>
      <c r="ES418" s="185"/>
      <c r="ET418" s="185"/>
      <c r="EU418" s="185"/>
      <c r="EV418" s="185"/>
      <c r="EW418" s="185"/>
      <c r="EX418" s="185"/>
      <c r="EY418" s="185"/>
      <c r="EZ418" s="185"/>
      <c r="FA418" s="185"/>
      <c r="FB418" s="185"/>
      <c r="FC418" s="185"/>
      <c r="FD418" s="185"/>
      <c r="FE418" s="185"/>
      <c r="FF418" s="185"/>
      <c r="FG418" s="185"/>
      <c r="FH418" s="185"/>
      <c r="FI418" s="185"/>
      <c r="FJ418" s="185"/>
      <c r="FK418" s="185"/>
      <c r="FL418" s="185"/>
      <c r="FM418" s="185"/>
      <c r="FN418" s="185"/>
      <c r="FO418" s="185"/>
      <c r="FP418" s="185"/>
      <c r="FQ418" s="185"/>
      <c r="FR418" s="185"/>
      <c r="FS418" s="185"/>
      <c r="FT418" s="185"/>
      <c r="FU418" s="185"/>
      <c r="FV418" s="185"/>
      <c r="FW418" s="185"/>
      <c r="FX418" s="185"/>
      <c r="FY418" s="185"/>
      <c r="FZ418" s="185"/>
      <c r="GA418" s="185"/>
      <c r="GB418" s="185"/>
      <c r="GC418" s="185"/>
      <c r="GD418" s="185"/>
      <c r="GE418" s="185"/>
      <c r="GF418" s="185"/>
      <c r="GG418" s="185"/>
      <c r="GH418" s="185"/>
      <c r="GI418" s="185"/>
      <c r="GJ418" s="185"/>
      <c r="GK418" s="185"/>
      <c r="GL418" s="185"/>
      <c r="GM418" s="185"/>
      <c r="GN418" s="185"/>
      <c r="GO418" s="185"/>
      <c r="GP418" s="185"/>
      <c r="GQ418" s="185"/>
      <c r="GR418" s="185"/>
      <c r="GS418" s="185"/>
      <c r="GT418" s="185"/>
      <c r="GU418" s="185"/>
      <c r="GV418" s="185"/>
      <c r="GW418" s="185"/>
      <c r="GX418" s="185"/>
      <c r="GY418" s="185"/>
      <c r="GZ418" s="185"/>
      <c r="HA418" s="185"/>
      <c r="HB418" s="185"/>
      <c r="HC418" s="185"/>
      <c r="HD418" s="185"/>
      <c r="HE418" s="185"/>
      <c r="HF418" s="185"/>
      <c r="HG418" s="185"/>
      <c r="HH418" s="185"/>
      <c r="HI418" s="185"/>
      <c r="HJ418" s="185"/>
      <c r="HK418" s="185"/>
      <c r="HL418" s="185"/>
      <c r="HM418" s="185"/>
      <c r="HN418" s="185"/>
      <c r="HO418" s="185"/>
      <c r="HP418" s="185"/>
      <c r="HQ418" s="185"/>
      <c r="HR418" s="185"/>
      <c r="HS418" s="185"/>
      <c r="HT418" s="185"/>
      <c r="HU418" s="185"/>
      <c r="HV418" s="185"/>
      <c r="HW418" s="185"/>
      <c r="HX418" s="185"/>
      <c r="HY418" s="185"/>
      <c r="HZ418" s="185"/>
      <c r="IA418" s="185"/>
      <c r="IB418" s="185"/>
      <c r="IC418" s="185"/>
      <c r="ID418" s="185"/>
      <c r="IE418" s="185"/>
      <c r="IF418" s="185"/>
      <c r="IG418" s="185"/>
      <c r="IH418" s="185"/>
      <c r="II418" s="185"/>
      <c r="IJ418" s="185"/>
      <c r="IK418" s="185"/>
      <c r="IL418" s="185"/>
      <c r="IM418" s="185"/>
      <c r="IN418" s="185"/>
      <c r="IO418" s="185"/>
      <c r="IP418" s="185"/>
      <c r="IQ418" s="185"/>
      <c r="IR418" s="185"/>
      <c r="IS418" s="185"/>
      <c r="IT418" s="185"/>
      <c r="IU418" s="185"/>
      <c r="IV418" s="185"/>
      <c r="IW418" s="185"/>
      <c r="IX418" s="185"/>
      <c r="IY418" s="185"/>
      <c r="IZ418" s="185"/>
      <c r="JA418" s="185"/>
      <c r="JB418" s="185"/>
      <c r="JC418" s="185"/>
      <c r="JD418" s="185"/>
      <c r="JE418" s="185"/>
      <c r="JF418" s="185"/>
      <c r="JG418" s="185"/>
      <c r="JH418" s="185"/>
      <c r="JI418" s="185"/>
      <c r="JJ418" s="185"/>
      <c r="JK418" s="185"/>
      <c r="JL418" s="185"/>
      <c r="JM418" s="185"/>
      <c r="JN418" s="185"/>
      <c r="JO418" s="185"/>
      <c r="JP418" s="185"/>
      <c r="JQ418" s="185"/>
      <c r="JR418" s="185"/>
      <c r="JS418" s="185"/>
      <c r="JT418" s="185"/>
      <c r="JU418" s="185"/>
      <c r="JV418" s="185"/>
      <c r="JW418" s="185"/>
      <c r="JX418" s="185"/>
      <c r="JY418" s="185"/>
      <c r="JZ418" s="185"/>
      <c r="KA418" s="185"/>
      <c r="KB418" s="185"/>
      <c r="KC418" s="185"/>
      <c r="KD418" s="185"/>
      <c r="KE418" s="185"/>
      <c r="KF418" s="185"/>
      <c r="KG418" s="185"/>
      <c r="KH418" s="185"/>
      <c r="KI418" s="185"/>
      <c r="KJ418" s="185"/>
      <c r="KK418" s="185"/>
      <c r="KL418" s="185"/>
      <c r="KM418" s="185"/>
      <c r="KN418" s="185"/>
      <c r="KO418" s="185"/>
      <c r="KP418" s="185"/>
      <c r="KQ418" s="185"/>
      <c r="KR418" s="185"/>
      <c r="KS418" s="185"/>
      <c r="KT418" s="185"/>
      <c r="KU418" s="185"/>
      <c r="KV418" s="185"/>
      <c r="KW418" s="185"/>
      <c r="KX418" s="185"/>
      <c r="KY418" s="185"/>
      <c r="KZ418" s="185"/>
      <c r="LA418" s="185"/>
      <c r="LB418" s="185"/>
      <c r="LC418" s="185"/>
      <c r="LD418" s="185"/>
      <c r="LE418" s="185"/>
      <c r="LF418" s="185"/>
      <c r="LG418" s="185"/>
      <c r="LH418" s="185"/>
      <c r="LI418" s="185"/>
      <c r="LJ418" s="185"/>
      <c r="LK418" s="185"/>
      <c r="LL418" s="185"/>
      <c r="LM418" s="185"/>
      <c r="LN418" s="185"/>
      <c r="LO418" s="185"/>
      <c r="LP418" s="185"/>
      <c r="LQ418" s="185"/>
      <c r="LR418" s="185"/>
      <c r="LS418" s="185"/>
      <c r="LT418" s="185"/>
      <c r="LU418" s="185"/>
      <c r="LV418" s="185"/>
      <c r="LW418" s="185"/>
      <c r="LX418" s="185"/>
      <c r="LY418" s="185"/>
      <c r="LZ418" s="185"/>
      <c r="MA418" s="185"/>
      <c r="MB418" s="185"/>
      <c r="MC418" s="185"/>
      <c r="MD418" s="185"/>
      <c r="ME418" s="185"/>
      <c r="MF418" s="185"/>
      <c r="MG418" s="185"/>
      <c r="MH418" s="185"/>
      <c r="MI418" s="185"/>
      <c r="MJ418" s="185"/>
      <c r="MK418" s="185"/>
      <c r="ML418" s="185"/>
      <c r="MM418" s="185"/>
      <c r="MN418" s="185"/>
      <c r="MO418" s="185"/>
      <c r="MP418" s="185"/>
      <c r="MQ418" s="185"/>
      <c r="MR418" s="185"/>
      <c r="MS418" s="185"/>
      <c r="MT418" s="185"/>
      <c r="MU418" s="185"/>
      <c r="MV418" s="185"/>
      <c r="MW418" s="185"/>
      <c r="MX418" s="185"/>
      <c r="MY418" s="185"/>
      <c r="MZ418" s="185"/>
      <c r="NA418" s="185"/>
      <c r="NB418" s="185"/>
      <c r="NC418" s="185"/>
      <c r="ND418" s="185"/>
      <c r="NE418" s="185"/>
      <c r="NF418" s="185"/>
      <c r="NG418" s="185"/>
      <c r="NH418" s="185"/>
      <c r="NI418" s="185"/>
      <c r="NJ418" s="185"/>
      <c r="NK418" s="185"/>
      <c r="NL418" s="185"/>
      <c r="NM418" s="185"/>
      <c r="NN418" s="185"/>
      <c r="NO418" s="185"/>
      <c r="NP418" s="185"/>
      <c r="NQ418" s="185"/>
      <c r="NR418" s="185"/>
      <c r="NS418" s="185"/>
      <c r="NT418" s="185"/>
      <c r="NU418" s="185"/>
      <c r="NV418" s="185"/>
      <c r="NW418" s="185"/>
      <c r="NX418" s="185"/>
      <c r="NY418" s="185"/>
      <c r="NZ418" s="185"/>
      <c r="OA418" s="185"/>
      <c r="OB418" s="185"/>
      <c r="OC418" s="185"/>
      <c r="OD418" s="185"/>
      <c r="OE418" s="185"/>
      <c r="OF418" s="185"/>
      <c r="OG418" s="185"/>
      <c r="OH418" s="185"/>
      <c r="OI418" s="185"/>
      <c r="OJ418" s="185"/>
      <c r="OK418" s="185"/>
      <c r="OL418" s="185"/>
      <c r="OM418" s="185"/>
      <c r="ON418" s="185"/>
      <c r="OO418" s="185"/>
      <c r="OP418" s="185"/>
      <c r="OQ418" s="185"/>
      <c r="OR418" s="185"/>
      <c r="OS418" s="185"/>
      <c r="OT418" s="185"/>
      <c r="OU418" s="185"/>
      <c r="OV418" s="185"/>
      <c r="OW418" s="185"/>
      <c r="OX418" s="185"/>
      <c r="OY418" s="185"/>
      <c r="OZ418" s="185"/>
      <c r="PA418" s="185"/>
      <c r="PB418" s="185"/>
      <c r="PC418" s="185"/>
      <c r="PD418" s="185"/>
      <c r="PE418" s="185"/>
      <c r="PF418" s="185"/>
      <c r="PG418" s="185"/>
      <c r="PH418" s="185"/>
      <c r="PI418" s="185"/>
      <c r="PJ418" s="185"/>
      <c r="PK418" s="185"/>
      <c r="PL418" s="185"/>
      <c r="PM418" s="185"/>
      <c r="PN418" s="185"/>
      <c r="PO418" s="185"/>
      <c r="PP418" s="185"/>
      <c r="PQ418" s="185"/>
      <c r="PR418" s="185"/>
      <c r="PS418" s="185"/>
      <c r="PT418" s="185"/>
      <c r="PU418" s="185"/>
      <c r="PV418" s="185"/>
      <c r="PW418" s="185"/>
      <c r="PX418" s="185"/>
      <c r="PY418" s="185"/>
      <c r="PZ418" s="185"/>
      <c r="QA418" s="185"/>
      <c r="QB418" s="185"/>
      <c r="QC418" s="185"/>
      <c r="QD418" s="185"/>
      <c r="QE418" s="185"/>
      <c r="QF418" s="185"/>
      <c r="QG418" s="185"/>
      <c r="QH418" s="185"/>
      <c r="QI418" s="185"/>
      <c r="QJ418" s="185"/>
      <c r="QK418" s="185"/>
      <c r="QL418" s="185"/>
      <c r="QM418" s="185"/>
      <c r="QN418" s="185"/>
      <c r="QO418" s="185"/>
      <c r="QP418" s="185"/>
      <c r="QQ418" s="185"/>
      <c r="QR418" s="185"/>
      <c r="QS418" s="185"/>
      <c r="QT418" s="185"/>
      <c r="QU418" s="185"/>
      <c r="QV418" s="185"/>
      <c r="QW418" s="185"/>
      <c r="QX418" s="185"/>
      <c r="QY418" s="185"/>
      <c r="QZ418" s="185"/>
      <c r="RA418" s="185"/>
      <c r="RB418" s="185"/>
      <c r="RC418" s="185"/>
      <c r="RD418" s="185"/>
      <c r="RE418" s="185"/>
      <c r="RF418" s="185"/>
      <c r="RG418" s="185"/>
      <c r="RH418" s="185"/>
      <c r="RI418" s="185"/>
      <c r="RJ418" s="185"/>
      <c r="RK418" s="185"/>
      <c r="RL418" s="185"/>
      <c r="RM418" s="185"/>
      <c r="RN418" s="185"/>
      <c r="RO418" s="185"/>
      <c r="RP418" s="185"/>
      <c r="RQ418" s="185"/>
      <c r="RR418" s="185"/>
      <c r="RS418" s="185"/>
      <c r="RT418" s="185"/>
      <c r="RU418" s="185"/>
      <c r="RV418" s="185"/>
      <c r="RW418" s="185"/>
      <c r="RX418" s="185"/>
      <c r="RY418" s="185"/>
      <c r="RZ418" s="185"/>
      <c r="SA418" s="185"/>
      <c r="SB418" s="185"/>
      <c r="SC418" s="185"/>
      <c r="SD418" s="185"/>
      <c r="SE418" s="185"/>
      <c r="SF418" s="185"/>
      <c r="SG418" s="185"/>
      <c r="SH418" s="185"/>
      <c r="SI418" s="185"/>
      <c r="SJ418" s="185"/>
      <c r="SK418" s="185"/>
      <c r="SL418" s="185"/>
      <c r="SM418" s="185"/>
      <c r="SN418" s="185"/>
      <c r="SO418" s="185"/>
      <c r="SP418" s="185"/>
      <c r="SQ418" s="185"/>
      <c r="SR418" s="185"/>
      <c r="SS418" s="185"/>
      <c r="ST418" s="185"/>
      <c r="SU418" s="185"/>
      <c r="SV418" s="185"/>
      <c r="SW418" s="185"/>
      <c r="SX418" s="185"/>
      <c r="SY418" s="185"/>
      <c r="SZ418" s="185"/>
      <c r="TA418" s="185"/>
      <c r="TB418" s="185"/>
      <c r="TC418" s="185"/>
      <c r="TD418" s="185"/>
      <c r="TE418" s="185"/>
      <c r="TF418" s="185"/>
      <c r="TG418" s="185"/>
      <c r="TH418" s="185"/>
      <c r="TI418" s="185"/>
      <c r="TJ418" s="185"/>
      <c r="TK418" s="185"/>
      <c r="TL418" s="185"/>
      <c r="TM418" s="185"/>
      <c r="TN418" s="185"/>
      <c r="TO418" s="185"/>
      <c r="TP418" s="185"/>
      <c r="TQ418" s="185"/>
      <c r="TR418" s="185"/>
      <c r="TS418" s="185"/>
      <c r="TT418" s="185"/>
      <c r="TU418" s="185"/>
      <c r="TV418" s="185"/>
      <c r="TW418" s="185"/>
      <c r="TX418" s="185"/>
      <c r="TY418" s="185"/>
      <c r="TZ418" s="185"/>
      <c r="UA418" s="185"/>
      <c r="UB418" s="185"/>
      <c r="UC418" s="185"/>
      <c r="UD418" s="185"/>
      <c r="UE418" s="185"/>
      <c r="UF418" s="185"/>
      <c r="UG418" s="185"/>
      <c r="UH418" s="185"/>
      <c r="UI418" s="185"/>
      <c r="UJ418" s="185"/>
      <c r="UK418" s="185"/>
      <c r="UL418" s="185"/>
      <c r="UM418" s="185"/>
      <c r="UN418" s="185"/>
      <c r="UO418" s="185"/>
      <c r="UP418" s="185"/>
      <c r="UQ418" s="185"/>
      <c r="UR418" s="185"/>
      <c r="US418" s="185"/>
      <c r="UT418" s="185"/>
      <c r="UU418" s="185"/>
      <c r="UV418" s="185"/>
      <c r="UW418" s="185"/>
      <c r="UX418" s="185"/>
      <c r="UY418" s="185"/>
      <c r="UZ418" s="185"/>
      <c r="VA418" s="185"/>
      <c r="VB418" s="185"/>
      <c r="VC418" s="185"/>
      <c r="VD418" s="185"/>
      <c r="VE418" s="185"/>
      <c r="VF418" s="185"/>
      <c r="VG418" s="185"/>
      <c r="VH418" s="185"/>
      <c r="VI418" s="185"/>
      <c r="VJ418" s="185"/>
      <c r="VK418" s="185"/>
      <c r="VL418" s="185"/>
      <c r="VM418" s="185"/>
      <c r="VN418" s="185"/>
      <c r="VO418" s="185"/>
      <c r="VP418" s="185"/>
      <c r="VQ418" s="185"/>
      <c r="VR418" s="185"/>
      <c r="VS418" s="185"/>
      <c r="VT418" s="185"/>
      <c r="VU418" s="185"/>
      <c r="VV418" s="185"/>
      <c r="VW418" s="185"/>
      <c r="VX418" s="185"/>
      <c r="VY418" s="185"/>
      <c r="VZ418" s="185"/>
      <c r="WA418" s="185"/>
      <c r="WB418" s="185"/>
      <c r="WC418" s="185"/>
      <c r="WD418" s="185"/>
      <c r="WE418" s="185"/>
      <c r="WF418" s="185"/>
      <c r="WG418" s="185"/>
      <c r="WH418" s="185"/>
      <c r="WI418" s="185"/>
      <c r="WJ418" s="185"/>
      <c r="WK418" s="185"/>
      <c r="WL418" s="185"/>
      <c r="WM418" s="185"/>
      <c r="WN418" s="185"/>
      <c r="WO418" s="185"/>
      <c r="WP418" s="185"/>
      <c r="WQ418" s="185"/>
      <c r="WR418" s="185"/>
      <c r="WS418" s="185"/>
      <c r="WT418" s="185"/>
      <c r="WU418" s="185"/>
      <c r="WV418" s="185"/>
      <c r="WW418" s="185"/>
      <c r="WX418" s="185"/>
      <c r="WY418" s="185"/>
      <c r="WZ418" s="185"/>
      <c r="XA418" s="185"/>
      <c r="XB418" s="185"/>
      <c r="XC418" s="185"/>
      <c r="XD418" s="185"/>
      <c r="XE418" s="185"/>
      <c r="XF418" s="185"/>
      <c r="XG418" s="185"/>
      <c r="XH418" s="185"/>
      <c r="XI418" s="185"/>
      <c r="XJ418" s="185"/>
      <c r="XK418" s="185"/>
      <c r="XL418" s="185"/>
      <c r="XM418" s="185"/>
      <c r="XN418" s="185"/>
      <c r="XO418" s="185"/>
      <c r="XP418" s="185"/>
      <c r="XQ418" s="185"/>
      <c r="XR418" s="185"/>
      <c r="XS418" s="185"/>
      <c r="XT418" s="185"/>
      <c r="XU418" s="185"/>
      <c r="XV418" s="185"/>
      <c r="XW418" s="185"/>
      <c r="XX418" s="185"/>
      <c r="XY418" s="185"/>
      <c r="XZ418" s="185"/>
      <c r="YA418" s="185"/>
      <c r="YB418" s="185"/>
      <c r="YC418" s="185"/>
      <c r="YD418" s="185"/>
      <c r="YE418" s="185"/>
      <c r="YF418" s="185"/>
      <c r="YG418" s="185"/>
      <c r="YH418" s="185"/>
      <c r="YI418" s="185"/>
      <c r="YJ418" s="185"/>
      <c r="YK418" s="185"/>
      <c r="YL418" s="185"/>
      <c r="YM418" s="185"/>
      <c r="YN418" s="185"/>
      <c r="YO418" s="185"/>
      <c r="YP418" s="185"/>
      <c r="YQ418" s="185"/>
      <c r="YR418" s="185"/>
      <c r="YS418" s="185"/>
      <c r="YT418" s="185"/>
      <c r="YU418" s="185"/>
      <c r="YV418" s="185"/>
      <c r="YW418" s="185"/>
      <c r="YX418" s="185"/>
      <c r="YY418" s="185"/>
      <c r="YZ418" s="185"/>
      <c r="ZA418" s="185"/>
      <c r="ZB418" s="185"/>
      <c r="ZC418" s="185"/>
      <c r="ZD418" s="185"/>
      <c r="ZE418" s="185"/>
      <c r="ZF418" s="185"/>
      <c r="ZG418" s="185"/>
      <c r="ZH418" s="185"/>
      <c r="ZI418" s="185"/>
      <c r="ZJ418" s="185"/>
      <c r="ZK418" s="185"/>
      <c r="ZL418" s="185"/>
      <c r="ZM418" s="185"/>
      <c r="ZN418" s="185"/>
      <c r="ZO418" s="185"/>
      <c r="ZP418" s="185"/>
      <c r="ZQ418" s="185"/>
      <c r="ZR418" s="185"/>
      <c r="ZS418" s="185"/>
      <c r="ZT418" s="185"/>
      <c r="ZU418" s="185"/>
      <c r="ZV418" s="185"/>
      <c r="ZW418" s="185"/>
      <c r="ZX418" s="185"/>
      <c r="ZY418" s="185"/>
      <c r="ZZ418" s="185"/>
      <c r="AAA418" s="185"/>
      <c r="AAB418" s="185"/>
      <c r="AAC418" s="185"/>
      <c r="AAD418" s="185"/>
      <c r="AAE418" s="185"/>
      <c r="AAF418" s="185"/>
      <c r="AAG418" s="185"/>
      <c r="AAH418" s="185"/>
      <c r="AAI418" s="185"/>
      <c r="AAJ418" s="185"/>
      <c r="AAK418" s="185"/>
      <c r="AAL418" s="185"/>
      <c r="AAM418" s="185"/>
      <c r="AAN418" s="185"/>
      <c r="AAO418" s="185"/>
      <c r="AAP418" s="185"/>
      <c r="AAQ418" s="185"/>
      <c r="AAR418" s="185"/>
      <c r="AAS418" s="185"/>
      <c r="AAT418" s="185"/>
      <c r="AAU418" s="185"/>
      <c r="AAV418" s="185"/>
      <c r="AAW418" s="185"/>
      <c r="AAX418" s="185"/>
      <c r="AAY418" s="185"/>
      <c r="AAZ418" s="185"/>
      <c r="ABA418" s="185"/>
      <c r="ABB418" s="185"/>
      <c r="ABC418" s="185"/>
      <c r="ABD418" s="185"/>
      <c r="ABE418" s="185"/>
      <c r="ABF418" s="185"/>
      <c r="ABG418" s="185"/>
      <c r="ABH418" s="185"/>
      <c r="ABI418" s="185"/>
      <c r="ABJ418" s="185"/>
      <c r="ABK418" s="185"/>
      <c r="ABL418" s="185"/>
      <c r="ABM418" s="185"/>
      <c r="ABN418" s="185"/>
      <c r="ABO418" s="185"/>
      <c r="ABP418" s="185"/>
      <c r="ABQ418" s="185"/>
      <c r="ABR418" s="185"/>
      <c r="ABS418" s="185"/>
      <c r="ABT418" s="185"/>
      <c r="ABU418" s="185"/>
      <c r="ABV418" s="185"/>
      <c r="ABW418" s="185"/>
      <c r="ABX418" s="185"/>
      <c r="ABY418" s="185"/>
      <c r="ABZ418" s="185"/>
      <c r="ACA418" s="185"/>
      <c r="ACB418" s="185"/>
      <c r="ACC418" s="185"/>
      <c r="ACD418" s="185"/>
      <c r="ACE418" s="185"/>
      <c r="ACF418" s="185"/>
      <c r="ACG418" s="185"/>
      <c r="ACH418" s="185"/>
      <c r="ACI418" s="185"/>
      <c r="ACJ418" s="185"/>
      <c r="ACK418" s="185"/>
      <c r="ACL418" s="185"/>
      <c r="ACM418" s="185"/>
      <c r="ACN418" s="185"/>
      <c r="ACO418" s="185"/>
      <c r="ACP418" s="185"/>
      <c r="ACQ418" s="185"/>
      <c r="ACR418" s="185"/>
      <c r="ACS418" s="185"/>
      <c r="ACT418" s="185"/>
      <c r="ACU418" s="185"/>
      <c r="ACV418" s="185"/>
      <c r="ACW418" s="185"/>
      <c r="ACX418" s="185"/>
      <c r="ACY418" s="185"/>
      <c r="ACZ418" s="185"/>
      <c r="ADA418" s="185"/>
    </row>
    <row r="419" spans="1:781" s="166" customFormat="1" ht="15" customHeight="1" x14ac:dyDescent="0.3">
      <c r="A419" s="262"/>
      <c r="B419" s="267"/>
      <c r="C419" s="315"/>
      <c r="D419" s="270"/>
      <c r="E419" s="265"/>
      <c r="F419" s="271"/>
      <c r="G419" s="264"/>
      <c r="H419" s="271"/>
      <c r="I419" s="272"/>
      <c r="J419" s="325"/>
      <c r="K419" s="262"/>
      <c r="L419" s="263"/>
      <c r="M419" s="264"/>
      <c r="N419" s="265"/>
      <c r="O419" s="273"/>
      <c r="P419" s="267"/>
      <c r="Q419" s="274"/>
      <c r="R419" s="305"/>
      <c r="S419" s="326"/>
      <c r="T419" s="285"/>
      <c r="U419" s="285"/>
      <c r="V419" s="322"/>
      <c r="W419" s="322"/>
      <c r="X419" s="322"/>
      <c r="Y419" s="322"/>
      <c r="Z419" s="322"/>
      <c r="AA419" s="322"/>
      <c r="AB419" s="323"/>
      <c r="AC419" s="324"/>
      <c r="AD419" s="324"/>
      <c r="AE419" s="324"/>
      <c r="AF419" s="324"/>
      <c r="AG419" s="324"/>
      <c r="AH419" s="324"/>
      <c r="AI419" s="324"/>
      <c r="AJ419" s="324"/>
      <c r="AK419" s="324"/>
      <c r="AL419" s="324"/>
      <c r="AM419" s="324"/>
      <c r="AN419" s="324"/>
      <c r="AO419" s="324"/>
      <c r="AP419" s="185"/>
      <c r="AQ419" s="185"/>
      <c r="AR419" s="185"/>
      <c r="AS419" s="185"/>
      <c r="AT419" s="185"/>
      <c r="AU419" s="185"/>
      <c r="AV419" s="185"/>
      <c r="AW419" s="185"/>
      <c r="AX419" s="185"/>
      <c r="AY419" s="185"/>
      <c r="AZ419" s="185"/>
      <c r="BA419" s="185"/>
      <c r="BB419" s="185"/>
      <c r="BC419" s="185"/>
      <c r="BD419" s="185"/>
      <c r="BE419" s="185"/>
      <c r="BF419" s="185"/>
      <c r="BG419" s="185"/>
      <c r="BH419" s="185"/>
      <c r="BI419" s="185"/>
      <c r="BJ419" s="185"/>
      <c r="BK419" s="185"/>
      <c r="BL419" s="185"/>
      <c r="BM419" s="185"/>
      <c r="BN419" s="185"/>
      <c r="BO419" s="185"/>
      <c r="BP419" s="185"/>
      <c r="BQ419" s="185"/>
      <c r="BR419" s="185"/>
      <c r="BS419" s="185"/>
      <c r="BT419" s="185"/>
      <c r="BU419" s="185"/>
      <c r="BV419" s="185"/>
      <c r="BW419" s="185"/>
      <c r="BX419" s="185"/>
      <c r="BY419" s="185"/>
      <c r="BZ419" s="185"/>
      <c r="CA419" s="185"/>
      <c r="CB419" s="185"/>
      <c r="CC419" s="185"/>
      <c r="CD419" s="185"/>
      <c r="CE419" s="185"/>
      <c r="CF419" s="185"/>
      <c r="CG419" s="185"/>
      <c r="CH419" s="185"/>
      <c r="CI419" s="185"/>
      <c r="CJ419" s="185"/>
      <c r="CK419" s="185"/>
      <c r="CL419" s="185"/>
      <c r="CM419" s="185"/>
      <c r="CN419" s="185"/>
      <c r="CO419" s="185"/>
      <c r="CP419" s="185"/>
      <c r="CQ419" s="185"/>
      <c r="CR419" s="185"/>
      <c r="CS419" s="185"/>
      <c r="CT419" s="185"/>
      <c r="CU419" s="185"/>
      <c r="CV419" s="185"/>
      <c r="CW419" s="185"/>
      <c r="CX419" s="185"/>
      <c r="CY419" s="185"/>
      <c r="CZ419" s="185"/>
      <c r="DA419" s="185"/>
      <c r="DB419" s="185"/>
      <c r="DC419" s="185"/>
      <c r="DD419" s="185"/>
      <c r="DE419" s="185"/>
      <c r="DF419" s="185"/>
      <c r="DG419" s="185"/>
      <c r="DH419" s="185"/>
      <c r="DI419" s="185"/>
      <c r="DJ419" s="185"/>
      <c r="DK419" s="185"/>
      <c r="DL419" s="185"/>
      <c r="DM419" s="185"/>
      <c r="DN419" s="185"/>
      <c r="DO419" s="185"/>
      <c r="DP419" s="185"/>
      <c r="DQ419" s="185"/>
      <c r="DR419" s="185"/>
      <c r="DS419" s="185"/>
      <c r="DT419" s="185"/>
      <c r="DU419" s="185"/>
      <c r="DV419" s="185"/>
      <c r="DW419" s="185"/>
      <c r="DX419" s="185"/>
      <c r="DY419" s="185"/>
      <c r="DZ419" s="185"/>
      <c r="EA419" s="185"/>
      <c r="EB419" s="185"/>
      <c r="EC419" s="185"/>
      <c r="ED419" s="185"/>
      <c r="EE419" s="185"/>
      <c r="EF419" s="185"/>
      <c r="EG419" s="185"/>
      <c r="EH419" s="185"/>
      <c r="EI419" s="185"/>
      <c r="EJ419" s="185"/>
      <c r="EK419" s="185"/>
      <c r="EL419" s="185"/>
      <c r="EM419" s="185"/>
      <c r="EN419" s="185"/>
      <c r="EO419" s="185"/>
      <c r="EP419" s="185"/>
      <c r="EQ419" s="185"/>
      <c r="ER419" s="185"/>
      <c r="ES419" s="185"/>
      <c r="ET419" s="185"/>
      <c r="EU419" s="185"/>
      <c r="EV419" s="185"/>
      <c r="EW419" s="185"/>
      <c r="EX419" s="185"/>
      <c r="EY419" s="185"/>
      <c r="EZ419" s="185"/>
      <c r="FA419" s="185"/>
      <c r="FB419" s="185"/>
      <c r="FC419" s="185"/>
      <c r="FD419" s="185"/>
      <c r="FE419" s="185"/>
      <c r="FF419" s="185"/>
      <c r="FG419" s="185"/>
      <c r="FH419" s="185"/>
      <c r="FI419" s="185"/>
      <c r="FJ419" s="185"/>
      <c r="FK419" s="185"/>
      <c r="FL419" s="185"/>
      <c r="FM419" s="185"/>
      <c r="FN419" s="185"/>
      <c r="FO419" s="185"/>
      <c r="FP419" s="185"/>
      <c r="FQ419" s="185"/>
      <c r="FR419" s="185"/>
      <c r="FS419" s="185"/>
      <c r="FT419" s="185"/>
      <c r="FU419" s="185"/>
      <c r="FV419" s="185"/>
      <c r="FW419" s="185"/>
      <c r="FX419" s="185"/>
      <c r="FY419" s="185"/>
      <c r="FZ419" s="185"/>
      <c r="GA419" s="185"/>
      <c r="GB419" s="185"/>
      <c r="GC419" s="185"/>
      <c r="GD419" s="185"/>
      <c r="GE419" s="185"/>
      <c r="GF419" s="185"/>
      <c r="GG419" s="185"/>
      <c r="GH419" s="185"/>
      <c r="GI419" s="185"/>
      <c r="GJ419" s="185"/>
      <c r="GK419" s="185"/>
      <c r="GL419" s="185"/>
      <c r="GM419" s="185"/>
      <c r="GN419" s="185"/>
      <c r="GO419" s="185"/>
      <c r="GP419" s="185"/>
      <c r="GQ419" s="185"/>
      <c r="GR419" s="185"/>
      <c r="GS419" s="185"/>
      <c r="GT419" s="185"/>
      <c r="GU419" s="185"/>
      <c r="GV419" s="185"/>
      <c r="GW419" s="185"/>
      <c r="GX419" s="185"/>
      <c r="GY419" s="185"/>
      <c r="GZ419" s="185"/>
      <c r="HA419" s="185"/>
      <c r="HB419" s="185"/>
      <c r="HC419" s="185"/>
      <c r="HD419" s="185"/>
      <c r="HE419" s="185"/>
      <c r="HF419" s="185"/>
      <c r="HG419" s="185"/>
      <c r="HH419" s="185"/>
      <c r="HI419" s="185"/>
      <c r="HJ419" s="185"/>
      <c r="HK419" s="185"/>
      <c r="HL419" s="185"/>
      <c r="HM419" s="185"/>
      <c r="HN419" s="185"/>
      <c r="HO419" s="185"/>
      <c r="HP419" s="185"/>
      <c r="HQ419" s="185"/>
      <c r="HR419" s="185"/>
      <c r="HS419" s="185"/>
      <c r="HT419" s="185"/>
      <c r="HU419" s="185"/>
      <c r="HV419" s="185"/>
      <c r="HW419" s="185"/>
      <c r="HX419" s="185"/>
      <c r="HY419" s="185"/>
      <c r="HZ419" s="185"/>
      <c r="IA419" s="185"/>
      <c r="IB419" s="185"/>
      <c r="IC419" s="185"/>
      <c r="ID419" s="185"/>
      <c r="IE419" s="185"/>
      <c r="IF419" s="185"/>
      <c r="IG419" s="185"/>
      <c r="IH419" s="185"/>
      <c r="II419" s="185"/>
      <c r="IJ419" s="185"/>
      <c r="IK419" s="185"/>
      <c r="IL419" s="185"/>
      <c r="IM419" s="185"/>
      <c r="IN419" s="185"/>
      <c r="IO419" s="185"/>
      <c r="IP419" s="185"/>
      <c r="IQ419" s="185"/>
      <c r="IR419" s="185"/>
      <c r="IS419" s="185"/>
      <c r="IT419" s="185"/>
      <c r="IU419" s="185"/>
      <c r="IV419" s="185"/>
      <c r="IW419" s="185"/>
      <c r="IX419" s="185"/>
      <c r="IY419" s="185"/>
      <c r="IZ419" s="185"/>
      <c r="JA419" s="185"/>
      <c r="JB419" s="185"/>
      <c r="JC419" s="185"/>
      <c r="JD419" s="185"/>
      <c r="JE419" s="185"/>
      <c r="JF419" s="185"/>
      <c r="JG419" s="185"/>
      <c r="JH419" s="185"/>
      <c r="JI419" s="185"/>
      <c r="JJ419" s="185"/>
      <c r="JK419" s="185"/>
      <c r="JL419" s="185"/>
      <c r="JM419" s="185"/>
      <c r="JN419" s="185"/>
      <c r="JO419" s="185"/>
      <c r="JP419" s="185"/>
      <c r="JQ419" s="185"/>
      <c r="JR419" s="185"/>
      <c r="JS419" s="185"/>
      <c r="JT419" s="185"/>
      <c r="JU419" s="185"/>
      <c r="JV419" s="185"/>
      <c r="JW419" s="185"/>
      <c r="JX419" s="185"/>
      <c r="JY419" s="185"/>
      <c r="JZ419" s="185"/>
      <c r="KA419" s="185"/>
      <c r="KB419" s="185"/>
      <c r="KC419" s="185"/>
      <c r="KD419" s="185"/>
      <c r="KE419" s="185"/>
      <c r="KF419" s="185"/>
      <c r="KG419" s="185"/>
      <c r="KH419" s="185"/>
      <c r="KI419" s="185"/>
      <c r="KJ419" s="185"/>
      <c r="KK419" s="185"/>
      <c r="KL419" s="185"/>
      <c r="KM419" s="185"/>
      <c r="KN419" s="185"/>
      <c r="KO419" s="185"/>
      <c r="KP419" s="185"/>
      <c r="KQ419" s="185"/>
      <c r="KR419" s="185"/>
      <c r="KS419" s="185"/>
      <c r="KT419" s="185"/>
      <c r="KU419" s="185"/>
      <c r="KV419" s="185"/>
      <c r="KW419" s="185"/>
      <c r="KX419" s="185"/>
      <c r="KY419" s="185"/>
      <c r="KZ419" s="185"/>
      <c r="LA419" s="185"/>
      <c r="LB419" s="185"/>
      <c r="LC419" s="185"/>
      <c r="LD419" s="185"/>
      <c r="LE419" s="185"/>
      <c r="LF419" s="185"/>
      <c r="LG419" s="185"/>
      <c r="LH419" s="185"/>
      <c r="LI419" s="185"/>
      <c r="LJ419" s="185"/>
      <c r="LK419" s="185"/>
      <c r="LL419" s="185"/>
      <c r="LM419" s="185"/>
      <c r="LN419" s="185"/>
      <c r="LO419" s="185"/>
      <c r="LP419" s="185"/>
      <c r="LQ419" s="185"/>
      <c r="LR419" s="185"/>
      <c r="LS419" s="185"/>
      <c r="LT419" s="185"/>
      <c r="LU419" s="185"/>
      <c r="LV419" s="185"/>
      <c r="LW419" s="185"/>
      <c r="LX419" s="185"/>
      <c r="LY419" s="185"/>
      <c r="LZ419" s="185"/>
      <c r="MA419" s="185"/>
      <c r="MB419" s="185"/>
      <c r="MC419" s="185"/>
      <c r="MD419" s="185"/>
      <c r="ME419" s="185"/>
      <c r="MF419" s="185"/>
      <c r="MG419" s="185"/>
      <c r="MH419" s="185"/>
      <c r="MI419" s="185"/>
      <c r="MJ419" s="185"/>
      <c r="MK419" s="185"/>
      <c r="ML419" s="185"/>
      <c r="MM419" s="185"/>
      <c r="MN419" s="185"/>
      <c r="MO419" s="185"/>
      <c r="MP419" s="185"/>
      <c r="MQ419" s="185"/>
      <c r="MR419" s="185"/>
      <c r="MS419" s="185"/>
      <c r="MT419" s="185"/>
      <c r="MU419" s="185"/>
      <c r="MV419" s="185"/>
      <c r="MW419" s="185"/>
      <c r="MX419" s="185"/>
      <c r="MY419" s="185"/>
      <c r="MZ419" s="185"/>
      <c r="NA419" s="185"/>
      <c r="NB419" s="185"/>
      <c r="NC419" s="185"/>
      <c r="ND419" s="185"/>
      <c r="NE419" s="185"/>
      <c r="NF419" s="185"/>
      <c r="NG419" s="185"/>
      <c r="NH419" s="185"/>
      <c r="NI419" s="185"/>
      <c r="NJ419" s="185"/>
      <c r="NK419" s="185"/>
      <c r="NL419" s="185"/>
      <c r="NM419" s="185"/>
      <c r="NN419" s="185"/>
      <c r="NO419" s="185"/>
      <c r="NP419" s="185"/>
      <c r="NQ419" s="185"/>
      <c r="NR419" s="185"/>
      <c r="NS419" s="185"/>
      <c r="NT419" s="185"/>
      <c r="NU419" s="185"/>
      <c r="NV419" s="185"/>
      <c r="NW419" s="185"/>
      <c r="NX419" s="185"/>
      <c r="NY419" s="185"/>
      <c r="NZ419" s="185"/>
      <c r="OA419" s="185"/>
      <c r="OB419" s="185"/>
      <c r="OC419" s="185"/>
      <c r="OD419" s="185"/>
      <c r="OE419" s="185"/>
      <c r="OF419" s="185"/>
      <c r="OG419" s="185"/>
      <c r="OH419" s="185"/>
      <c r="OI419" s="185"/>
      <c r="OJ419" s="185"/>
      <c r="OK419" s="185"/>
      <c r="OL419" s="185"/>
      <c r="OM419" s="185"/>
      <c r="ON419" s="185"/>
      <c r="OO419" s="185"/>
      <c r="OP419" s="185"/>
      <c r="OQ419" s="185"/>
      <c r="OR419" s="185"/>
      <c r="OS419" s="185"/>
      <c r="OT419" s="185"/>
      <c r="OU419" s="185"/>
      <c r="OV419" s="185"/>
      <c r="OW419" s="185"/>
      <c r="OX419" s="185"/>
      <c r="OY419" s="185"/>
      <c r="OZ419" s="185"/>
      <c r="PA419" s="185"/>
      <c r="PB419" s="185"/>
      <c r="PC419" s="185"/>
      <c r="PD419" s="185"/>
      <c r="PE419" s="185"/>
      <c r="PF419" s="185"/>
      <c r="PG419" s="185"/>
      <c r="PH419" s="185"/>
      <c r="PI419" s="185"/>
      <c r="PJ419" s="185"/>
      <c r="PK419" s="185"/>
      <c r="PL419" s="185"/>
      <c r="PM419" s="185"/>
      <c r="PN419" s="185"/>
      <c r="PO419" s="185"/>
      <c r="PP419" s="185"/>
      <c r="PQ419" s="185"/>
      <c r="PR419" s="185"/>
      <c r="PS419" s="185"/>
      <c r="PT419" s="185"/>
      <c r="PU419" s="185"/>
      <c r="PV419" s="185"/>
      <c r="PW419" s="185"/>
      <c r="PX419" s="185"/>
      <c r="PY419" s="185"/>
      <c r="PZ419" s="185"/>
      <c r="QA419" s="185"/>
      <c r="QB419" s="185"/>
      <c r="QC419" s="185"/>
      <c r="QD419" s="185"/>
      <c r="QE419" s="185"/>
      <c r="QF419" s="185"/>
      <c r="QG419" s="185"/>
      <c r="QH419" s="185"/>
      <c r="QI419" s="185"/>
      <c r="QJ419" s="185"/>
      <c r="QK419" s="185"/>
      <c r="QL419" s="185"/>
      <c r="QM419" s="185"/>
      <c r="QN419" s="185"/>
      <c r="QO419" s="185"/>
      <c r="QP419" s="185"/>
      <c r="QQ419" s="185"/>
      <c r="QR419" s="185"/>
      <c r="QS419" s="185"/>
      <c r="QT419" s="185"/>
      <c r="QU419" s="185"/>
      <c r="QV419" s="185"/>
      <c r="QW419" s="185"/>
      <c r="QX419" s="185"/>
      <c r="QY419" s="185"/>
      <c r="QZ419" s="185"/>
      <c r="RA419" s="185"/>
      <c r="RB419" s="185"/>
      <c r="RC419" s="185"/>
      <c r="RD419" s="185"/>
      <c r="RE419" s="185"/>
      <c r="RF419" s="185"/>
      <c r="RG419" s="185"/>
      <c r="RH419" s="185"/>
      <c r="RI419" s="185"/>
      <c r="RJ419" s="185"/>
      <c r="RK419" s="185"/>
      <c r="RL419" s="185"/>
      <c r="RM419" s="185"/>
      <c r="RN419" s="185"/>
      <c r="RO419" s="185"/>
      <c r="RP419" s="185"/>
      <c r="RQ419" s="185"/>
      <c r="RR419" s="185"/>
      <c r="RS419" s="185"/>
      <c r="RT419" s="185"/>
      <c r="RU419" s="185"/>
      <c r="RV419" s="185"/>
      <c r="RW419" s="185"/>
      <c r="RX419" s="185"/>
      <c r="RY419" s="185"/>
      <c r="RZ419" s="185"/>
      <c r="SA419" s="185"/>
      <c r="SB419" s="185"/>
      <c r="SC419" s="185"/>
      <c r="SD419" s="185"/>
      <c r="SE419" s="185"/>
      <c r="SF419" s="185"/>
      <c r="SG419" s="185"/>
      <c r="SH419" s="185"/>
      <c r="SI419" s="185"/>
      <c r="SJ419" s="185"/>
      <c r="SK419" s="185"/>
      <c r="SL419" s="185"/>
      <c r="SM419" s="185"/>
      <c r="SN419" s="185"/>
      <c r="SO419" s="185"/>
      <c r="SP419" s="185"/>
      <c r="SQ419" s="185"/>
      <c r="SR419" s="185"/>
      <c r="SS419" s="185"/>
      <c r="ST419" s="185"/>
      <c r="SU419" s="185"/>
      <c r="SV419" s="185"/>
      <c r="SW419" s="185"/>
      <c r="SX419" s="185"/>
      <c r="SY419" s="185"/>
      <c r="SZ419" s="185"/>
      <c r="TA419" s="185"/>
      <c r="TB419" s="185"/>
      <c r="TC419" s="185"/>
      <c r="TD419" s="185"/>
      <c r="TE419" s="185"/>
      <c r="TF419" s="185"/>
      <c r="TG419" s="185"/>
      <c r="TH419" s="185"/>
      <c r="TI419" s="185"/>
      <c r="TJ419" s="185"/>
      <c r="TK419" s="185"/>
      <c r="TL419" s="185"/>
      <c r="TM419" s="185"/>
      <c r="TN419" s="185"/>
      <c r="TO419" s="185"/>
      <c r="TP419" s="185"/>
      <c r="TQ419" s="185"/>
      <c r="TR419" s="185"/>
      <c r="TS419" s="185"/>
      <c r="TT419" s="185"/>
      <c r="TU419" s="185"/>
      <c r="TV419" s="185"/>
      <c r="TW419" s="185"/>
      <c r="TX419" s="185"/>
      <c r="TY419" s="185"/>
      <c r="TZ419" s="185"/>
      <c r="UA419" s="185"/>
      <c r="UB419" s="185"/>
      <c r="UC419" s="185"/>
      <c r="UD419" s="185"/>
      <c r="UE419" s="185"/>
      <c r="UF419" s="185"/>
      <c r="UG419" s="185"/>
      <c r="UH419" s="185"/>
      <c r="UI419" s="185"/>
      <c r="UJ419" s="185"/>
      <c r="UK419" s="185"/>
      <c r="UL419" s="185"/>
      <c r="UM419" s="185"/>
      <c r="UN419" s="185"/>
      <c r="UO419" s="185"/>
      <c r="UP419" s="185"/>
      <c r="UQ419" s="185"/>
      <c r="UR419" s="185"/>
      <c r="US419" s="185"/>
      <c r="UT419" s="185"/>
      <c r="UU419" s="185"/>
      <c r="UV419" s="185"/>
      <c r="UW419" s="185"/>
      <c r="UX419" s="185"/>
      <c r="UY419" s="185"/>
      <c r="UZ419" s="185"/>
      <c r="VA419" s="185"/>
      <c r="VB419" s="185"/>
      <c r="VC419" s="185"/>
      <c r="VD419" s="185"/>
      <c r="VE419" s="185"/>
      <c r="VF419" s="185"/>
      <c r="VG419" s="185"/>
      <c r="VH419" s="185"/>
      <c r="VI419" s="185"/>
      <c r="VJ419" s="185"/>
      <c r="VK419" s="185"/>
      <c r="VL419" s="185"/>
      <c r="VM419" s="185"/>
      <c r="VN419" s="185"/>
      <c r="VO419" s="185"/>
      <c r="VP419" s="185"/>
      <c r="VQ419" s="185"/>
      <c r="VR419" s="185"/>
      <c r="VS419" s="185"/>
      <c r="VT419" s="185"/>
      <c r="VU419" s="185"/>
      <c r="VV419" s="185"/>
      <c r="VW419" s="185"/>
      <c r="VX419" s="185"/>
      <c r="VY419" s="185"/>
      <c r="VZ419" s="185"/>
      <c r="WA419" s="185"/>
      <c r="WB419" s="185"/>
      <c r="WC419" s="185"/>
      <c r="WD419" s="185"/>
      <c r="WE419" s="185"/>
      <c r="WF419" s="185"/>
      <c r="WG419" s="185"/>
      <c r="WH419" s="185"/>
      <c r="WI419" s="185"/>
      <c r="WJ419" s="185"/>
      <c r="WK419" s="185"/>
      <c r="WL419" s="185"/>
      <c r="WM419" s="185"/>
      <c r="WN419" s="185"/>
      <c r="WO419" s="185"/>
      <c r="WP419" s="185"/>
      <c r="WQ419" s="185"/>
      <c r="WR419" s="185"/>
      <c r="WS419" s="185"/>
      <c r="WT419" s="185"/>
      <c r="WU419" s="185"/>
      <c r="WV419" s="185"/>
      <c r="WW419" s="185"/>
      <c r="WX419" s="185"/>
      <c r="WY419" s="185"/>
      <c r="WZ419" s="185"/>
      <c r="XA419" s="185"/>
      <c r="XB419" s="185"/>
      <c r="XC419" s="185"/>
      <c r="XD419" s="185"/>
      <c r="XE419" s="185"/>
      <c r="XF419" s="185"/>
      <c r="XG419" s="185"/>
      <c r="XH419" s="185"/>
      <c r="XI419" s="185"/>
      <c r="XJ419" s="185"/>
      <c r="XK419" s="185"/>
      <c r="XL419" s="185"/>
      <c r="XM419" s="185"/>
      <c r="XN419" s="185"/>
      <c r="XO419" s="185"/>
      <c r="XP419" s="185"/>
      <c r="XQ419" s="185"/>
      <c r="XR419" s="185"/>
      <c r="XS419" s="185"/>
      <c r="XT419" s="185"/>
      <c r="XU419" s="185"/>
      <c r="XV419" s="185"/>
      <c r="XW419" s="185"/>
      <c r="XX419" s="185"/>
      <c r="XY419" s="185"/>
      <c r="XZ419" s="185"/>
      <c r="YA419" s="185"/>
      <c r="YB419" s="185"/>
      <c r="YC419" s="185"/>
      <c r="YD419" s="185"/>
      <c r="YE419" s="185"/>
      <c r="YF419" s="185"/>
      <c r="YG419" s="185"/>
      <c r="YH419" s="185"/>
      <c r="YI419" s="185"/>
      <c r="YJ419" s="185"/>
      <c r="YK419" s="185"/>
      <c r="YL419" s="185"/>
      <c r="YM419" s="185"/>
      <c r="YN419" s="185"/>
      <c r="YO419" s="185"/>
      <c r="YP419" s="185"/>
      <c r="YQ419" s="185"/>
      <c r="YR419" s="185"/>
      <c r="YS419" s="185"/>
      <c r="YT419" s="185"/>
      <c r="YU419" s="185"/>
      <c r="YV419" s="185"/>
      <c r="YW419" s="185"/>
      <c r="YX419" s="185"/>
      <c r="YY419" s="185"/>
      <c r="YZ419" s="185"/>
      <c r="ZA419" s="185"/>
      <c r="ZB419" s="185"/>
      <c r="ZC419" s="185"/>
      <c r="ZD419" s="185"/>
      <c r="ZE419" s="185"/>
      <c r="ZF419" s="185"/>
      <c r="ZG419" s="185"/>
      <c r="ZH419" s="185"/>
      <c r="ZI419" s="185"/>
      <c r="ZJ419" s="185"/>
      <c r="ZK419" s="185"/>
      <c r="ZL419" s="185"/>
      <c r="ZM419" s="185"/>
      <c r="ZN419" s="185"/>
      <c r="ZO419" s="185"/>
      <c r="ZP419" s="185"/>
      <c r="ZQ419" s="185"/>
      <c r="ZR419" s="185"/>
      <c r="ZS419" s="185"/>
      <c r="ZT419" s="185"/>
      <c r="ZU419" s="185"/>
      <c r="ZV419" s="185"/>
      <c r="ZW419" s="185"/>
      <c r="ZX419" s="185"/>
      <c r="ZY419" s="185"/>
      <c r="ZZ419" s="185"/>
      <c r="AAA419" s="185"/>
      <c r="AAB419" s="185"/>
      <c r="AAC419" s="185"/>
      <c r="AAD419" s="185"/>
      <c r="AAE419" s="185"/>
      <c r="AAF419" s="185"/>
      <c r="AAG419" s="185"/>
      <c r="AAH419" s="185"/>
      <c r="AAI419" s="185"/>
      <c r="AAJ419" s="185"/>
      <c r="AAK419" s="185"/>
      <c r="AAL419" s="185"/>
      <c r="AAM419" s="185"/>
      <c r="AAN419" s="185"/>
      <c r="AAO419" s="185"/>
      <c r="AAP419" s="185"/>
      <c r="AAQ419" s="185"/>
      <c r="AAR419" s="185"/>
      <c r="AAS419" s="185"/>
      <c r="AAT419" s="185"/>
      <c r="AAU419" s="185"/>
      <c r="AAV419" s="185"/>
      <c r="AAW419" s="185"/>
      <c r="AAX419" s="185"/>
      <c r="AAY419" s="185"/>
      <c r="AAZ419" s="185"/>
      <c r="ABA419" s="185"/>
      <c r="ABB419" s="185"/>
      <c r="ABC419" s="185"/>
      <c r="ABD419" s="185"/>
      <c r="ABE419" s="185"/>
      <c r="ABF419" s="185"/>
      <c r="ABG419" s="185"/>
      <c r="ABH419" s="185"/>
      <c r="ABI419" s="185"/>
      <c r="ABJ419" s="185"/>
      <c r="ABK419" s="185"/>
      <c r="ABL419" s="185"/>
      <c r="ABM419" s="185"/>
      <c r="ABN419" s="185"/>
      <c r="ABO419" s="185"/>
      <c r="ABP419" s="185"/>
      <c r="ABQ419" s="185"/>
      <c r="ABR419" s="185"/>
      <c r="ABS419" s="185"/>
      <c r="ABT419" s="185"/>
      <c r="ABU419" s="185"/>
      <c r="ABV419" s="185"/>
      <c r="ABW419" s="185"/>
      <c r="ABX419" s="185"/>
      <c r="ABY419" s="185"/>
      <c r="ABZ419" s="185"/>
      <c r="ACA419" s="185"/>
      <c r="ACB419" s="185"/>
      <c r="ACC419" s="185"/>
      <c r="ACD419" s="185"/>
      <c r="ACE419" s="185"/>
      <c r="ACF419" s="185"/>
      <c r="ACG419" s="185"/>
      <c r="ACH419" s="185"/>
      <c r="ACI419" s="185"/>
      <c r="ACJ419" s="185"/>
      <c r="ACK419" s="185"/>
      <c r="ACL419" s="185"/>
      <c r="ACM419" s="185"/>
      <c r="ACN419" s="185"/>
      <c r="ACO419" s="185"/>
      <c r="ACP419" s="185"/>
      <c r="ACQ419" s="185"/>
      <c r="ACR419" s="185"/>
      <c r="ACS419" s="185"/>
      <c r="ACT419" s="185"/>
      <c r="ACU419" s="185"/>
      <c r="ACV419" s="185"/>
      <c r="ACW419" s="185"/>
      <c r="ACX419" s="185"/>
      <c r="ACY419" s="185"/>
      <c r="ACZ419" s="185"/>
      <c r="ADA419" s="185"/>
    </row>
    <row r="420" spans="1:781" s="166" customFormat="1" ht="15" customHeight="1" x14ac:dyDescent="0.3">
      <c r="A420" s="262"/>
      <c r="B420" s="267"/>
      <c r="C420" s="315"/>
      <c r="D420" s="270"/>
      <c r="E420" s="265"/>
      <c r="F420" s="271"/>
      <c r="G420" s="264"/>
      <c r="H420" s="271"/>
      <c r="I420" s="272"/>
      <c r="J420" s="325"/>
      <c r="K420" s="262"/>
      <c r="L420" s="263"/>
      <c r="M420" s="264"/>
      <c r="N420" s="265"/>
      <c r="O420" s="273"/>
      <c r="P420" s="267"/>
      <c r="Q420" s="312"/>
      <c r="R420" s="305"/>
      <c r="S420" s="327"/>
      <c r="T420" s="328" t="s">
        <v>1114</v>
      </c>
      <c r="U420" s="285" t="s">
        <v>1115</v>
      </c>
      <c r="V420" s="324"/>
      <c r="W420" s="322"/>
      <c r="X420" s="322"/>
      <c r="Y420" s="322"/>
      <c r="Z420" s="322"/>
      <c r="AA420" s="322"/>
      <c r="AB420" s="323"/>
      <c r="AC420" s="324"/>
      <c r="AD420" s="324"/>
      <c r="AE420" s="324"/>
      <c r="AF420" s="324"/>
      <c r="AG420" s="324"/>
      <c r="AH420" s="324"/>
      <c r="AI420" s="324"/>
      <c r="AJ420" s="324"/>
      <c r="AK420" s="324"/>
      <c r="AL420" s="324"/>
      <c r="AM420" s="324"/>
      <c r="AN420" s="324"/>
      <c r="AO420" s="324"/>
      <c r="AP420" s="185"/>
      <c r="AQ420" s="185"/>
      <c r="AR420" s="185"/>
      <c r="AS420" s="185"/>
      <c r="AT420" s="185"/>
      <c r="AU420" s="185"/>
      <c r="AV420" s="185"/>
      <c r="AW420" s="185"/>
      <c r="AX420" s="185"/>
      <c r="AY420" s="185"/>
      <c r="AZ420" s="185"/>
      <c r="BA420" s="185"/>
      <c r="BB420" s="185"/>
      <c r="BC420" s="185"/>
      <c r="BD420" s="185"/>
      <c r="BE420" s="185"/>
      <c r="BF420" s="185"/>
      <c r="BG420" s="185"/>
      <c r="BH420" s="185"/>
      <c r="BI420" s="185"/>
      <c r="BJ420" s="185"/>
      <c r="BK420" s="185"/>
      <c r="BL420" s="185"/>
      <c r="BM420" s="185"/>
      <c r="BN420" s="185"/>
      <c r="BO420" s="185"/>
      <c r="BP420" s="185"/>
      <c r="BQ420" s="185"/>
      <c r="BR420" s="185"/>
      <c r="BS420" s="185"/>
      <c r="BT420" s="185"/>
      <c r="BU420" s="185"/>
      <c r="BV420" s="185"/>
      <c r="BW420" s="185"/>
      <c r="BX420" s="185"/>
      <c r="BY420" s="185"/>
      <c r="BZ420" s="185"/>
      <c r="CA420" s="185"/>
      <c r="CB420" s="185"/>
      <c r="CC420" s="185"/>
      <c r="CD420" s="185"/>
      <c r="CE420" s="185"/>
      <c r="CF420" s="185"/>
      <c r="CG420" s="185"/>
      <c r="CH420" s="185"/>
      <c r="CI420" s="185"/>
      <c r="CJ420" s="185"/>
      <c r="CK420" s="185"/>
      <c r="CL420" s="185"/>
      <c r="CM420" s="185"/>
      <c r="CN420" s="185"/>
      <c r="CO420" s="185"/>
      <c r="CP420" s="185"/>
      <c r="CQ420" s="185"/>
      <c r="CR420" s="185"/>
      <c r="CS420" s="185"/>
      <c r="CT420" s="185"/>
      <c r="CU420" s="185"/>
      <c r="CV420" s="185"/>
      <c r="CW420" s="185"/>
      <c r="CX420" s="185"/>
      <c r="CY420" s="185"/>
      <c r="CZ420" s="185"/>
      <c r="DA420" s="185"/>
      <c r="DB420" s="185"/>
      <c r="DC420" s="185"/>
      <c r="DD420" s="185"/>
      <c r="DE420" s="185"/>
      <c r="DF420" s="185"/>
      <c r="DG420" s="185"/>
      <c r="DH420" s="185"/>
      <c r="DI420" s="185"/>
      <c r="DJ420" s="185"/>
      <c r="DK420" s="185"/>
      <c r="DL420" s="185"/>
      <c r="DM420" s="185"/>
      <c r="DN420" s="185"/>
      <c r="DO420" s="185"/>
      <c r="DP420" s="185"/>
      <c r="DQ420" s="185"/>
      <c r="DR420" s="185"/>
      <c r="DS420" s="185"/>
      <c r="DT420" s="185"/>
      <c r="DU420" s="185"/>
      <c r="DV420" s="185"/>
      <c r="DW420" s="185"/>
      <c r="DX420" s="185"/>
      <c r="DY420" s="185"/>
      <c r="DZ420" s="185"/>
      <c r="EA420" s="185"/>
      <c r="EB420" s="185"/>
      <c r="EC420" s="185"/>
      <c r="ED420" s="185"/>
      <c r="EE420" s="185"/>
      <c r="EF420" s="185"/>
      <c r="EG420" s="185"/>
      <c r="EH420" s="185"/>
      <c r="EI420" s="185"/>
      <c r="EJ420" s="185"/>
      <c r="EK420" s="185"/>
      <c r="EL420" s="185"/>
      <c r="EM420" s="185"/>
      <c r="EN420" s="185"/>
      <c r="EO420" s="185"/>
      <c r="EP420" s="185"/>
      <c r="EQ420" s="185"/>
      <c r="ER420" s="185"/>
      <c r="ES420" s="185"/>
      <c r="ET420" s="185"/>
      <c r="EU420" s="185"/>
      <c r="EV420" s="185"/>
      <c r="EW420" s="185"/>
      <c r="EX420" s="185"/>
      <c r="EY420" s="185"/>
      <c r="EZ420" s="185"/>
      <c r="FA420" s="185"/>
      <c r="FB420" s="185"/>
      <c r="FC420" s="185"/>
      <c r="FD420" s="185"/>
      <c r="FE420" s="185"/>
      <c r="FF420" s="185"/>
      <c r="FG420" s="185"/>
      <c r="FH420" s="185"/>
      <c r="FI420" s="185"/>
      <c r="FJ420" s="185"/>
      <c r="FK420" s="185"/>
      <c r="FL420" s="185"/>
      <c r="FM420" s="185"/>
      <c r="FN420" s="185"/>
      <c r="FO420" s="185"/>
      <c r="FP420" s="185"/>
      <c r="FQ420" s="185"/>
      <c r="FR420" s="185"/>
      <c r="FS420" s="185"/>
      <c r="FT420" s="185"/>
      <c r="FU420" s="185"/>
      <c r="FV420" s="185"/>
      <c r="FW420" s="185"/>
      <c r="FX420" s="185"/>
      <c r="FY420" s="185"/>
      <c r="FZ420" s="185"/>
      <c r="GA420" s="185"/>
      <c r="GB420" s="185"/>
      <c r="GC420" s="185"/>
      <c r="GD420" s="185"/>
      <c r="GE420" s="185"/>
      <c r="GF420" s="185"/>
      <c r="GG420" s="185"/>
      <c r="GH420" s="185"/>
      <c r="GI420" s="185"/>
      <c r="GJ420" s="185"/>
      <c r="GK420" s="185"/>
      <c r="GL420" s="185"/>
      <c r="GM420" s="185"/>
      <c r="GN420" s="185"/>
      <c r="GO420" s="185"/>
      <c r="GP420" s="185"/>
      <c r="GQ420" s="185"/>
      <c r="GR420" s="185"/>
      <c r="GS420" s="185"/>
      <c r="GT420" s="185"/>
      <c r="GU420" s="185"/>
      <c r="GV420" s="185"/>
      <c r="GW420" s="185"/>
      <c r="GX420" s="185"/>
      <c r="GY420" s="185"/>
      <c r="GZ420" s="185"/>
      <c r="HA420" s="185"/>
      <c r="HB420" s="185"/>
      <c r="HC420" s="185"/>
      <c r="HD420" s="185"/>
      <c r="HE420" s="185"/>
      <c r="HF420" s="185"/>
      <c r="HG420" s="185"/>
      <c r="HH420" s="185"/>
      <c r="HI420" s="185"/>
      <c r="HJ420" s="185"/>
      <c r="HK420" s="185"/>
      <c r="HL420" s="185"/>
      <c r="HM420" s="185"/>
      <c r="HN420" s="185"/>
      <c r="HO420" s="185"/>
      <c r="HP420" s="185"/>
      <c r="HQ420" s="185"/>
      <c r="HR420" s="185"/>
      <c r="HS420" s="185"/>
      <c r="HT420" s="185"/>
      <c r="HU420" s="185"/>
      <c r="HV420" s="185"/>
      <c r="HW420" s="185"/>
      <c r="HX420" s="185"/>
      <c r="HY420" s="185"/>
      <c r="HZ420" s="185"/>
      <c r="IA420" s="185"/>
      <c r="IB420" s="185"/>
      <c r="IC420" s="185"/>
      <c r="ID420" s="185"/>
      <c r="IE420" s="185"/>
      <c r="IF420" s="185"/>
      <c r="IG420" s="185"/>
      <c r="IH420" s="185"/>
      <c r="II420" s="185"/>
      <c r="IJ420" s="185"/>
      <c r="IK420" s="185"/>
      <c r="IL420" s="185"/>
      <c r="IM420" s="185"/>
      <c r="IN420" s="185"/>
      <c r="IO420" s="185"/>
      <c r="IP420" s="185"/>
      <c r="IQ420" s="185"/>
      <c r="IR420" s="185"/>
      <c r="IS420" s="185"/>
      <c r="IT420" s="185"/>
      <c r="IU420" s="185"/>
      <c r="IV420" s="185"/>
      <c r="IW420" s="185"/>
      <c r="IX420" s="185"/>
      <c r="IY420" s="185"/>
      <c r="IZ420" s="185"/>
      <c r="JA420" s="185"/>
      <c r="JB420" s="185"/>
      <c r="JC420" s="185"/>
      <c r="JD420" s="185"/>
      <c r="JE420" s="185"/>
      <c r="JF420" s="185"/>
      <c r="JG420" s="185"/>
      <c r="JH420" s="185"/>
      <c r="JI420" s="185"/>
      <c r="JJ420" s="185"/>
      <c r="JK420" s="185"/>
      <c r="JL420" s="185"/>
      <c r="JM420" s="185"/>
      <c r="JN420" s="185"/>
      <c r="JO420" s="185"/>
      <c r="JP420" s="185"/>
      <c r="JQ420" s="185"/>
      <c r="JR420" s="185"/>
      <c r="JS420" s="185"/>
      <c r="JT420" s="185"/>
      <c r="JU420" s="185"/>
      <c r="JV420" s="185"/>
      <c r="JW420" s="185"/>
      <c r="JX420" s="185"/>
      <c r="JY420" s="185"/>
      <c r="JZ420" s="185"/>
      <c r="KA420" s="185"/>
      <c r="KB420" s="185"/>
      <c r="KC420" s="185"/>
      <c r="KD420" s="185"/>
      <c r="KE420" s="185"/>
      <c r="KF420" s="185"/>
      <c r="KG420" s="185"/>
      <c r="KH420" s="185"/>
      <c r="KI420" s="185"/>
      <c r="KJ420" s="185"/>
      <c r="KK420" s="185"/>
      <c r="KL420" s="185"/>
      <c r="KM420" s="185"/>
      <c r="KN420" s="185"/>
      <c r="KO420" s="185"/>
      <c r="KP420" s="185"/>
      <c r="KQ420" s="185"/>
      <c r="KR420" s="185"/>
      <c r="KS420" s="185"/>
      <c r="KT420" s="185"/>
      <c r="KU420" s="185"/>
      <c r="KV420" s="185"/>
      <c r="KW420" s="185"/>
      <c r="KX420" s="185"/>
      <c r="KY420" s="185"/>
      <c r="KZ420" s="185"/>
      <c r="LA420" s="185"/>
      <c r="LB420" s="185"/>
      <c r="LC420" s="185"/>
      <c r="LD420" s="185"/>
      <c r="LE420" s="185"/>
      <c r="LF420" s="185"/>
      <c r="LG420" s="185"/>
      <c r="LH420" s="185"/>
      <c r="LI420" s="185"/>
      <c r="LJ420" s="185"/>
      <c r="LK420" s="185"/>
      <c r="LL420" s="185"/>
      <c r="LM420" s="185"/>
      <c r="LN420" s="185"/>
      <c r="LO420" s="185"/>
      <c r="LP420" s="185"/>
      <c r="LQ420" s="185"/>
      <c r="LR420" s="185"/>
      <c r="LS420" s="185"/>
      <c r="LT420" s="185"/>
      <c r="LU420" s="185"/>
      <c r="LV420" s="185"/>
      <c r="LW420" s="185"/>
      <c r="LX420" s="185"/>
      <c r="LY420" s="185"/>
      <c r="LZ420" s="185"/>
      <c r="MA420" s="185"/>
      <c r="MB420" s="185"/>
      <c r="MC420" s="185"/>
      <c r="MD420" s="185"/>
      <c r="ME420" s="185"/>
      <c r="MF420" s="185"/>
      <c r="MG420" s="185"/>
      <c r="MH420" s="185"/>
      <c r="MI420" s="185"/>
      <c r="MJ420" s="185"/>
      <c r="MK420" s="185"/>
      <c r="ML420" s="185"/>
      <c r="MM420" s="185"/>
      <c r="MN420" s="185"/>
      <c r="MO420" s="185"/>
      <c r="MP420" s="185"/>
      <c r="MQ420" s="185"/>
      <c r="MR420" s="185"/>
      <c r="MS420" s="185"/>
      <c r="MT420" s="185"/>
      <c r="MU420" s="185"/>
      <c r="MV420" s="185"/>
      <c r="MW420" s="185"/>
      <c r="MX420" s="185"/>
      <c r="MY420" s="185"/>
      <c r="MZ420" s="185"/>
      <c r="NA420" s="185"/>
      <c r="NB420" s="185"/>
      <c r="NC420" s="185"/>
      <c r="ND420" s="185"/>
      <c r="NE420" s="185"/>
      <c r="NF420" s="185"/>
      <c r="NG420" s="185"/>
      <c r="NH420" s="185"/>
      <c r="NI420" s="185"/>
      <c r="NJ420" s="185"/>
      <c r="NK420" s="185"/>
      <c r="NL420" s="185"/>
      <c r="NM420" s="185"/>
      <c r="NN420" s="185"/>
      <c r="NO420" s="185"/>
      <c r="NP420" s="185"/>
      <c r="NQ420" s="185"/>
      <c r="NR420" s="185"/>
      <c r="NS420" s="185"/>
      <c r="NT420" s="185"/>
      <c r="NU420" s="185"/>
      <c r="NV420" s="185"/>
      <c r="NW420" s="185"/>
      <c r="NX420" s="185"/>
      <c r="NY420" s="185"/>
      <c r="NZ420" s="185"/>
      <c r="OA420" s="185"/>
      <c r="OB420" s="185"/>
      <c r="OC420" s="185"/>
      <c r="OD420" s="185"/>
      <c r="OE420" s="185"/>
      <c r="OF420" s="185"/>
      <c r="OG420" s="185"/>
      <c r="OH420" s="185"/>
      <c r="OI420" s="185"/>
      <c r="OJ420" s="185"/>
      <c r="OK420" s="185"/>
      <c r="OL420" s="185"/>
      <c r="OM420" s="185"/>
      <c r="ON420" s="185"/>
      <c r="OO420" s="185"/>
      <c r="OP420" s="185"/>
      <c r="OQ420" s="185"/>
      <c r="OR420" s="185"/>
      <c r="OS420" s="185"/>
      <c r="OT420" s="185"/>
      <c r="OU420" s="185"/>
      <c r="OV420" s="185"/>
      <c r="OW420" s="185"/>
      <c r="OX420" s="185"/>
      <c r="OY420" s="185"/>
      <c r="OZ420" s="185"/>
      <c r="PA420" s="185"/>
      <c r="PB420" s="185"/>
      <c r="PC420" s="185"/>
      <c r="PD420" s="185"/>
      <c r="PE420" s="185"/>
      <c r="PF420" s="185"/>
      <c r="PG420" s="185"/>
      <c r="PH420" s="185"/>
      <c r="PI420" s="185"/>
      <c r="PJ420" s="185"/>
      <c r="PK420" s="185"/>
      <c r="PL420" s="185"/>
      <c r="PM420" s="185"/>
      <c r="PN420" s="185"/>
      <c r="PO420" s="185"/>
      <c r="PP420" s="185"/>
      <c r="PQ420" s="185"/>
      <c r="PR420" s="185"/>
      <c r="PS420" s="185"/>
      <c r="PT420" s="185"/>
      <c r="PU420" s="185"/>
      <c r="PV420" s="185"/>
      <c r="PW420" s="185"/>
      <c r="PX420" s="185"/>
      <c r="PY420" s="185"/>
      <c r="PZ420" s="185"/>
      <c r="QA420" s="185"/>
      <c r="QB420" s="185"/>
      <c r="QC420" s="185"/>
      <c r="QD420" s="185"/>
      <c r="QE420" s="185"/>
      <c r="QF420" s="185"/>
      <c r="QG420" s="185"/>
      <c r="QH420" s="185"/>
      <c r="QI420" s="185"/>
      <c r="QJ420" s="185"/>
      <c r="QK420" s="185"/>
      <c r="QL420" s="185"/>
      <c r="QM420" s="185"/>
      <c r="QN420" s="185"/>
      <c r="QO420" s="185"/>
      <c r="QP420" s="185"/>
      <c r="QQ420" s="185"/>
      <c r="QR420" s="185"/>
      <c r="QS420" s="185"/>
      <c r="QT420" s="185"/>
      <c r="QU420" s="185"/>
      <c r="QV420" s="185"/>
      <c r="QW420" s="185"/>
      <c r="QX420" s="185"/>
      <c r="QY420" s="185"/>
      <c r="QZ420" s="185"/>
      <c r="RA420" s="185"/>
      <c r="RB420" s="185"/>
      <c r="RC420" s="185"/>
      <c r="RD420" s="185"/>
      <c r="RE420" s="185"/>
      <c r="RF420" s="185"/>
      <c r="RG420" s="185"/>
      <c r="RH420" s="185"/>
      <c r="RI420" s="185"/>
      <c r="RJ420" s="185"/>
      <c r="RK420" s="185"/>
      <c r="RL420" s="185"/>
      <c r="RM420" s="185"/>
      <c r="RN420" s="185"/>
      <c r="RO420" s="185"/>
      <c r="RP420" s="185"/>
      <c r="RQ420" s="185"/>
      <c r="RR420" s="185"/>
      <c r="RS420" s="185"/>
      <c r="RT420" s="185"/>
      <c r="RU420" s="185"/>
      <c r="RV420" s="185"/>
      <c r="RW420" s="185"/>
      <c r="RX420" s="185"/>
      <c r="RY420" s="185"/>
      <c r="RZ420" s="185"/>
      <c r="SA420" s="185"/>
      <c r="SB420" s="185"/>
      <c r="SC420" s="185"/>
      <c r="SD420" s="185"/>
      <c r="SE420" s="185"/>
      <c r="SF420" s="185"/>
      <c r="SG420" s="185"/>
      <c r="SH420" s="185"/>
      <c r="SI420" s="185"/>
      <c r="SJ420" s="185"/>
      <c r="SK420" s="185"/>
      <c r="SL420" s="185"/>
      <c r="SM420" s="185"/>
      <c r="SN420" s="185"/>
      <c r="SO420" s="185"/>
      <c r="SP420" s="185"/>
      <c r="SQ420" s="185"/>
      <c r="SR420" s="185"/>
      <c r="SS420" s="185"/>
      <c r="ST420" s="185"/>
      <c r="SU420" s="185"/>
      <c r="SV420" s="185"/>
      <c r="SW420" s="185"/>
      <c r="SX420" s="185"/>
      <c r="SY420" s="185"/>
      <c r="SZ420" s="185"/>
      <c r="TA420" s="185"/>
      <c r="TB420" s="185"/>
      <c r="TC420" s="185"/>
      <c r="TD420" s="185"/>
      <c r="TE420" s="185"/>
      <c r="TF420" s="185"/>
      <c r="TG420" s="185"/>
      <c r="TH420" s="185"/>
      <c r="TI420" s="185"/>
      <c r="TJ420" s="185"/>
      <c r="TK420" s="185"/>
      <c r="TL420" s="185"/>
      <c r="TM420" s="185"/>
      <c r="TN420" s="185"/>
      <c r="TO420" s="185"/>
      <c r="TP420" s="185"/>
      <c r="TQ420" s="185"/>
      <c r="TR420" s="185"/>
      <c r="TS420" s="185"/>
      <c r="TT420" s="185"/>
      <c r="TU420" s="185"/>
      <c r="TV420" s="185"/>
      <c r="TW420" s="185"/>
      <c r="TX420" s="185"/>
      <c r="TY420" s="185"/>
      <c r="TZ420" s="185"/>
      <c r="UA420" s="185"/>
      <c r="UB420" s="185"/>
      <c r="UC420" s="185"/>
      <c r="UD420" s="185"/>
      <c r="UE420" s="185"/>
      <c r="UF420" s="185"/>
      <c r="UG420" s="185"/>
      <c r="UH420" s="185"/>
      <c r="UI420" s="185"/>
      <c r="UJ420" s="185"/>
      <c r="UK420" s="185"/>
      <c r="UL420" s="185"/>
      <c r="UM420" s="185"/>
      <c r="UN420" s="185"/>
      <c r="UO420" s="185"/>
      <c r="UP420" s="185"/>
      <c r="UQ420" s="185"/>
      <c r="UR420" s="185"/>
      <c r="US420" s="185"/>
      <c r="UT420" s="185"/>
      <c r="UU420" s="185"/>
      <c r="UV420" s="185"/>
      <c r="UW420" s="185"/>
      <c r="UX420" s="185"/>
      <c r="UY420" s="185"/>
      <c r="UZ420" s="185"/>
      <c r="VA420" s="185"/>
      <c r="VB420" s="185"/>
      <c r="VC420" s="185"/>
      <c r="VD420" s="185"/>
      <c r="VE420" s="185"/>
      <c r="VF420" s="185"/>
      <c r="VG420" s="185"/>
      <c r="VH420" s="185"/>
      <c r="VI420" s="185"/>
      <c r="VJ420" s="185"/>
      <c r="VK420" s="185"/>
      <c r="VL420" s="185"/>
      <c r="VM420" s="185"/>
      <c r="VN420" s="185"/>
      <c r="VO420" s="185"/>
      <c r="VP420" s="185"/>
      <c r="VQ420" s="185"/>
      <c r="VR420" s="185"/>
      <c r="VS420" s="185"/>
      <c r="VT420" s="185"/>
      <c r="VU420" s="185"/>
      <c r="VV420" s="185"/>
      <c r="VW420" s="185"/>
      <c r="VX420" s="185"/>
      <c r="VY420" s="185"/>
      <c r="VZ420" s="185"/>
      <c r="WA420" s="185"/>
      <c r="WB420" s="185"/>
      <c r="WC420" s="185"/>
      <c r="WD420" s="185"/>
      <c r="WE420" s="185"/>
      <c r="WF420" s="185"/>
      <c r="WG420" s="185"/>
      <c r="WH420" s="185"/>
      <c r="WI420" s="185"/>
      <c r="WJ420" s="185"/>
      <c r="WK420" s="185"/>
      <c r="WL420" s="185"/>
      <c r="WM420" s="185"/>
      <c r="WN420" s="185"/>
      <c r="WO420" s="185"/>
      <c r="WP420" s="185"/>
      <c r="WQ420" s="185"/>
      <c r="WR420" s="185"/>
      <c r="WS420" s="185"/>
      <c r="WT420" s="185"/>
      <c r="WU420" s="185"/>
      <c r="WV420" s="185"/>
      <c r="WW420" s="185"/>
      <c r="WX420" s="185"/>
      <c r="WY420" s="185"/>
      <c r="WZ420" s="185"/>
      <c r="XA420" s="185"/>
      <c r="XB420" s="185"/>
      <c r="XC420" s="185"/>
      <c r="XD420" s="185"/>
      <c r="XE420" s="185"/>
      <c r="XF420" s="185"/>
      <c r="XG420" s="185"/>
      <c r="XH420" s="185"/>
      <c r="XI420" s="185"/>
      <c r="XJ420" s="185"/>
      <c r="XK420" s="185"/>
      <c r="XL420" s="185"/>
      <c r="XM420" s="185"/>
      <c r="XN420" s="185"/>
      <c r="XO420" s="185"/>
      <c r="XP420" s="185"/>
      <c r="XQ420" s="185"/>
      <c r="XR420" s="185"/>
      <c r="XS420" s="185"/>
      <c r="XT420" s="185"/>
      <c r="XU420" s="185"/>
      <c r="XV420" s="185"/>
      <c r="XW420" s="185"/>
      <c r="XX420" s="185"/>
      <c r="XY420" s="185"/>
      <c r="XZ420" s="185"/>
      <c r="YA420" s="185"/>
      <c r="YB420" s="185"/>
      <c r="YC420" s="185"/>
      <c r="YD420" s="185"/>
      <c r="YE420" s="185"/>
      <c r="YF420" s="185"/>
      <c r="YG420" s="185"/>
      <c r="YH420" s="185"/>
      <c r="YI420" s="185"/>
      <c r="YJ420" s="185"/>
      <c r="YK420" s="185"/>
      <c r="YL420" s="185"/>
      <c r="YM420" s="185"/>
      <c r="YN420" s="185"/>
      <c r="YO420" s="185"/>
      <c r="YP420" s="185"/>
      <c r="YQ420" s="185"/>
      <c r="YR420" s="185"/>
      <c r="YS420" s="185"/>
      <c r="YT420" s="185"/>
      <c r="YU420" s="185"/>
      <c r="YV420" s="185"/>
      <c r="YW420" s="185"/>
      <c r="YX420" s="185"/>
      <c r="YY420" s="185"/>
      <c r="YZ420" s="185"/>
      <c r="ZA420" s="185"/>
      <c r="ZB420" s="185"/>
      <c r="ZC420" s="185"/>
      <c r="ZD420" s="185"/>
      <c r="ZE420" s="185"/>
      <c r="ZF420" s="185"/>
      <c r="ZG420" s="185"/>
      <c r="ZH420" s="185"/>
      <c r="ZI420" s="185"/>
      <c r="ZJ420" s="185"/>
      <c r="ZK420" s="185"/>
      <c r="ZL420" s="185"/>
      <c r="ZM420" s="185"/>
      <c r="ZN420" s="185"/>
      <c r="ZO420" s="185"/>
      <c r="ZP420" s="185"/>
      <c r="ZQ420" s="185"/>
      <c r="ZR420" s="185"/>
      <c r="ZS420" s="185"/>
      <c r="ZT420" s="185"/>
      <c r="ZU420" s="185"/>
      <c r="ZV420" s="185"/>
      <c r="ZW420" s="185"/>
      <c r="ZX420" s="185"/>
      <c r="ZY420" s="185"/>
      <c r="ZZ420" s="185"/>
      <c r="AAA420" s="185"/>
      <c r="AAB420" s="185"/>
      <c r="AAC420" s="185"/>
      <c r="AAD420" s="185"/>
      <c r="AAE420" s="185"/>
      <c r="AAF420" s="185"/>
      <c r="AAG420" s="185"/>
      <c r="AAH420" s="185"/>
      <c r="AAI420" s="185"/>
      <c r="AAJ420" s="185"/>
      <c r="AAK420" s="185"/>
      <c r="AAL420" s="185"/>
      <c r="AAM420" s="185"/>
      <c r="AAN420" s="185"/>
      <c r="AAO420" s="185"/>
      <c r="AAP420" s="185"/>
      <c r="AAQ420" s="185"/>
      <c r="AAR420" s="185"/>
      <c r="AAS420" s="185"/>
      <c r="AAT420" s="185"/>
      <c r="AAU420" s="185"/>
      <c r="AAV420" s="185"/>
      <c r="AAW420" s="185"/>
      <c r="AAX420" s="185"/>
      <c r="AAY420" s="185"/>
      <c r="AAZ420" s="185"/>
      <c r="ABA420" s="185"/>
      <c r="ABB420" s="185"/>
      <c r="ABC420" s="185"/>
      <c r="ABD420" s="185"/>
      <c r="ABE420" s="185"/>
      <c r="ABF420" s="185"/>
      <c r="ABG420" s="185"/>
      <c r="ABH420" s="185"/>
      <c r="ABI420" s="185"/>
      <c r="ABJ420" s="185"/>
      <c r="ABK420" s="185"/>
      <c r="ABL420" s="185"/>
      <c r="ABM420" s="185"/>
      <c r="ABN420" s="185"/>
      <c r="ABO420" s="185"/>
      <c r="ABP420" s="185"/>
      <c r="ABQ420" s="185"/>
      <c r="ABR420" s="185"/>
      <c r="ABS420" s="185"/>
      <c r="ABT420" s="185"/>
      <c r="ABU420" s="185"/>
      <c r="ABV420" s="185"/>
      <c r="ABW420" s="185"/>
      <c r="ABX420" s="185"/>
      <c r="ABY420" s="185"/>
      <c r="ABZ420" s="185"/>
      <c r="ACA420" s="185"/>
      <c r="ACB420" s="185"/>
      <c r="ACC420" s="185"/>
      <c r="ACD420" s="185"/>
      <c r="ACE420" s="185"/>
      <c r="ACF420" s="185"/>
      <c r="ACG420" s="185"/>
      <c r="ACH420" s="185"/>
      <c r="ACI420" s="185"/>
      <c r="ACJ420" s="185"/>
      <c r="ACK420" s="185"/>
      <c r="ACL420" s="185"/>
      <c r="ACM420" s="185"/>
      <c r="ACN420" s="185"/>
      <c r="ACO420" s="185"/>
      <c r="ACP420" s="185"/>
      <c r="ACQ420" s="185"/>
      <c r="ACR420" s="185"/>
      <c r="ACS420" s="185"/>
      <c r="ACT420" s="185"/>
      <c r="ACU420" s="185"/>
      <c r="ACV420" s="185"/>
      <c r="ACW420" s="185"/>
      <c r="ACX420" s="185"/>
      <c r="ACY420" s="185"/>
      <c r="ACZ420" s="185"/>
      <c r="ADA420" s="185"/>
    </row>
    <row r="421" spans="1:781" s="166" customFormat="1" ht="15" customHeight="1" x14ac:dyDescent="0.3">
      <c r="A421" s="262"/>
      <c r="B421" s="267"/>
      <c r="C421" s="315"/>
      <c r="D421" s="270"/>
      <c r="E421" s="265"/>
      <c r="F421" s="271"/>
      <c r="G421" s="264"/>
      <c r="H421" s="271"/>
      <c r="I421" s="272"/>
      <c r="J421" s="325"/>
      <c r="K421" s="262"/>
      <c r="L421" s="263"/>
      <c r="M421" s="264"/>
      <c r="N421" s="265"/>
      <c r="O421" s="273"/>
      <c r="P421" s="267"/>
      <c r="Q421" s="312"/>
      <c r="R421" s="312"/>
      <c r="S421" s="294" t="s">
        <v>244</v>
      </c>
      <c r="T421" s="329" t="s">
        <v>1116</v>
      </c>
      <c r="U421" s="285" t="s">
        <v>1117</v>
      </c>
      <c r="V421" s="324"/>
      <c r="W421" s="322"/>
      <c r="X421" s="322"/>
      <c r="Y421" s="322"/>
      <c r="Z421" s="322"/>
      <c r="AA421" s="322"/>
      <c r="AB421" s="323"/>
      <c r="AC421" s="324"/>
      <c r="AD421" s="324"/>
      <c r="AE421" s="324"/>
      <c r="AF421" s="324"/>
      <c r="AG421" s="324"/>
      <c r="AH421" s="324"/>
      <c r="AI421" s="324"/>
      <c r="AJ421" s="324"/>
      <c r="AK421" s="324"/>
      <c r="AL421" s="324"/>
      <c r="AM421" s="324"/>
      <c r="AN421" s="324"/>
      <c r="AO421" s="324"/>
      <c r="AP421" s="185"/>
      <c r="AQ421" s="185"/>
      <c r="AR421" s="185"/>
      <c r="AS421" s="185"/>
      <c r="AT421" s="185"/>
      <c r="AU421" s="185"/>
      <c r="AV421" s="185"/>
      <c r="AW421" s="185"/>
      <c r="AX421" s="185"/>
      <c r="AY421" s="185"/>
      <c r="AZ421" s="185"/>
      <c r="BA421" s="185"/>
      <c r="BB421" s="185"/>
      <c r="BC421" s="185"/>
      <c r="BD421" s="185"/>
      <c r="BE421" s="185"/>
      <c r="BF421" s="185"/>
      <c r="BG421" s="185"/>
      <c r="BH421" s="185"/>
      <c r="BI421" s="185"/>
      <c r="BJ421" s="185"/>
      <c r="BK421" s="185"/>
      <c r="BL421" s="185"/>
      <c r="BM421" s="185"/>
      <c r="BN421" s="185"/>
      <c r="BO421" s="185"/>
      <c r="BP421" s="185"/>
      <c r="BQ421" s="185"/>
      <c r="BR421" s="185"/>
      <c r="BS421" s="185"/>
      <c r="BT421" s="185"/>
      <c r="BU421" s="185"/>
      <c r="BV421" s="185"/>
      <c r="BW421" s="185"/>
      <c r="BX421" s="185"/>
      <c r="BY421" s="185"/>
      <c r="BZ421" s="185"/>
      <c r="CA421" s="185"/>
      <c r="CB421" s="185"/>
      <c r="CC421" s="185"/>
      <c r="CD421" s="185"/>
      <c r="CE421" s="185"/>
      <c r="CF421" s="185"/>
      <c r="CG421" s="185"/>
      <c r="CH421" s="185"/>
      <c r="CI421" s="185"/>
      <c r="CJ421" s="185"/>
      <c r="CK421" s="185"/>
      <c r="CL421" s="185"/>
      <c r="CM421" s="185"/>
      <c r="CN421" s="185"/>
      <c r="CO421" s="185"/>
      <c r="CP421" s="185"/>
      <c r="CQ421" s="185"/>
      <c r="CR421" s="185"/>
      <c r="CS421" s="185"/>
      <c r="CT421" s="185"/>
      <c r="CU421" s="185"/>
      <c r="CV421" s="185"/>
      <c r="CW421" s="185"/>
      <c r="CX421" s="185"/>
      <c r="CY421" s="185"/>
      <c r="CZ421" s="185"/>
      <c r="DA421" s="185"/>
      <c r="DB421" s="185"/>
      <c r="DC421" s="185"/>
      <c r="DD421" s="185"/>
      <c r="DE421" s="185"/>
      <c r="DF421" s="185"/>
      <c r="DG421" s="185"/>
      <c r="DH421" s="185"/>
      <c r="DI421" s="185"/>
      <c r="DJ421" s="185"/>
      <c r="DK421" s="185"/>
      <c r="DL421" s="185"/>
      <c r="DM421" s="185"/>
      <c r="DN421" s="185"/>
      <c r="DO421" s="185"/>
      <c r="DP421" s="185"/>
      <c r="DQ421" s="185"/>
      <c r="DR421" s="185"/>
      <c r="DS421" s="185"/>
      <c r="DT421" s="185"/>
      <c r="DU421" s="185"/>
      <c r="DV421" s="185"/>
      <c r="DW421" s="185"/>
      <c r="DX421" s="185"/>
      <c r="DY421" s="185"/>
      <c r="DZ421" s="185"/>
      <c r="EA421" s="185"/>
      <c r="EB421" s="185"/>
      <c r="EC421" s="185"/>
      <c r="ED421" s="185"/>
      <c r="EE421" s="185"/>
      <c r="EF421" s="185"/>
      <c r="EG421" s="185"/>
      <c r="EH421" s="185"/>
      <c r="EI421" s="185"/>
      <c r="EJ421" s="185"/>
      <c r="EK421" s="185"/>
      <c r="EL421" s="185"/>
      <c r="EM421" s="185"/>
      <c r="EN421" s="185"/>
      <c r="EO421" s="185"/>
      <c r="EP421" s="185"/>
      <c r="EQ421" s="185"/>
      <c r="ER421" s="185"/>
      <c r="ES421" s="185"/>
      <c r="ET421" s="185"/>
      <c r="EU421" s="185"/>
      <c r="EV421" s="185"/>
      <c r="EW421" s="185"/>
      <c r="EX421" s="185"/>
      <c r="EY421" s="185"/>
      <c r="EZ421" s="185"/>
      <c r="FA421" s="185"/>
      <c r="FB421" s="185"/>
      <c r="FC421" s="185"/>
      <c r="FD421" s="185"/>
      <c r="FE421" s="185"/>
      <c r="FF421" s="185"/>
      <c r="FG421" s="185"/>
      <c r="FH421" s="185"/>
      <c r="FI421" s="185"/>
      <c r="FJ421" s="185"/>
      <c r="FK421" s="185"/>
      <c r="FL421" s="185"/>
      <c r="FM421" s="185"/>
      <c r="FN421" s="185"/>
      <c r="FO421" s="185"/>
      <c r="FP421" s="185"/>
      <c r="FQ421" s="185"/>
      <c r="FR421" s="185"/>
      <c r="FS421" s="185"/>
      <c r="FT421" s="185"/>
      <c r="FU421" s="185"/>
      <c r="FV421" s="185"/>
      <c r="FW421" s="185"/>
      <c r="FX421" s="185"/>
      <c r="FY421" s="185"/>
      <c r="FZ421" s="185"/>
      <c r="GA421" s="185"/>
      <c r="GB421" s="185"/>
      <c r="GC421" s="185"/>
      <c r="GD421" s="185"/>
      <c r="GE421" s="185"/>
      <c r="GF421" s="185"/>
      <c r="GG421" s="185"/>
      <c r="GH421" s="185"/>
      <c r="GI421" s="185"/>
      <c r="GJ421" s="185"/>
      <c r="GK421" s="185"/>
      <c r="GL421" s="185"/>
      <c r="GM421" s="185"/>
      <c r="GN421" s="185"/>
      <c r="GO421" s="185"/>
      <c r="GP421" s="185"/>
      <c r="GQ421" s="185"/>
      <c r="GR421" s="185"/>
      <c r="GS421" s="185"/>
      <c r="GT421" s="185"/>
      <c r="GU421" s="185"/>
      <c r="GV421" s="185"/>
      <c r="GW421" s="185"/>
      <c r="GX421" s="185"/>
      <c r="GY421" s="185"/>
      <c r="GZ421" s="185"/>
      <c r="HA421" s="185"/>
      <c r="HB421" s="185"/>
      <c r="HC421" s="185"/>
      <c r="HD421" s="185"/>
      <c r="HE421" s="185"/>
      <c r="HF421" s="185"/>
      <c r="HG421" s="185"/>
      <c r="HH421" s="185"/>
      <c r="HI421" s="185"/>
      <c r="HJ421" s="185"/>
      <c r="HK421" s="185"/>
      <c r="HL421" s="185"/>
      <c r="HM421" s="185"/>
      <c r="HN421" s="185"/>
      <c r="HO421" s="185"/>
      <c r="HP421" s="185"/>
      <c r="HQ421" s="185"/>
      <c r="HR421" s="185"/>
      <c r="HS421" s="185"/>
      <c r="HT421" s="185"/>
      <c r="HU421" s="185"/>
      <c r="HV421" s="185"/>
      <c r="HW421" s="185"/>
      <c r="HX421" s="185"/>
      <c r="HY421" s="185"/>
      <c r="HZ421" s="185"/>
      <c r="IA421" s="185"/>
      <c r="IB421" s="185"/>
      <c r="IC421" s="185"/>
      <c r="ID421" s="185"/>
      <c r="IE421" s="185"/>
      <c r="IF421" s="185"/>
      <c r="IG421" s="185"/>
      <c r="IH421" s="185"/>
      <c r="II421" s="185"/>
      <c r="IJ421" s="185"/>
      <c r="IK421" s="185"/>
      <c r="IL421" s="185"/>
      <c r="IM421" s="185"/>
      <c r="IN421" s="185"/>
      <c r="IO421" s="185"/>
      <c r="IP421" s="185"/>
      <c r="IQ421" s="185"/>
      <c r="IR421" s="185"/>
      <c r="IS421" s="185"/>
      <c r="IT421" s="185"/>
      <c r="IU421" s="185"/>
      <c r="IV421" s="185"/>
      <c r="IW421" s="185"/>
      <c r="IX421" s="185"/>
      <c r="IY421" s="185"/>
      <c r="IZ421" s="185"/>
      <c r="JA421" s="185"/>
      <c r="JB421" s="185"/>
      <c r="JC421" s="185"/>
      <c r="JD421" s="185"/>
      <c r="JE421" s="185"/>
      <c r="JF421" s="185"/>
      <c r="JG421" s="185"/>
      <c r="JH421" s="185"/>
      <c r="JI421" s="185"/>
      <c r="JJ421" s="185"/>
      <c r="JK421" s="185"/>
      <c r="JL421" s="185"/>
      <c r="JM421" s="185"/>
      <c r="JN421" s="185"/>
      <c r="JO421" s="185"/>
      <c r="JP421" s="185"/>
      <c r="JQ421" s="185"/>
      <c r="JR421" s="185"/>
      <c r="JS421" s="185"/>
      <c r="JT421" s="185"/>
      <c r="JU421" s="185"/>
      <c r="JV421" s="185"/>
      <c r="JW421" s="185"/>
      <c r="JX421" s="185"/>
      <c r="JY421" s="185"/>
      <c r="JZ421" s="185"/>
      <c r="KA421" s="185"/>
      <c r="KB421" s="185"/>
      <c r="KC421" s="185"/>
      <c r="KD421" s="185"/>
      <c r="KE421" s="185"/>
      <c r="KF421" s="185"/>
      <c r="KG421" s="185"/>
      <c r="KH421" s="185"/>
      <c r="KI421" s="185"/>
      <c r="KJ421" s="185"/>
      <c r="KK421" s="185"/>
      <c r="KL421" s="185"/>
      <c r="KM421" s="185"/>
      <c r="KN421" s="185"/>
      <c r="KO421" s="185"/>
      <c r="KP421" s="185"/>
      <c r="KQ421" s="185"/>
      <c r="KR421" s="185"/>
      <c r="KS421" s="185"/>
      <c r="KT421" s="185"/>
      <c r="KU421" s="185"/>
      <c r="KV421" s="185"/>
      <c r="KW421" s="185"/>
      <c r="KX421" s="185"/>
      <c r="KY421" s="185"/>
      <c r="KZ421" s="185"/>
      <c r="LA421" s="185"/>
      <c r="LB421" s="185"/>
      <c r="LC421" s="185"/>
      <c r="LD421" s="185"/>
      <c r="LE421" s="185"/>
      <c r="LF421" s="185"/>
      <c r="LG421" s="185"/>
      <c r="LH421" s="185"/>
      <c r="LI421" s="185"/>
      <c r="LJ421" s="185"/>
      <c r="LK421" s="185"/>
      <c r="LL421" s="185"/>
      <c r="LM421" s="185"/>
      <c r="LN421" s="185"/>
      <c r="LO421" s="185"/>
      <c r="LP421" s="185"/>
      <c r="LQ421" s="185"/>
      <c r="LR421" s="185"/>
      <c r="LS421" s="185"/>
      <c r="LT421" s="185"/>
      <c r="LU421" s="185"/>
      <c r="LV421" s="185"/>
      <c r="LW421" s="185"/>
      <c r="LX421" s="185"/>
      <c r="LY421" s="185"/>
      <c r="LZ421" s="185"/>
      <c r="MA421" s="185"/>
      <c r="MB421" s="185"/>
      <c r="MC421" s="185"/>
      <c r="MD421" s="185"/>
      <c r="ME421" s="185"/>
      <c r="MF421" s="185"/>
      <c r="MG421" s="185"/>
      <c r="MH421" s="185"/>
      <c r="MI421" s="185"/>
      <c r="MJ421" s="185"/>
      <c r="MK421" s="185"/>
      <c r="ML421" s="185"/>
      <c r="MM421" s="185"/>
      <c r="MN421" s="185"/>
      <c r="MO421" s="185"/>
      <c r="MP421" s="185"/>
      <c r="MQ421" s="185"/>
      <c r="MR421" s="185"/>
      <c r="MS421" s="185"/>
      <c r="MT421" s="185"/>
      <c r="MU421" s="185"/>
      <c r="MV421" s="185"/>
      <c r="MW421" s="185"/>
      <c r="MX421" s="185"/>
      <c r="MY421" s="185"/>
      <c r="MZ421" s="185"/>
      <c r="NA421" s="185"/>
      <c r="NB421" s="185"/>
      <c r="NC421" s="185"/>
      <c r="ND421" s="185"/>
      <c r="NE421" s="185"/>
      <c r="NF421" s="185"/>
      <c r="NG421" s="185"/>
      <c r="NH421" s="185"/>
      <c r="NI421" s="185"/>
      <c r="NJ421" s="185"/>
      <c r="NK421" s="185"/>
      <c r="NL421" s="185"/>
      <c r="NM421" s="185"/>
      <c r="NN421" s="185"/>
      <c r="NO421" s="185"/>
      <c r="NP421" s="185"/>
      <c r="NQ421" s="185"/>
      <c r="NR421" s="185"/>
      <c r="NS421" s="185"/>
      <c r="NT421" s="185"/>
      <c r="NU421" s="185"/>
      <c r="NV421" s="185"/>
      <c r="NW421" s="185"/>
      <c r="NX421" s="185"/>
      <c r="NY421" s="185"/>
      <c r="NZ421" s="185"/>
      <c r="OA421" s="185"/>
      <c r="OB421" s="185"/>
      <c r="OC421" s="185"/>
      <c r="OD421" s="185"/>
      <c r="OE421" s="185"/>
      <c r="OF421" s="185"/>
      <c r="OG421" s="185"/>
      <c r="OH421" s="185"/>
      <c r="OI421" s="185"/>
      <c r="OJ421" s="185"/>
      <c r="OK421" s="185"/>
      <c r="OL421" s="185"/>
      <c r="OM421" s="185"/>
      <c r="ON421" s="185"/>
      <c r="OO421" s="185"/>
      <c r="OP421" s="185"/>
      <c r="OQ421" s="185"/>
      <c r="OR421" s="185"/>
      <c r="OS421" s="185"/>
      <c r="OT421" s="185"/>
      <c r="OU421" s="185"/>
      <c r="OV421" s="185"/>
      <c r="OW421" s="185"/>
      <c r="OX421" s="185"/>
      <c r="OY421" s="185"/>
      <c r="OZ421" s="185"/>
      <c r="PA421" s="185"/>
      <c r="PB421" s="185"/>
      <c r="PC421" s="185"/>
      <c r="PD421" s="185"/>
      <c r="PE421" s="185"/>
      <c r="PF421" s="185"/>
      <c r="PG421" s="185"/>
      <c r="PH421" s="185"/>
      <c r="PI421" s="185"/>
      <c r="PJ421" s="185"/>
      <c r="PK421" s="185"/>
      <c r="PL421" s="185"/>
      <c r="PM421" s="185"/>
      <c r="PN421" s="185"/>
      <c r="PO421" s="185"/>
      <c r="PP421" s="185"/>
      <c r="PQ421" s="185"/>
      <c r="PR421" s="185"/>
      <c r="PS421" s="185"/>
      <c r="PT421" s="185"/>
      <c r="PU421" s="185"/>
      <c r="PV421" s="185"/>
      <c r="PW421" s="185"/>
      <c r="PX421" s="185"/>
      <c r="PY421" s="185"/>
      <c r="PZ421" s="185"/>
      <c r="QA421" s="185"/>
      <c r="QB421" s="185"/>
      <c r="QC421" s="185"/>
      <c r="QD421" s="185"/>
      <c r="QE421" s="185"/>
      <c r="QF421" s="185"/>
      <c r="QG421" s="185"/>
      <c r="QH421" s="185"/>
      <c r="QI421" s="185"/>
      <c r="QJ421" s="185"/>
      <c r="QK421" s="185"/>
      <c r="QL421" s="185"/>
      <c r="QM421" s="185"/>
      <c r="QN421" s="185"/>
      <c r="QO421" s="185"/>
      <c r="QP421" s="185"/>
      <c r="QQ421" s="185"/>
      <c r="QR421" s="185"/>
      <c r="QS421" s="185"/>
      <c r="QT421" s="185"/>
      <c r="QU421" s="185"/>
      <c r="QV421" s="185"/>
      <c r="QW421" s="185"/>
      <c r="QX421" s="185"/>
      <c r="QY421" s="185"/>
      <c r="QZ421" s="185"/>
      <c r="RA421" s="185"/>
      <c r="RB421" s="185"/>
      <c r="RC421" s="185"/>
      <c r="RD421" s="185"/>
      <c r="RE421" s="185"/>
      <c r="RF421" s="185"/>
      <c r="RG421" s="185"/>
      <c r="RH421" s="185"/>
      <c r="RI421" s="185"/>
      <c r="RJ421" s="185"/>
      <c r="RK421" s="185"/>
      <c r="RL421" s="185"/>
      <c r="RM421" s="185"/>
      <c r="RN421" s="185"/>
      <c r="RO421" s="185"/>
      <c r="RP421" s="185"/>
      <c r="RQ421" s="185"/>
      <c r="RR421" s="185"/>
      <c r="RS421" s="185"/>
      <c r="RT421" s="185"/>
      <c r="RU421" s="185"/>
      <c r="RV421" s="185"/>
      <c r="RW421" s="185"/>
      <c r="RX421" s="185"/>
      <c r="RY421" s="185"/>
      <c r="RZ421" s="185"/>
      <c r="SA421" s="185"/>
      <c r="SB421" s="185"/>
      <c r="SC421" s="185"/>
      <c r="SD421" s="185"/>
      <c r="SE421" s="185"/>
      <c r="SF421" s="185"/>
      <c r="SG421" s="185"/>
      <c r="SH421" s="185"/>
      <c r="SI421" s="185"/>
      <c r="SJ421" s="185"/>
      <c r="SK421" s="185"/>
      <c r="SL421" s="185"/>
      <c r="SM421" s="185"/>
      <c r="SN421" s="185"/>
      <c r="SO421" s="185"/>
      <c r="SP421" s="185"/>
      <c r="SQ421" s="185"/>
      <c r="SR421" s="185"/>
      <c r="SS421" s="185"/>
      <c r="ST421" s="185"/>
      <c r="SU421" s="185"/>
      <c r="SV421" s="185"/>
      <c r="SW421" s="185"/>
      <c r="SX421" s="185"/>
      <c r="SY421" s="185"/>
      <c r="SZ421" s="185"/>
      <c r="TA421" s="185"/>
      <c r="TB421" s="185"/>
      <c r="TC421" s="185"/>
      <c r="TD421" s="185"/>
      <c r="TE421" s="185"/>
      <c r="TF421" s="185"/>
      <c r="TG421" s="185"/>
      <c r="TH421" s="185"/>
      <c r="TI421" s="185"/>
      <c r="TJ421" s="185"/>
      <c r="TK421" s="185"/>
      <c r="TL421" s="185"/>
      <c r="TM421" s="185"/>
      <c r="TN421" s="185"/>
      <c r="TO421" s="185"/>
      <c r="TP421" s="185"/>
      <c r="TQ421" s="185"/>
      <c r="TR421" s="185"/>
      <c r="TS421" s="185"/>
      <c r="TT421" s="185"/>
      <c r="TU421" s="185"/>
      <c r="TV421" s="185"/>
      <c r="TW421" s="185"/>
      <c r="TX421" s="185"/>
      <c r="TY421" s="185"/>
      <c r="TZ421" s="185"/>
      <c r="UA421" s="185"/>
      <c r="UB421" s="185"/>
      <c r="UC421" s="185"/>
      <c r="UD421" s="185"/>
      <c r="UE421" s="185"/>
      <c r="UF421" s="185"/>
      <c r="UG421" s="185"/>
      <c r="UH421" s="185"/>
      <c r="UI421" s="185"/>
      <c r="UJ421" s="185"/>
      <c r="UK421" s="185"/>
      <c r="UL421" s="185"/>
      <c r="UM421" s="185"/>
      <c r="UN421" s="185"/>
      <c r="UO421" s="185"/>
      <c r="UP421" s="185"/>
      <c r="UQ421" s="185"/>
      <c r="UR421" s="185"/>
      <c r="US421" s="185"/>
      <c r="UT421" s="185"/>
      <c r="UU421" s="185"/>
      <c r="UV421" s="185"/>
      <c r="UW421" s="185"/>
      <c r="UX421" s="185"/>
      <c r="UY421" s="185"/>
      <c r="UZ421" s="185"/>
      <c r="VA421" s="185"/>
      <c r="VB421" s="185"/>
      <c r="VC421" s="185"/>
      <c r="VD421" s="185"/>
      <c r="VE421" s="185"/>
      <c r="VF421" s="185"/>
      <c r="VG421" s="185"/>
      <c r="VH421" s="185"/>
      <c r="VI421" s="185"/>
      <c r="VJ421" s="185"/>
      <c r="VK421" s="185"/>
      <c r="VL421" s="185"/>
      <c r="VM421" s="185"/>
      <c r="VN421" s="185"/>
      <c r="VO421" s="185"/>
      <c r="VP421" s="185"/>
      <c r="VQ421" s="185"/>
      <c r="VR421" s="185"/>
      <c r="VS421" s="185"/>
      <c r="VT421" s="185"/>
      <c r="VU421" s="185"/>
      <c r="VV421" s="185"/>
      <c r="VW421" s="185"/>
      <c r="VX421" s="185"/>
      <c r="VY421" s="185"/>
      <c r="VZ421" s="185"/>
      <c r="WA421" s="185"/>
      <c r="WB421" s="185"/>
      <c r="WC421" s="185"/>
      <c r="WD421" s="185"/>
      <c r="WE421" s="185"/>
      <c r="WF421" s="185"/>
      <c r="WG421" s="185"/>
      <c r="WH421" s="185"/>
      <c r="WI421" s="185"/>
      <c r="WJ421" s="185"/>
      <c r="WK421" s="185"/>
      <c r="WL421" s="185"/>
      <c r="WM421" s="185"/>
      <c r="WN421" s="185"/>
      <c r="WO421" s="185"/>
      <c r="WP421" s="185"/>
      <c r="WQ421" s="185"/>
      <c r="WR421" s="185"/>
      <c r="WS421" s="185"/>
      <c r="WT421" s="185"/>
      <c r="WU421" s="185"/>
      <c r="WV421" s="185"/>
      <c r="WW421" s="185"/>
      <c r="WX421" s="185"/>
      <c r="WY421" s="185"/>
      <c r="WZ421" s="185"/>
      <c r="XA421" s="185"/>
      <c r="XB421" s="185"/>
      <c r="XC421" s="185"/>
      <c r="XD421" s="185"/>
      <c r="XE421" s="185"/>
      <c r="XF421" s="185"/>
      <c r="XG421" s="185"/>
      <c r="XH421" s="185"/>
      <c r="XI421" s="185"/>
      <c r="XJ421" s="185"/>
      <c r="XK421" s="185"/>
      <c r="XL421" s="185"/>
      <c r="XM421" s="185"/>
      <c r="XN421" s="185"/>
      <c r="XO421" s="185"/>
      <c r="XP421" s="185"/>
      <c r="XQ421" s="185"/>
      <c r="XR421" s="185"/>
      <c r="XS421" s="185"/>
      <c r="XT421" s="185"/>
      <c r="XU421" s="185"/>
      <c r="XV421" s="185"/>
      <c r="XW421" s="185"/>
      <c r="XX421" s="185"/>
      <c r="XY421" s="185"/>
      <c r="XZ421" s="185"/>
      <c r="YA421" s="185"/>
      <c r="YB421" s="185"/>
      <c r="YC421" s="185"/>
      <c r="YD421" s="185"/>
      <c r="YE421" s="185"/>
      <c r="YF421" s="185"/>
      <c r="YG421" s="185"/>
      <c r="YH421" s="185"/>
      <c r="YI421" s="185"/>
      <c r="YJ421" s="185"/>
      <c r="YK421" s="185"/>
      <c r="YL421" s="185"/>
      <c r="YM421" s="185"/>
      <c r="YN421" s="185"/>
      <c r="YO421" s="185"/>
      <c r="YP421" s="185"/>
      <c r="YQ421" s="185"/>
      <c r="YR421" s="185"/>
      <c r="YS421" s="185"/>
      <c r="YT421" s="185"/>
      <c r="YU421" s="185"/>
      <c r="YV421" s="185"/>
      <c r="YW421" s="185"/>
      <c r="YX421" s="185"/>
      <c r="YY421" s="185"/>
      <c r="YZ421" s="185"/>
      <c r="ZA421" s="185"/>
      <c r="ZB421" s="185"/>
      <c r="ZC421" s="185"/>
      <c r="ZD421" s="185"/>
      <c r="ZE421" s="185"/>
      <c r="ZF421" s="185"/>
      <c r="ZG421" s="185"/>
      <c r="ZH421" s="185"/>
      <c r="ZI421" s="185"/>
      <c r="ZJ421" s="185"/>
      <c r="ZK421" s="185"/>
      <c r="ZL421" s="185"/>
      <c r="ZM421" s="185"/>
      <c r="ZN421" s="185"/>
      <c r="ZO421" s="185"/>
      <c r="ZP421" s="185"/>
      <c r="ZQ421" s="185"/>
      <c r="ZR421" s="185"/>
      <c r="ZS421" s="185"/>
      <c r="ZT421" s="185"/>
      <c r="ZU421" s="185"/>
      <c r="ZV421" s="185"/>
      <c r="ZW421" s="185"/>
      <c r="ZX421" s="185"/>
      <c r="ZY421" s="185"/>
      <c r="ZZ421" s="185"/>
      <c r="AAA421" s="185"/>
      <c r="AAB421" s="185"/>
      <c r="AAC421" s="185"/>
      <c r="AAD421" s="185"/>
      <c r="AAE421" s="185"/>
      <c r="AAF421" s="185"/>
      <c r="AAG421" s="185"/>
      <c r="AAH421" s="185"/>
      <c r="AAI421" s="185"/>
      <c r="AAJ421" s="185"/>
      <c r="AAK421" s="185"/>
      <c r="AAL421" s="185"/>
      <c r="AAM421" s="185"/>
      <c r="AAN421" s="185"/>
      <c r="AAO421" s="185"/>
      <c r="AAP421" s="185"/>
      <c r="AAQ421" s="185"/>
      <c r="AAR421" s="185"/>
      <c r="AAS421" s="185"/>
      <c r="AAT421" s="185"/>
      <c r="AAU421" s="185"/>
      <c r="AAV421" s="185"/>
      <c r="AAW421" s="185"/>
      <c r="AAX421" s="185"/>
      <c r="AAY421" s="185"/>
      <c r="AAZ421" s="185"/>
      <c r="ABA421" s="185"/>
      <c r="ABB421" s="185"/>
      <c r="ABC421" s="185"/>
      <c r="ABD421" s="185"/>
      <c r="ABE421" s="185"/>
      <c r="ABF421" s="185"/>
      <c r="ABG421" s="185"/>
      <c r="ABH421" s="185"/>
      <c r="ABI421" s="185"/>
      <c r="ABJ421" s="185"/>
      <c r="ABK421" s="185"/>
      <c r="ABL421" s="185"/>
      <c r="ABM421" s="185"/>
      <c r="ABN421" s="185"/>
      <c r="ABO421" s="185"/>
      <c r="ABP421" s="185"/>
      <c r="ABQ421" s="185"/>
      <c r="ABR421" s="185"/>
      <c r="ABS421" s="185"/>
      <c r="ABT421" s="185"/>
      <c r="ABU421" s="185"/>
      <c r="ABV421" s="185"/>
      <c r="ABW421" s="185"/>
      <c r="ABX421" s="185"/>
      <c r="ABY421" s="185"/>
      <c r="ABZ421" s="185"/>
      <c r="ACA421" s="185"/>
      <c r="ACB421" s="185"/>
      <c r="ACC421" s="185"/>
      <c r="ACD421" s="185"/>
      <c r="ACE421" s="185"/>
      <c r="ACF421" s="185"/>
      <c r="ACG421" s="185"/>
      <c r="ACH421" s="185"/>
      <c r="ACI421" s="185"/>
      <c r="ACJ421" s="185"/>
      <c r="ACK421" s="185"/>
      <c r="ACL421" s="185"/>
      <c r="ACM421" s="185"/>
      <c r="ACN421" s="185"/>
      <c r="ACO421" s="185"/>
      <c r="ACP421" s="185"/>
      <c r="ACQ421" s="185"/>
      <c r="ACR421" s="185"/>
      <c r="ACS421" s="185"/>
      <c r="ACT421" s="185"/>
      <c r="ACU421" s="185"/>
      <c r="ACV421" s="185"/>
      <c r="ACW421" s="185"/>
      <c r="ACX421" s="185"/>
      <c r="ACY421" s="185"/>
      <c r="ACZ421" s="185"/>
      <c r="ADA421" s="185"/>
    </row>
    <row r="422" spans="1:781" s="166" customFormat="1" ht="15" customHeight="1" x14ac:dyDescent="0.3">
      <c r="A422" s="262"/>
      <c r="B422" s="267"/>
      <c r="C422" s="315"/>
      <c r="D422" s="270"/>
      <c r="E422" s="265"/>
      <c r="F422" s="271"/>
      <c r="G422" s="264"/>
      <c r="H422" s="271"/>
      <c r="I422" s="272"/>
      <c r="J422" s="325"/>
      <c r="K422" s="262"/>
      <c r="L422" s="263"/>
      <c r="M422" s="264"/>
      <c r="N422" s="265"/>
      <c r="O422" s="273"/>
      <c r="P422" s="267"/>
      <c r="Q422" s="274"/>
      <c r="R422" s="305"/>
      <c r="S422" s="294" t="s">
        <v>1118</v>
      </c>
      <c r="T422" s="329" t="s">
        <v>1119</v>
      </c>
      <c r="U422" s="285" t="s">
        <v>1120</v>
      </c>
      <c r="V422" s="324"/>
      <c r="W422" s="322"/>
      <c r="X422" s="322"/>
      <c r="Y422" s="322"/>
      <c r="Z422" s="322"/>
      <c r="AA422" s="322"/>
      <c r="AB422" s="323"/>
      <c r="AC422" s="324"/>
      <c r="AD422" s="324"/>
      <c r="AE422" s="324"/>
      <c r="AF422" s="324"/>
      <c r="AG422" s="324"/>
      <c r="AH422" s="324"/>
      <c r="AI422" s="324"/>
      <c r="AJ422" s="324"/>
      <c r="AK422" s="324"/>
      <c r="AL422" s="324"/>
      <c r="AM422" s="324"/>
      <c r="AN422" s="324"/>
      <c r="AO422" s="324"/>
      <c r="AP422" s="185"/>
      <c r="AQ422" s="185"/>
      <c r="AR422" s="185"/>
      <c r="AS422" s="185"/>
      <c r="AT422" s="185"/>
      <c r="AU422" s="185"/>
      <c r="AV422" s="185"/>
      <c r="AW422" s="185"/>
      <c r="AX422" s="185"/>
      <c r="AY422" s="185"/>
      <c r="AZ422" s="185"/>
      <c r="BA422" s="185"/>
      <c r="BB422" s="185"/>
      <c r="BC422" s="185"/>
      <c r="BD422" s="185"/>
      <c r="BE422" s="185"/>
      <c r="BF422" s="185"/>
      <c r="BG422" s="185"/>
      <c r="BH422" s="185"/>
      <c r="BI422" s="185"/>
      <c r="BJ422" s="185"/>
      <c r="BK422" s="185"/>
      <c r="BL422" s="185"/>
      <c r="BM422" s="185"/>
      <c r="BN422" s="185"/>
      <c r="BO422" s="185"/>
      <c r="BP422" s="185"/>
      <c r="BQ422" s="185"/>
      <c r="BR422" s="185"/>
      <c r="BS422" s="185"/>
      <c r="BT422" s="185"/>
      <c r="BU422" s="185"/>
      <c r="BV422" s="185"/>
      <c r="BW422" s="185"/>
      <c r="BX422" s="185"/>
      <c r="BY422" s="185"/>
      <c r="BZ422" s="185"/>
      <c r="CA422" s="185"/>
      <c r="CB422" s="185"/>
      <c r="CC422" s="185"/>
      <c r="CD422" s="185"/>
      <c r="CE422" s="185"/>
      <c r="CF422" s="185"/>
      <c r="CG422" s="185"/>
      <c r="CH422" s="185"/>
      <c r="CI422" s="185"/>
      <c r="CJ422" s="185"/>
      <c r="CK422" s="185"/>
      <c r="CL422" s="185"/>
      <c r="CM422" s="185"/>
      <c r="CN422" s="185"/>
      <c r="CO422" s="185"/>
      <c r="CP422" s="185"/>
      <c r="CQ422" s="185"/>
      <c r="CR422" s="185"/>
      <c r="CS422" s="185"/>
      <c r="CT422" s="185"/>
      <c r="CU422" s="185"/>
      <c r="CV422" s="185"/>
      <c r="CW422" s="185"/>
      <c r="CX422" s="185"/>
      <c r="CY422" s="185"/>
      <c r="CZ422" s="185"/>
      <c r="DA422" s="185"/>
      <c r="DB422" s="185"/>
      <c r="DC422" s="185"/>
      <c r="DD422" s="185"/>
      <c r="DE422" s="185"/>
      <c r="DF422" s="185"/>
      <c r="DG422" s="185"/>
      <c r="DH422" s="185"/>
      <c r="DI422" s="185"/>
      <c r="DJ422" s="185"/>
      <c r="DK422" s="185"/>
      <c r="DL422" s="185"/>
      <c r="DM422" s="185"/>
      <c r="DN422" s="185"/>
      <c r="DO422" s="185"/>
      <c r="DP422" s="185"/>
      <c r="DQ422" s="185"/>
      <c r="DR422" s="185"/>
      <c r="DS422" s="185"/>
      <c r="DT422" s="185"/>
      <c r="DU422" s="185"/>
      <c r="DV422" s="185"/>
      <c r="DW422" s="185"/>
      <c r="DX422" s="185"/>
      <c r="DY422" s="185"/>
      <c r="DZ422" s="185"/>
      <c r="EA422" s="185"/>
      <c r="EB422" s="185"/>
      <c r="EC422" s="185"/>
      <c r="ED422" s="185"/>
      <c r="EE422" s="185"/>
      <c r="EF422" s="185"/>
      <c r="EG422" s="185"/>
      <c r="EH422" s="185"/>
      <c r="EI422" s="185"/>
      <c r="EJ422" s="185"/>
      <c r="EK422" s="185"/>
      <c r="EL422" s="185"/>
      <c r="EM422" s="185"/>
      <c r="EN422" s="185"/>
      <c r="EO422" s="185"/>
      <c r="EP422" s="185"/>
      <c r="EQ422" s="185"/>
      <c r="ER422" s="185"/>
      <c r="ES422" s="185"/>
      <c r="ET422" s="185"/>
      <c r="EU422" s="185"/>
      <c r="EV422" s="185"/>
      <c r="EW422" s="185"/>
      <c r="EX422" s="185"/>
      <c r="EY422" s="185"/>
      <c r="EZ422" s="185"/>
      <c r="FA422" s="185"/>
      <c r="FB422" s="185"/>
      <c r="FC422" s="185"/>
      <c r="FD422" s="185"/>
      <c r="FE422" s="185"/>
      <c r="FF422" s="185"/>
      <c r="FG422" s="185"/>
      <c r="FH422" s="185"/>
      <c r="FI422" s="185"/>
      <c r="FJ422" s="185"/>
      <c r="FK422" s="185"/>
      <c r="FL422" s="185"/>
      <c r="FM422" s="185"/>
      <c r="FN422" s="185"/>
      <c r="FO422" s="185"/>
      <c r="FP422" s="185"/>
      <c r="FQ422" s="185"/>
      <c r="FR422" s="185"/>
      <c r="FS422" s="185"/>
      <c r="FT422" s="185"/>
      <c r="FU422" s="185"/>
      <c r="FV422" s="185"/>
      <c r="FW422" s="185"/>
      <c r="FX422" s="185"/>
      <c r="FY422" s="185"/>
      <c r="FZ422" s="185"/>
      <c r="GA422" s="185"/>
      <c r="GB422" s="185"/>
      <c r="GC422" s="185"/>
      <c r="GD422" s="185"/>
      <c r="GE422" s="185"/>
      <c r="GF422" s="185"/>
      <c r="GG422" s="185"/>
      <c r="GH422" s="185"/>
      <c r="GI422" s="185"/>
      <c r="GJ422" s="185"/>
      <c r="GK422" s="185"/>
      <c r="GL422" s="185"/>
      <c r="GM422" s="185"/>
      <c r="GN422" s="185"/>
      <c r="GO422" s="185"/>
      <c r="GP422" s="185"/>
      <c r="GQ422" s="185"/>
      <c r="GR422" s="185"/>
      <c r="GS422" s="185"/>
      <c r="GT422" s="185"/>
      <c r="GU422" s="185"/>
      <c r="GV422" s="185"/>
      <c r="GW422" s="185"/>
      <c r="GX422" s="185"/>
      <c r="GY422" s="185"/>
      <c r="GZ422" s="185"/>
      <c r="HA422" s="185"/>
      <c r="HB422" s="185"/>
      <c r="HC422" s="185"/>
      <c r="HD422" s="185"/>
      <c r="HE422" s="185"/>
      <c r="HF422" s="185"/>
      <c r="HG422" s="185"/>
      <c r="HH422" s="185"/>
      <c r="HI422" s="185"/>
      <c r="HJ422" s="185"/>
      <c r="HK422" s="185"/>
      <c r="HL422" s="185"/>
      <c r="HM422" s="185"/>
      <c r="HN422" s="185"/>
      <c r="HO422" s="185"/>
      <c r="HP422" s="185"/>
      <c r="HQ422" s="185"/>
      <c r="HR422" s="185"/>
      <c r="HS422" s="185"/>
      <c r="HT422" s="185"/>
      <c r="HU422" s="185"/>
      <c r="HV422" s="185"/>
      <c r="HW422" s="185"/>
      <c r="HX422" s="185"/>
      <c r="HY422" s="185"/>
      <c r="HZ422" s="185"/>
      <c r="IA422" s="185"/>
      <c r="IB422" s="185"/>
      <c r="IC422" s="185"/>
      <c r="ID422" s="185"/>
      <c r="IE422" s="185"/>
      <c r="IF422" s="185"/>
      <c r="IG422" s="185"/>
      <c r="IH422" s="185"/>
      <c r="II422" s="185"/>
      <c r="IJ422" s="185"/>
      <c r="IK422" s="185"/>
      <c r="IL422" s="185"/>
      <c r="IM422" s="185"/>
      <c r="IN422" s="185"/>
      <c r="IO422" s="185"/>
      <c r="IP422" s="185"/>
      <c r="IQ422" s="185"/>
      <c r="IR422" s="185"/>
      <c r="IS422" s="185"/>
      <c r="IT422" s="185"/>
      <c r="IU422" s="185"/>
      <c r="IV422" s="185"/>
      <c r="IW422" s="185"/>
      <c r="IX422" s="185"/>
      <c r="IY422" s="185"/>
      <c r="IZ422" s="185"/>
      <c r="JA422" s="185"/>
      <c r="JB422" s="185"/>
      <c r="JC422" s="185"/>
      <c r="JD422" s="185"/>
      <c r="JE422" s="185"/>
      <c r="JF422" s="185"/>
      <c r="JG422" s="185"/>
      <c r="JH422" s="185"/>
      <c r="JI422" s="185"/>
      <c r="JJ422" s="185"/>
      <c r="JK422" s="185"/>
      <c r="JL422" s="185"/>
      <c r="JM422" s="185"/>
      <c r="JN422" s="185"/>
      <c r="JO422" s="185"/>
      <c r="JP422" s="185"/>
      <c r="JQ422" s="185"/>
      <c r="JR422" s="185"/>
      <c r="JS422" s="185"/>
      <c r="JT422" s="185"/>
      <c r="JU422" s="185"/>
      <c r="JV422" s="185"/>
      <c r="JW422" s="185"/>
      <c r="JX422" s="185"/>
      <c r="JY422" s="185"/>
      <c r="JZ422" s="185"/>
      <c r="KA422" s="185"/>
      <c r="KB422" s="185"/>
      <c r="KC422" s="185"/>
      <c r="KD422" s="185"/>
      <c r="KE422" s="185"/>
      <c r="KF422" s="185"/>
      <c r="KG422" s="185"/>
      <c r="KH422" s="185"/>
      <c r="KI422" s="185"/>
      <c r="KJ422" s="185"/>
      <c r="KK422" s="185"/>
      <c r="KL422" s="185"/>
      <c r="KM422" s="185"/>
      <c r="KN422" s="185"/>
      <c r="KO422" s="185"/>
      <c r="KP422" s="185"/>
      <c r="KQ422" s="185"/>
      <c r="KR422" s="185"/>
      <c r="KS422" s="185"/>
      <c r="KT422" s="185"/>
      <c r="KU422" s="185"/>
      <c r="KV422" s="185"/>
      <c r="KW422" s="185"/>
      <c r="KX422" s="185"/>
      <c r="KY422" s="185"/>
      <c r="KZ422" s="185"/>
      <c r="LA422" s="185"/>
      <c r="LB422" s="185"/>
      <c r="LC422" s="185"/>
      <c r="LD422" s="185"/>
      <c r="LE422" s="185"/>
      <c r="LF422" s="185"/>
      <c r="LG422" s="185"/>
      <c r="LH422" s="185"/>
      <c r="LI422" s="185"/>
      <c r="LJ422" s="185"/>
      <c r="LK422" s="185"/>
      <c r="LL422" s="185"/>
      <c r="LM422" s="185"/>
      <c r="LN422" s="185"/>
      <c r="LO422" s="185"/>
      <c r="LP422" s="185"/>
      <c r="LQ422" s="185"/>
      <c r="LR422" s="185"/>
      <c r="LS422" s="185"/>
      <c r="LT422" s="185"/>
      <c r="LU422" s="185"/>
      <c r="LV422" s="185"/>
      <c r="LW422" s="185"/>
      <c r="LX422" s="185"/>
      <c r="LY422" s="185"/>
      <c r="LZ422" s="185"/>
      <c r="MA422" s="185"/>
      <c r="MB422" s="185"/>
      <c r="MC422" s="185"/>
      <c r="MD422" s="185"/>
      <c r="ME422" s="185"/>
      <c r="MF422" s="185"/>
      <c r="MG422" s="185"/>
      <c r="MH422" s="185"/>
      <c r="MI422" s="185"/>
      <c r="MJ422" s="185"/>
      <c r="MK422" s="185"/>
      <c r="ML422" s="185"/>
      <c r="MM422" s="185"/>
      <c r="MN422" s="185"/>
      <c r="MO422" s="185"/>
      <c r="MP422" s="185"/>
      <c r="MQ422" s="185"/>
      <c r="MR422" s="185"/>
      <c r="MS422" s="185"/>
      <c r="MT422" s="185"/>
      <c r="MU422" s="185"/>
      <c r="MV422" s="185"/>
      <c r="MW422" s="185"/>
      <c r="MX422" s="185"/>
      <c r="MY422" s="185"/>
      <c r="MZ422" s="185"/>
      <c r="NA422" s="185"/>
      <c r="NB422" s="185"/>
      <c r="NC422" s="185"/>
      <c r="ND422" s="185"/>
      <c r="NE422" s="185"/>
      <c r="NF422" s="185"/>
      <c r="NG422" s="185"/>
      <c r="NH422" s="185"/>
      <c r="NI422" s="185"/>
      <c r="NJ422" s="185"/>
      <c r="NK422" s="185"/>
      <c r="NL422" s="185"/>
      <c r="NM422" s="185"/>
      <c r="NN422" s="185"/>
      <c r="NO422" s="185"/>
      <c r="NP422" s="185"/>
      <c r="NQ422" s="185"/>
      <c r="NR422" s="185"/>
      <c r="NS422" s="185"/>
      <c r="NT422" s="185"/>
      <c r="NU422" s="185"/>
      <c r="NV422" s="185"/>
      <c r="NW422" s="185"/>
      <c r="NX422" s="185"/>
      <c r="NY422" s="185"/>
      <c r="NZ422" s="185"/>
      <c r="OA422" s="185"/>
      <c r="OB422" s="185"/>
      <c r="OC422" s="185"/>
      <c r="OD422" s="185"/>
      <c r="OE422" s="185"/>
      <c r="OF422" s="185"/>
      <c r="OG422" s="185"/>
      <c r="OH422" s="185"/>
      <c r="OI422" s="185"/>
      <c r="OJ422" s="185"/>
      <c r="OK422" s="185"/>
      <c r="OL422" s="185"/>
      <c r="OM422" s="185"/>
      <c r="ON422" s="185"/>
      <c r="OO422" s="185"/>
      <c r="OP422" s="185"/>
      <c r="OQ422" s="185"/>
      <c r="OR422" s="185"/>
      <c r="OS422" s="185"/>
      <c r="OT422" s="185"/>
      <c r="OU422" s="185"/>
      <c r="OV422" s="185"/>
      <c r="OW422" s="185"/>
      <c r="OX422" s="185"/>
      <c r="OY422" s="185"/>
      <c r="OZ422" s="185"/>
      <c r="PA422" s="185"/>
      <c r="PB422" s="185"/>
      <c r="PC422" s="185"/>
      <c r="PD422" s="185"/>
      <c r="PE422" s="185"/>
      <c r="PF422" s="185"/>
      <c r="PG422" s="185"/>
      <c r="PH422" s="185"/>
      <c r="PI422" s="185"/>
      <c r="PJ422" s="185"/>
      <c r="PK422" s="185"/>
      <c r="PL422" s="185"/>
      <c r="PM422" s="185"/>
      <c r="PN422" s="185"/>
      <c r="PO422" s="185"/>
      <c r="PP422" s="185"/>
      <c r="PQ422" s="185"/>
      <c r="PR422" s="185"/>
      <c r="PS422" s="185"/>
      <c r="PT422" s="185"/>
      <c r="PU422" s="185"/>
      <c r="PV422" s="185"/>
      <c r="PW422" s="185"/>
      <c r="PX422" s="185"/>
      <c r="PY422" s="185"/>
      <c r="PZ422" s="185"/>
      <c r="QA422" s="185"/>
      <c r="QB422" s="185"/>
      <c r="QC422" s="185"/>
      <c r="QD422" s="185"/>
      <c r="QE422" s="185"/>
      <c r="QF422" s="185"/>
      <c r="QG422" s="185"/>
      <c r="QH422" s="185"/>
      <c r="QI422" s="185"/>
      <c r="QJ422" s="185"/>
      <c r="QK422" s="185"/>
      <c r="QL422" s="185"/>
      <c r="QM422" s="185"/>
      <c r="QN422" s="185"/>
      <c r="QO422" s="185"/>
      <c r="QP422" s="185"/>
      <c r="QQ422" s="185"/>
      <c r="QR422" s="185"/>
      <c r="QS422" s="185"/>
      <c r="QT422" s="185"/>
      <c r="QU422" s="185"/>
      <c r="QV422" s="185"/>
      <c r="QW422" s="185"/>
      <c r="QX422" s="185"/>
      <c r="QY422" s="185"/>
      <c r="QZ422" s="185"/>
      <c r="RA422" s="185"/>
      <c r="RB422" s="185"/>
      <c r="RC422" s="185"/>
      <c r="RD422" s="185"/>
      <c r="RE422" s="185"/>
      <c r="RF422" s="185"/>
      <c r="RG422" s="185"/>
      <c r="RH422" s="185"/>
      <c r="RI422" s="185"/>
      <c r="RJ422" s="185"/>
      <c r="RK422" s="185"/>
      <c r="RL422" s="185"/>
      <c r="RM422" s="185"/>
      <c r="RN422" s="185"/>
      <c r="RO422" s="185"/>
      <c r="RP422" s="185"/>
      <c r="RQ422" s="185"/>
      <c r="RR422" s="185"/>
      <c r="RS422" s="185"/>
      <c r="RT422" s="185"/>
      <c r="RU422" s="185"/>
      <c r="RV422" s="185"/>
      <c r="RW422" s="185"/>
      <c r="RX422" s="185"/>
      <c r="RY422" s="185"/>
      <c r="RZ422" s="185"/>
      <c r="SA422" s="185"/>
      <c r="SB422" s="185"/>
      <c r="SC422" s="185"/>
      <c r="SD422" s="185"/>
      <c r="SE422" s="185"/>
      <c r="SF422" s="185"/>
      <c r="SG422" s="185"/>
      <c r="SH422" s="185"/>
      <c r="SI422" s="185"/>
      <c r="SJ422" s="185"/>
      <c r="SK422" s="185"/>
      <c r="SL422" s="185"/>
      <c r="SM422" s="185"/>
      <c r="SN422" s="185"/>
      <c r="SO422" s="185"/>
      <c r="SP422" s="185"/>
      <c r="SQ422" s="185"/>
      <c r="SR422" s="185"/>
      <c r="SS422" s="185"/>
      <c r="ST422" s="185"/>
      <c r="SU422" s="185"/>
      <c r="SV422" s="185"/>
      <c r="SW422" s="185"/>
      <c r="SX422" s="185"/>
      <c r="SY422" s="185"/>
      <c r="SZ422" s="185"/>
      <c r="TA422" s="185"/>
      <c r="TB422" s="185"/>
      <c r="TC422" s="185"/>
      <c r="TD422" s="185"/>
      <c r="TE422" s="185"/>
      <c r="TF422" s="185"/>
      <c r="TG422" s="185"/>
      <c r="TH422" s="185"/>
      <c r="TI422" s="185"/>
      <c r="TJ422" s="185"/>
      <c r="TK422" s="185"/>
      <c r="TL422" s="185"/>
      <c r="TM422" s="185"/>
      <c r="TN422" s="185"/>
      <c r="TO422" s="185"/>
      <c r="TP422" s="185"/>
      <c r="TQ422" s="185"/>
      <c r="TR422" s="185"/>
      <c r="TS422" s="185"/>
      <c r="TT422" s="185"/>
      <c r="TU422" s="185"/>
      <c r="TV422" s="185"/>
      <c r="TW422" s="185"/>
      <c r="TX422" s="185"/>
      <c r="TY422" s="185"/>
      <c r="TZ422" s="185"/>
      <c r="UA422" s="185"/>
      <c r="UB422" s="185"/>
      <c r="UC422" s="185"/>
      <c r="UD422" s="185"/>
      <c r="UE422" s="185"/>
      <c r="UF422" s="185"/>
      <c r="UG422" s="185"/>
      <c r="UH422" s="185"/>
      <c r="UI422" s="185"/>
      <c r="UJ422" s="185"/>
      <c r="UK422" s="185"/>
      <c r="UL422" s="185"/>
      <c r="UM422" s="185"/>
      <c r="UN422" s="185"/>
      <c r="UO422" s="185"/>
      <c r="UP422" s="185"/>
      <c r="UQ422" s="185"/>
      <c r="UR422" s="185"/>
      <c r="US422" s="185"/>
      <c r="UT422" s="185"/>
      <c r="UU422" s="185"/>
      <c r="UV422" s="185"/>
      <c r="UW422" s="185"/>
      <c r="UX422" s="185"/>
      <c r="UY422" s="185"/>
      <c r="UZ422" s="185"/>
      <c r="VA422" s="185"/>
      <c r="VB422" s="185"/>
      <c r="VC422" s="185"/>
      <c r="VD422" s="185"/>
      <c r="VE422" s="185"/>
      <c r="VF422" s="185"/>
      <c r="VG422" s="185"/>
      <c r="VH422" s="185"/>
      <c r="VI422" s="185"/>
      <c r="VJ422" s="185"/>
      <c r="VK422" s="185"/>
      <c r="VL422" s="185"/>
      <c r="VM422" s="185"/>
      <c r="VN422" s="185"/>
      <c r="VO422" s="185"/>
      <c r="VP422" s="185"/>
      <c r="VQ422" s="185"/>
      <c r="VR422" s="185"/>
      <c r="VS422" s="185"/>
      <c r="VT422" s="185"/>
      <c r="VU422" s="185"/>
      <c r="VV422" s="185"/>
      <c r="VW422" s="185"/>
      <c r="VX422" s="185"/>
      <c r="VY422" s="185"/>
      <c r="VZ422" s="185"/>
      <c r="WA422" s="185"/>
      <c r="WB422" s="185"/>
      <c r="WC422" s="185"/>
      <c r="WD422" s="185"/>
      <c r="WE422" s="185"/>
      <c r="WF422" s="185"/>
      <c r="WG422" s="185"/>
      <c r="WH422" s="185"/>
      <c r="WI422" s="185"/>
      <c r="WJ422" s="185"/>
      <c r="WK422" s="185"/>
      <c r="WL422" s="185"/>
      <c r="WM422" s="185"/>
      <c r="WN422" s="185"/>
      <c r="WO422" s="185"/>
      <c r="WP422" s="185"/>
      <c r="WQ422" s="185"/>
      <c r="WR422" s="185"/>
      <c r="WS422" s="185"/>
      <c r="WT422" s="185"/>
      <c r="WU422" s="185"/>
      <c r="WV422" s="185"/>
      <c r="WW422" s="185"/>
      <c r="WX422" s="185"/>
      <c r="WY422" s="185"/>
      <c r="WZ422" s="185"/>
      <c r="XA422" s="185"/>
      <c r="XB422" s="185"/>
      <c r="XC422" s="185"/>
      <c r="XD422" s="185"/>
      <c r="XE422" s="185"/>
      <c r="XF422" s="185"/>
      <c r="XG422" s="185"/>
      <c r="XH422" s="185"/>
      <c r="XI422" s="185"/>
      <c r="XJ422" s="185"/>
      <c r="XK422" s="185"/>
      <c r="XL422" s="185"/>
      <c r="XM422" s="185"/>
      <c r="XN422" s="185"/>
      <c r="XO422" s="185"/>
      <c r="XP422" s="185"/>
      <c r="XQ422" s="185"/>
      <c r="XR422" s="185"/>
      <c r="XS422" s="185"/>
      <c r="XT422" s="185"/>
      <c r="XU422" s="185"/>
      <c r="XV422" s="185"/>
      <c r="XW422" s="185"/>
      <c r="XX422" s="185"/>
      <c r="XY422" s="185"/>
      <c r="XZ422" s="185"/>
      <c r="YA422" s="185"/>
      <c r="YB422" s="185"/>
      <c r="YC422" s="185"/>
      <c r="YD422" s="185"/>
      <c r="YE422" s="185"/>
      <c r="YF422" s="185"/>
      <c r="YG422" s="185"/>
      <c r="YH422" s="185"/>
      <c r="YI422" s="185"/>
      <c r="YJ422" s="185"/>
      <c r="YK422" s="185"/>
      <c r="YL422" s="185"/>
      <c r="YM422" s="185"/>
      <c r="YN422" s="185"/>
      <c r="YO422" s="185"/>
      <c r="YP422" s="185"/>
      <c r="YQ422" s="185"/>
      <c r="YR422" s="185"/>
      <c r="YS422" s="185"/>
      <c r="YT422" s="185"/>
      <c r="YU422" s="185"/>
      <c r="YV422" s="185"/>
      <c r="YW422" s="185"/>
      <c r="YX422" s="185"/>
      <c r="YY422" s="185"/>
      <c r="YZ422" s="185"/>
      <c r="ZA422" s="185"/>
      <c r="ZB422" s="185"/>
      <c r="ZC422" s="185"/>
      <c r="ZD422" s="185"/>
      <c r="ZE422" s="185"/>
      <c r="ZF422" s="185"/>
      <c r="ZG422" s="185"/>
      <c r="ZH422" s="185"/>
      <c r="ZI422" s="185"/>
      <c r="ZJ422" s="185"/>
      <c r="ZK422" s="185"/>
      <c r="ZL422" s="185"/>
      <c r="ZM422" s="185"/>
      <c r="ZN422" s="185"/>
      <c r="ZO422" s="185"/>
      <c r="ZP422" s="185"/>
      <c r="ZQ422" s="185"/>
      <c r="ZR422" s="185"/>
      <c r="ZS422" s="185"/>
      <c r="ZT422" s="185"/>
      <c r="ZU422" s="185"/>
      <c r="ZV422" s="185"/>
      <c r="ZW422" s="185"/>
      <c r="ZX422" s="185"/>
      <c r="ZY422" s="185"/>
      <c r="ZZ422" s="185"/>
      <c r="AAA422" s="185"/>
      <c r="AAB422" s="185"/>
      <c r="AAC422" s="185"/>
      <c r="AAD422" s="185"/>
      <c r="AAE422" s="185"/>
      <c r="AAF422" s="185"/>
      <c r="AAG422" s="185"/>
      <c r="AAH422" s="185"/>
      <c r="AAI422" s="185"/>
      <c r="AAJ422" s="185"/>
      <c r="AAK422" s="185"/>
      <c r="AAL422" s="185"/>
      <c r="AAM422" s="185"/>
      <c r="AAN422" s="185"/>
      <c r="AAO422" s="185"/>
      <c r="AAP422" s="185"/>
      <c r="AAQ422" s="185"/>
      <c r="AAR422" s="185"/>
      <c r="AAS422" s="185"/>
      <c r="AAT422" s="185"/>
      <c r="AAU422" s="185"/>
      <c r="AAV422" s="185"/>
      <c r="AAW422" s="185"/>
      <c r="AAX422" s="185"/>
      <c r="AAY422" s="185"/>
      <c r="AAZ422" s="185"/>
      <c r="ABA422" s="185"/>
      <c r="ABB422" s="185"/>
      <c r="ABC422" s="185"/>
      <c r="ABD422" s="185"/>
      <c r="ABE422" s="185"/>
      <c r="ABF422" s="185"/>
      <c r="ABG422" s="185"/>
      <c r="ABH422" s="185"/>
      <c r="ABI422" s="185"/>
      <c r="ABJ422" s="185"/>
      <c r="ABK422" s="185"/>
      <c r="ABL422" s="185"/>
      <c r="ABM422" s="185"/>
      <c r="ABN422" s="185"/>
      <c r="ABO422" s="185"/>
      <c r="ABP422" s="185"/>
      <c r="ABQ422" s="185"/>
      <c r="ABR422" s="185"/>
      <c r="ABS422" s="185"/>
      <c r="ABT422" s="185"/>
      <c r="ABU422" s="185"/>
      <c r="ABV422" s="185"/>
      <c r="ABW422" s="185"/>
      <c r="ABX422" s="185"/>
      <c r="ABY422" s="185"/>
      <c r="ABZ422" s="185"/>
      <c r="ACA422" s="185"/>
      <c r="ACB422" s="185"/>
      <c r="ACC422" s="185"/>
      <c r="ACD422" s="185"/>
      <c r="ACE422" s="185"/>
      <c r="ACF422" s="185"/>
      <c r="ACG422" s="185"/>
      <c r="ACH422" s="185"/>
      <c r="ACI422" s="185"/>
      <c r="ACJ422" s="185"/>
      <c r="ACK422" s="185"/>
      <c r="ACL422" s="185"/>
      <c r="ACM422" s="185"/>
      <c r="ACN422" s="185"/>
      <c r="ACO422" s="185"/>
      <c r="ACP422" s="185"/>
      <c r="ACQ422" s="185"/>
      <c r="ACR422" s="185"/>
      <c r="ACS422" s="185"/>
      <c r="ACT422" s="185"/>
      <c r="ACU422" s="185"/>
      <c r="ACV422" s="185"/>
      <c r="ACW422" s="185"/>
      <c r="ACX422" s="185"/>
      <c r="ACY422" s="185"/>
      <c r="ACZ422" s="185"/>
      <c r="ADA422" s="185"/>
    </row>
    <row r="423" spans="1:781" s="166" customFormat="1" ht="15" customHeight="1" x14ac:dyDescent="0.3">
      <c r="A423" s="262"/>
      <c r="B423" s="267"/>
      <c r="C423" s="330"/>
      <c r="D423" s="270"/>
      <c r="E423" s="265"/>
      <c r="F423" s="271"/>
      <c r="G423" s="264"/>
      <c r="H423" s="271"/>
      <c r="I423" s="272"/>
      <c r="J423" s="325"/>
      <c r="K423" s="262"/>
      <c r="L423" s="263"/>
      <c r="M423" s="264"/>
      <c r="N423" s="265"/>
      <c r="O423" s="273"/>
      <c r="P423" s="267"/>
      <c r="Q423" s="274"/>
      <c r="R423" s="268"/>
      <c r="S423" s="294" t="s">
        <v>828</v>
      </c>
      <c r="T423" s="329" t="s">
        <v>1121</v>
      </c>
      <c r="U423" s="285" t="s">
        <v>1122</v>
      </c>
      <c r="V423" s="324"/>
      <c r="W423" s="322"/>
      <c r="X423" s="322"/>
      <c r="Y423" s="322"/>
      <c r="Z423" s="322"/>
      <c r="AA423" s="322"/>
      <c r="AB423" s="323"/>
      <c r="AC423" s="324"/>
      <c r="AD423" s="324"/>
      <c r="AE423" s="324"/>
      <c r="AF423" s="324"/>
      <c r="AG423" s="324"/>
      <c r="AH423" s="324"/>
      <c r="AI423" s="324"/>
      <c r="AJ423" s="324"/>
      <c r="AK423" s="324"/>
      <c r="AL423" s="324"/>
      <c r="AM423" s="324"/>
      <c r="AN423" s="324"/>
      <c r="AO423" s="324"/>
      <c r="AP423" s="185"/>
      <c r="AQ423" s="185"/>
      <c r="AR423" s="185"/>
      <c r="AS423" s="185"/>
      <c r="AT423" s="185"/>
      <c r="AU423" s="185"/>
      <c r="AV423" s="185"/>
      <c r="AW423" s="185"/>
      <c r="AX423" s="185"/>
      <c r="AY423" s="185"/>
      <c r="AZ423" s="185"/>
      <c r="BA423" s="185"/>
      <c r="BB423" s="185"/>
      <c r="BC423" s="185"/>
      <c r="BD423" s="185"/>
      <c r="BE423" s="185"/>
      <c r="BF423" s="185"/>
      <c r="BG423" s="185"/>
      <c r="BH423" s="185"/>
      <c r="BI423" s="185"/>
      <c r="BJ423" s="185"/>
      <c r="BK423" s="185"/>
      <c r="BL423" s="185"/>
      <c r="BM423" s="185"/>
      <c r="BN423" s="185"/>
      <c r="BO423" s="185"/>
      <c r="BP423" s="185"/>
      <c r="BQ423" s="185"/>
      <c r="BR423" s="185"/>
      <c r="BS423" s="185"/>
      <c r="BT423" s="185"/>
      <c r="BU423" s="185"/>
      <c r="BV423" s="185"/>
      <c r="BW423" s="185"/>
      <c r="BX423" s="185"/>
      <c r="BY423" s="185"/>
      <c r="BZ423" s="185"/>
      <c r="CA423" s="185"/>
      <c r="CB423" s="185"/>
      <c r="CC423" s="185"/>
      <c r="CD423" s="185"/>
      <c r="CE423" s="185"/>
      <c r="CF423" s="185"/>
      <c r="CG423" s="185"/>
      <c r="CH423" s="185"/>
      <c r="CI423" s="185"/>
      <c r="CJ423" s="185"/>
      <c r="CK423" s="185"/>
      <c r="CL423" s="185"/>
      <c r="CM423" s="185"/>
      <c r="CN423" s="185"/>
      <c r="CO423" s="185"/>
      <c r="CP423" s="185"/>
      <c r="CQ423" s="185"/>
      <c r="CR423" s="185"/>
      <c r="CS423" s="185"/>
      <c r="CT423" s="185"/>
      <c r="CU423" s="185"/>
      <c r="CV423" s="185"/>
      <c r="CW423" s="185"/>
      <c r="CX423" s="185"/>
      <c r="CY423" s="185"/>
      <c r="CZ423" s="185"/>
      <c r="DA423" s="185"/>
      <c r="DB423" s="185"/>
      <c r="DC423" s="185"/>
      <c r="DD423" s="185"/>
      <c r="DE423" s="185"/>
      <c r="DF423" s="185"/>
      <c r="DG423" s="185"/>
      <c r="DH423" s="185"/>
      <c r="DI423" s="185"/>
      <c r="DJ423" s="185"/>
      <c r="DK423" s="185"/>
      <c r="DL423" s="185"/>
      <c r="DM423" s="185"/>
      <c r="DN423" s="185"/>
      <c r="DO423" s="185"/>
      <c r="DP423" s="185"/>
      <c r="DQ423" s="185"/>
      <c r="DR423" s="185"/>
      <c r="DS423" s="185"/>
      <c r="DT423" s="185"/>
      <c r="DU423" s="185"/>
      <c r="DV423" s="185"/>
      <c r="DW423" s="185"/>
      <c r="DX423" s="185"/>
      <c r="DY423" s="185"/>
      <c r="DZ423" s="185"/>
      <c r="EA423" s="185"/>
      <c r="EB423" s="185"/>
      <c r="EC423" s="185"/>
      <c r="ED423" s="185"/>
      <c r="EE423" s="185"/>
      <c r="EF423" s="185"/>
      <c r="EG423" s="185"/>
      <c r="EH423" s="185"/>
      <c r="EI423" s="185"/>
      <c r="EJ423" s="185"/>
      <c r="EK423" s="185"/>
      <c r="EL423" s="185"/>
      <c r="EM423" s="185"/>
      <c r="EN423" s="185"/>
      <c r="EO423" s="185"/>
      <c r="EP423" s="185"/>
      <c r="EQ423" s="185"/>
      <c r="ER423" s="185"/>
      <c r="ES423" s="185"/>
      <c r="ET423" s="185"/>
      <c r="EU423" s="185"/>
      <c r="EV423" s="185"/>
      <c r="EW423" s="185"/>
      <c r="EX423" s="185"/>
      <c r="EY423" s="185"/>
      <c r="EZ423" s="185"/>
      <c r="FA423" s="185"/>
      <c r="FB423" s="185"/>
      <c r="FC423" s="185"/>
      <c r="FD423" s="185"/>
      <c r="FE423" s="185"/>
      <c r="FF423" s="185"/>
      <c r="FG423" s="185"/>
      <c r="FH423" s="185"/>
      <c r="FI423" s="185"/>
      <c r="FJ423" s="185"/>
      <c r="FK423" s="185"/>
      <c r="FL423" s="185"/>
      <c r="FM423" s="185"/>
      <c r="FN423" s="185"/>
      <c r="FO423" s="185"/>
      <c r="FP423" s="185"/>
      <c r="FQ423" s="185"/>
      <c r="FR423" s="185"/>
      <c r="FS423" s="185"/>
      <c r="FT423" s="185"/>
      <c r="FU423" s="185"/>
      <c r="FV423" s="185"/>
      <c r="FW423" s="185"/>
      <c r="FX423" s="185"/>
      <c r="FY423" s="185"/>
      <c r="FZ423" s="185"/>
      <c r="GA423" s="185"/>
      <c r="GB423" s="185"/>
      <c r="GC423" s="185"/>
      <c r="GD423" s="185"/>
      <c r="GE423" s="185"/>
      <c r="GF423" s="185"/>
      <c r="GG423" s="185"/>
      <c r="GH423" s="185"/>
      <c r="GI423" s="185"/>
      <c r="GJ423" s="185"/>
      <c r="GK423" s="185"/>
      <c r="GL423" s="185"/>
      <c r="GM423" s="185"/>
      <c r="GN423" s="185"/>
      <c r="GO423" s="185"/>
      <c r="GP423" s="185"/>
      <c r="GQ423" s="185"/>
      <c r="GR423" s="185"/>
      <c r="GS423" s="185"/>
      <c r="GT423" s="185"/>
      <c r="GU423" s="185"/>
      <c r="GV423" s="185"/>
      <c r="GW423" s="185"/>
      <c r="GX423" s="185"/>
      <c r="GY423" s="185"/>
      <c r="GZ423" s="185"/>
      <c r="HA423" s="185"/>
      <c r="HB423" s="185"/>
      <c r="HC423" s="185"/>
      <c r="HD423" s="185"/>
      <c r="HE423" s="185"/>
      <c r="HF423" s="185"/>
      <c r="HG423" s="185"/>
      <c r="HH423" s="185"/>
      <c r="HI423" s="185"/>
      <c r="HJ423" s="185"/>
      <c r="HK423" s="185"/>
      <c r="HL423" s="185"/>
      <c r="HM423" s="185"/>
      <c r="HN423" s="185"/>
      <c r="HO423" s="185"/>
      <c r="HP423" s="185"/>
      <c r="HQ423" s="185"/>
      <c r="HR423" s="185"/>
      <c r="HS423" s="185"/>
      <c r="HT423" s="185"/>
      <c r="HU423" s="185"/>
      <c r="HV423" s="185"/>
      <c r="HW423" s="185"/>
      <c r="HX423" s="185"/>
      <c r="HY423" s="185"/>
      <c r="HZ423" s="185"/>
      <c r="IA423" s="185"/>
      <c r="IB423" s="185"/>
      <c r="IC423" s="185"/>
      <c r="ID423" s="185"/>
      <c r="IE423" s="185"/>
      <c r="IF423" s="185"/>
      <c r="IG423" s="185"/>
      <c r="IH423" s="185"/>
      <c r="II423" s="185"/>
      <c r="IJ423" s="185"/>
      <c r="IK423" s="185"/>
      <c r="IL423" s="185"/>
      <c r="IM423" s="185"/>
      <c r="IN423" s="185"/>
      <c r="IO423" s="185"/>
      <c r="IP423" s="185"/>
      <c r="IQ423" s="185"/>
      <c r="IR423" s="185"/>
      <c r="IS423" s="185"/>
      <c r="IT423" s="185"/>
      <c r="IU423" s="185"/>
      <c r="IV423" s="185"/>
      <c r="IW423" s="185"/>
      <c r="IX423" s="185"/>
      <c r="IY423" s="185"/>
      <c r="IZ423" s="185"/>
      <c r="JA423" s="185"/>
      <c r="JB423" s="185"/>
      <c r="JC423" s="185"/>
      <c r="JD423" s="185"/>
      <c r="JE423" s="185"/>
      <c r="JF423" s="185"/>
      <c r="JG423" s="185"/>
      <c r="JH423" s="185"/>
      <c r="JI423" s="185"/>
      <c r="JJ423" s="185"/>
      <c r="JK423" s="185"/>
      <c r="JL423" s="185"/>
      <c r="JM423" s="185"/>
      <c r="JN423" s="185"/>
      <c r="JO423" s="185"/>
      <c r="JP423" s="185"/>
      <c r="JQ423" s="185"/>
      <c r="JR423" s="185"/>
      <c r="JS423" s="185"/>
      <c r="JT423" s="185"/>
      <c r="JU423" s="185"/>
      <c r="JV423" s="185"/>
      <c r="JW423" s="185"/>
      <c r="JX423" s="185"/>
      <c r="JY423" s="185"/>
      <c r="JZ423" s="185"/>
      <c r="KA423" s="185"/>
      <c r="KB423" s="185"/>
      <c r="KC423" s="185"/>
      <c r="KD423" s="185"/>
      <c r="KE423" s="185"/>
      <c r="KF423" s="185"/>
      <c r="KG423" s="185"/>
      <c r="KH423" s="185"/>
      <c r="KI423" s="185"/>
      <c r="KJ423" s="185"/>
      <c r="KK423" s="185"/>
      <c r="KL423" s="185"/>
      <c r="KM423" s="185"/>
      <c r="KN423" s="185"/>
      <c r="KO423" s="185"/>
      <c r="KP423" s="185"/>
      <c r="KQ423" s="185"/>
      <c r="KR423" s="185"/>
      <c r="KS423" s="185"/>
      <c r="KT423" s="185"/>
      <c r="KU423" s="185"/>
      <c r="KV423" s="185"/>
      <c r="KW423" s="185"/>
      <c r="KX423" s="185"/>
      <c r="KY423" s="185"/>
      <c r="KZ423" s="185"/>
      <c r="LA423" s="185"/>
      <c r="LB423" s="185"/>
      <c r="LC423" s="185"/>
      <c r="LD423" s="185"/>
      <c r="LE423" s="185"/>
      <c r="LF423" s="185"/>
      <c r="LG423" s="185"/>
      <c r="LH423" s="185"/>
      <c r="LI423" s="185"/>
      <c r="LJ423" s="185"/>
      <c r="LK423" s="185"/>
      <c r="LL423" s="185"/>
      <c r="LM423" s="185"/>
      <c r="LN423" s="185"/>
      <c r="LO423" s="185"/>
      <c r="LP423" s="185"/>
      <c r="LQ423" s="185"/>
      <c r="LR423" s="185"/>
      <c r="LS423" s="185"/>
      <c r="LT423" s="185"/>
      <c r="LU423" s="185"/>
      <c r="LV423" s="185"/>
      <c r="LW423" s="185"/>
      <c r="LX423" s="185"/>
      <c r="LY423" s="185"/>
      <c r="LZ423" s="185"/>
      <c r="MA423" s="185"/>
      <c r="MB423" s="185"/>
      <c r="MC423" s="185"/>
      <c r="MD423" s="185"/>
      <c r="ME423" s="185"/>
      <c r="MF423" s="185"/>
      <c r="MG423" s="185"/>
      <c r="MH423" s="185"/>
      <c r="MI423" s="185"/>
      <c r="MJ423" s="185"/>
      <c r="MK423" s="185"/>
      <c r="ML423" s="185"/>
      <c r="MM423" s="185"/>
      <c r="MN423" s="185"/>
      <c r="MO423" s="185"/>
      <c r="MP423" s="185"/>
      <c r="MQ423" s="185"/>
      <c r="MR423" s="185"/>
      <c r="MS423" s="185"/>
      <c r="MT423" s="185"/>
      <c r="MU423" s="185"/>
      <c r="MV423" s="185"/>
      <c r="MW423" s="185"/>
      <c r="MX423" s="185"/>
      <c r="MY423" s="185"/>
      <c r="MZ423" s="185"/>
      <c r="NA423" s="185"/>
      <c r="NB423" s="185"/>
      <c r="NC423" s="185"/>
      <c r="ND423" s="185"/>
      <c r="NE423" s="185"/>
      <c r="NF423" s="185"/>
      <c r="NG423" s="185"/>
      <c r="NH423" s="185"/>
      <c r="NI423" s="185"/>
      <c r="NJ423" s="185"/>
      <c r="NK423" s="185"/>
      <c r="NL423" s="185"/>
      <c r="NM423" s="185"/>
      <c r="NN423" s="185"/>
      <c r="NO423" s="185"/>
      <c r="NP423" s="185"/>
      <c r="NQ423" s="185"/>
      <c r="NR423" s="185"/>
      <c r="NS423" s="185"/>
      <c r="NT423" s="185"/>
      <c r="NU423" s="185"/>
      <c r="NV423" s="185"/>
      <c r="NW423" s="185"/>
      <c r="NX423" s="185"/>
      <c r="NY423" s="185"/>
      <c r="NZ423" s="185"/>
      <c r="OA423" s="185"/>
      <c r="OB423" s="185"/>
      <c r="OC423" s="185"/>
      <c r="OD423" s="185"/>
      <c r="OE423" s="185"/>
      <c r="OF423" s="185"/>
      <c r="OG423" s="185"/>
      <c r="OH423" s="185"/>
      <c r="OI423" s="185"/>
      <c r="OJ423" s="185"/>
      <c r="OK423" s="185"/>
      <c r="OL423" s="185"/>
      <c r="OM423" s="185"/>
      <c r="ON423" s="185"/>
      <c r="OO423" s="185"/>
      <c r="OP423" s="185"/>
      <c r="OQ423" s="185"/>
      <c r="OR423" s="185"/>
      <c r="OS423" s="185"/>
      <c r="OT423" s="185"/>
      <c r="OU423" s="185"/>
      <c r="OV423" s="185"/>
      <c r="OW423" s="185"/>
      <c r="OX423" s="185"/>
      <c r="OY423" s="185"/>
      <c r="OZ423" s="185"/>
      <c r="PA423" s="185"/>
      <c r="PB423" s="185"/>
      <c r="PC423" s="185"/>
      <c r="PD423" s="185"/>
      <c r="PE423" s="185"/>
      <c r="PF423" s="185"/>
      <c r="PG423" s="185"/>
      <c r="PH423" s="185"/>
      <c r="PI423" s="185"/>
      <c r="PJ423" s="185"/>
      <c r="PK423" s="185"/>
      <c r="PL423" s="185"/>
      <c r="PM423" s="185"/>
      <c r="PN423" s="185"/>
      <c r="PO423" s="185"/>
      <c r="PP423" s="185"/>
      <c r="PQ423" s="185"/>
      <c r="PR423" s="185"/>
      <c r="PS423" s="185"/>
      <c r="PT423" s="185"/>
      <c r="PU423" s="185"/>
      <c r="PV423" s="185"/>
      <c r="PW423" s="185"/>
      <c r="PX423" s="185"/>
      <c r="PY423" s="185"/>
      <c r="PZ423" s="185"/>
      <c r="QA423" s="185"/>
      <c r="QB423" s="185"/>
      <c r="QC423" s="185"/>
      <c r="QD423" s="185"/>
      <c r="QE423" s="185"/>
      <c r="QF423" s="185"/>
      <c r="QG423" s="185"/>
      <c r="QH423" s="185"/>
      <c r="QI423" s="185"/>
      <c r="QJ423" s="185"/>
      <c r="QK423" s="185"/>
      <c r="QL423" s="185"/>
      <c r="QM423" s="185"/>
      <c r="QN423" s="185"/>
      <c r="QO423" s="185"/>
      <c r="QP423" s="185"/>
      <c r="QQ423" s="185"/>
      <c r="QR423" s="185"/>
      <c r="QS423" s="185"/>
      <c r="QT423" s="185"/>
      <c r="QU423" s="185"/>
      <c r="QV423" s="185"/>
      <c r="QW423" s="185"/>
      <c r="QX423" s="185"/>
      <c r="QY423" s="185"/>
      <c r="QZ423" s="185"/>
      <c r="RA423" s="185"/>
      <c r="RB423" s="185"/>
      <c r="RC423" s="185"/>
      <c r="RD423" s="185"/>
      <c r="RE423" s="185"/>
      <c r="RF423" s="185"/>
      <c r="RG423" s="185"/>
      <c r="RH423" s="185"/>
      <c r="RI423" s="185"/>
      <c r="RJ423" s="185"/>
      <c r="RK423" s="185"/>
      <c r="RL423" s="185"/>
      <c r="RM423" s="185"/>
      <c r="RN423" s="185"/>
      <c r="RO423" s="185"/>
      <c r="RP423" s="185"/>
      <c r="RQ423" s="185"/>
      <c r="RR423" s="185"/>
      <c r="RS423" s="185"/>
      <c r="RT423" s="185"/>
      <c r="RU423" s="185"/>
      <c r="RV423" s="185"/>
      <c r="RW423" s="185"/>
      <c r="RX423" s="185"/>
      <c r="RY423" s="185"/>
      <c r="RZ423" s="185"/>
      <c r="SA423" s="185"/>
      <c r="SB423" s="185"/>
      <c r="SC423" s="185"/>
      <c r="SD423" s="185"/>
      <c r="SE423" s="185"/>
      <c r="SF423" s="185"/>
      <c r="SG423" s="185"/>
      <c r="SH423" s="185"/>
      <c r="SI423" s="185"/>
      <c r="SJ423" s="185"/>
      <c r="SK423" s="185"/>
      <c r="SL423" s="185"/>
      <c r="SM423" s="185"/>
      <c r="SN423" s="185"/>
      <c r="SO423" s="185"/>
      <c r="SP423" s="185"/>
      <c r="SQ423" s="185"/>
      <c r="SR423" s="185"/>
      <c r="SS423" s="185"/>
      <c r="ST423" s="185"/>
      <c r="SU423" s="185"/>
      <c r="SV423" s="185"/>
      <c r="SW423" s="185"/>
      <c r="SX423" s="185"/>
      <c r="SY423" s="185"/>
      <c r="SZ423" s="185"/>
      <c r="TA423" s="185"/>
      <c r="TB423" s="185"/>
      <c r="TC423" s="185"/>
      <c r="TD423" s="185"/>
      <c r="TE423" s="185"/>
      <c r="TF423" s="185"/>
      <c r="TG423" s="185"/>
      <c r="TH423" s="185"/>
      <c r="TI423" s="185"/>
      <c r="TJ423" s="185"/>
      <c r="TK423" s="185"/>
      <c r="TL423" s="185"/>
      <c r="TM423" s="185"/>
      <c r="TN423" s="185"/>
      <c r="TO423" s="185"/>
      <c r="TP423" s="185"/>
      <c r="TQ423" s="185"/>
      <c r="TR423" s="185"/>
      <c r="TS423" s="185"/>
      <c r="TT423" s="185"/>
      <c r="TU423" s="185"/>
      <c r="TV423" s="185"/>
      <c r="TW423" s="185"/>
      <c r="TX423" s="185"/>
      <c r="TY423" s="185"/>
      <c r="TZ423" s="185"/>
      <c r="UA423" s="185"/>
      <c r="UB423" s="185"/>
      <c r="UC423" s="185"/>
      <c r="UD423" s="185"/>
      <c r="UE423" s="185"/>
      <c r="UF423" s="185"/>
      <c r="UG423" s="185"/>
      <c r="UH423" s="185"/>
      <c r="UI423" s="185"/>
      <c r="UJ423" s="185"/>
      <c r="UK423" s="185"/>
      <c r="UL423" s="185"/>
      <c r="UM423" s="185"/>
      <c r="UN423" s="185"/>
      <c r="UO423" s="185"/>
      <c r="UP423" s="185"/>
      <c r="UQ423" s="185"/>
      <c r="UR423" s="185"/>
      <c r="US423" s="185"/>
      <c r="UT423" s="185"/>
      <c r="UU423" s="185"/>
      <c r="UV423" s="185"/>
      <c r="UW423" s="185"/>
      <c r="UX423" s="185"/>
      <c r="UY423" s="185"/>
      <c r="UZ423" s="185"/>
      <c r="VA423" s="185"/>
      <c r="VB423" s="185"/>
      <c r="VC423" s="185"/>
      <c r="VD423" s="185"/>
      <c r="VE423" s="185"/>
      <c r="VF423" s="185"/>
      <c r="VG423" s="185"/>
      <c r="VH423" s="185"/>
      <c r="VI423" s="185"/>
      <c r="VJ423" s="185"/>
      <c r="VK423" s="185"/>
      <c r="VL423" s="185"/>
      <c r="VM423" s="185"/>
      <c r="VN423" s="185"/>
      <c r="VO423" s="185"/>
      <c r="VP423" s="185"/>
      <c r="VQ423" s="185"/>
      <c r="VR423" s="185"/>
      <c r="VS423" s="185"/>
      <c r="VT423" s="185"/>
      <c r="VU423" s="185"/>
      <c r="VV423" s="185"/>
      <c r="VW423" s="185"/>
      <c r="VX423" s="185"/>
      <c r="VY423" s="185"/>
      <c r="VZ423" s="185"/>
      <c r="WA423" s="185"/>
      <c r="WB423" s="185"/>
      <c r="WC423" s="185"/>
      <c r="WD423" s="185"/>
      <c r="WE423" s="185"/>
      <c r="WF423" s="185"/>
      <c r="WG423" s="185"/>
      <c r="WH423" s="185"/>
      <c r="WI423" s="185"/>
      <c r="WJ423" s="185"/>
      <c r="WK423" s="185"/>
      <c r="WL423" s="185"/>
      <c r="WM423" s="185"/>
      <c r="WN423" s="185"/>
      <c r="WO423" s="185"/>
      <c r="WP423" s="185"/>
      <c r="WQ423" s="185"/>
      <c r="WR423" s="185"/>
      <c r="WS423" s="185"/>
      <c r="WT423" s="185"/>
      <c r="WU423" s="185"/>
      <c r="WV423" s="185"/>
      <c r="WW423" s="185"/>
      <c r="WX423" s="185"/>
      <c r="WY423" s="185"/>
      <c r="WZ423" s="185"/>
      <c r="XA423" s="185"/>
      <c r="XB423" s="185"/>
      <c r="XC423" s="185"/>
      <c r="XD423" s="185"/>
      <c r="XE423" s="185"/>
      <c r="XF423" s="185"/>
      <c r="XG423" s="185"/>
      <c r="XH423" s="185"/>
      <c r="XI423" s="185"/>
      <c r="XJ423" s="185"/>
      <c r="XK423" s="185"/>
      <c r="XL423" s="185"/>
      <c r="XM423" s="185"/>
      <c r="XN423" s="185"/>
      <c r="XO423" s="185"/>
      <c r="XP423" s="185"/>
      <c r="XQ423" s="185"/>
      <c r="XR423" s="185"/>
      <c r="XS423" s="185"/>
      <c r="XT423" s="185"/>
      <c r="XU423" s="185"/>
      <c r="XV423" s="185"/>
      <c r="XW423" s="185"/>
      <c r="XX423" s="185"/>
      <c r="XY423" s="185"/>
      <c r="XZ423" s="185"/>
      <c r="YA423" s="185"/>
      <c r="YB423" s="185"/>
      <c r="YC423" s="185"/>
      <c r="YD423" s="185"/>
      <c r="YE423" s="185"/>
      <c r="YF423" s="185"/>
      <c r="YG423" s="185"/>
      <c r="YH423" s="185"/>
      <c r="YI423" s="185"/>
      <c r="YJ423" s="185"/>
      <c r="YK423" s="185"/>
      <c r="YL423" s="185"/>
      <c r="YM423" s="185"/>
      <c r="YN423" s="185"/>
      <c r="YO423" s="185"/>
      <c r="YP423" s="185"/>
      <c r="YQ423" s="185"/>
      <c r="YR423" s="185"/>
      <c r="YS423" s="185"/>
      <c r="YT423" s="185"/>
      <c r="YU423" s="185"/>
      <c r="YV423" s="185"/>
      <c r="YW423" s="185"/>
      <c r="YX423" s="185"/>
      <c r="YY423" s="185"/>
      <c r="YZ423" s="185"/>
      <c r="ZA423" s="185"/>
      <c r="ZB423" s="185"/>
      <c r="ZC423" s="185"/>
      <c r="ZD423" s="185"/>
      <c r="ZE423" s="185"/>
      <c r="ZF423" s="185"/>
      <c r="ZG423" s="185"/>
      <c r="ZH423" s="185"/>
      <c r="ZI423" s="185"/>
      <c r="ZJ423" s="185"/>
      <c r="ZK423" s="185"/>
      <c r="ZL423" s="185"/>
      <c r="ZM423" s="185"/>
      <c r="ZN423" s="185"/>
      <c r="ZO423" s="185"/>
      <c r="ZP423" s="185"/>
      <c r="ZQ423" s="185"/>
      <c r="ZR423" s="185"/>
      <c r="ZS423" s="185"/>
      <c r="ZT423" s="185"/>
      <c r="ZU423" s="185"/>
      <c r="ZV423" s="185"/>
      <c r="ZW423" s="185"/>
      <c r="ZX423" s="185"/>
      <c r="ZY423" s="185"/>
      <c r="ZZ423" s="185"/>
      <c r="AAA423" s="185"/>
      <c r="AAB423" s="185"/>
      <c r="AAC423" s="185"/>
      <c r="AAD423" s="185"/>
      <c r="AAE423" s="185"/>
      <c r="AAF423" s="185"/>
      <c r="AAG423" s="185"/>
      <c r="AAH423" s="185"/>
      <c r="AAI423" s="185"/>
      <c r="AAJ423" s="185"/>
      <c r="AAK423" s="185"/>
      <c r="AAL423" s="185"/>
      <c r="AAM423" s="185"/>
      <c r="AAN423" s="185"/>
      <c r="AAO423" s="185"/>
      <c r="AAP423" s="185"/>
      <c r="AAQ423" s="185"/>
      <c r="AAR423" s="185"/>
      <c r="AAS423" s="185"/>
      <c r="AAT423" s="185"/>
      <c r="AAU423" s="185"/>
      <c r="AAV423" s="185"/>
      <c r="AAW423" s="185"/>
      <c r="AAX423" s="185"/>
      <c r="AAY423" s="185"/>
      <c r="AAZ423" s="185"/>
      <c r="ABA423" s="185"/>
      <c r="ABB423" s="185"/>
      <c r="ABC423" s="185"/>
      <c r="ABD423" s="185"/>
      <c r="ABE423" s="185"/>
      <c r="ABF423" s="185"/>
      <c r="ABG423" s="185"/>
      <c r="ABH423" s="185"/>
      <c r="ABI423" s="185"/>
      <c r="ABJ423" s="185"/>
      <c r="ABK423" s="185"/>
      <c r="ABL423" s="185"/>
      <c r="ABM423" s="185"/>
      <c r="ABN423" s="185"/>
      <c r="ABO423" s="185"/>
      <c r="ABP423" s="185"/>
      <c r="ABQ423" s="185"/>
      <c r="ABR423" s="185"/>
      <c r="ABS423" s="185"/>
      <c r="ABT423" s="185"/>
      <c r="ABU423" s="185"/>
      <c r="ABV423" s="185"/>
      <c r="ABW423" s="185"/>
      <c r="ABX423" s="185"/>
      <c r="ABY423" s="185"/>
      <c r="ABZ423" s="185"/>
      <c r="ACA423" s="185"/>
      <c r="ACB423" s="185"/>
      <c r="ACC423" s="185"/>
      <c r="ACD423" s="185"/>
      <c r="ACE423" s="185"/>
      <c r="ACF423" s="185"/>
      <c r="ACG423" s="185"/>
      <c r="ACH423" s="185"/>
      <c r="ACI423" s="185"/>
      <c r="ACJ423" s="185"/>
      <c r="ACK423" s="185"/>
      <c r="ACL423" s="185"/>
      <c r="ACM423" s="185"/>
      <c r="ACN423" s="185"/>
      <c r="ACO423" s="185"/>
      <c r="ACP423" s="185"/>
      <c r="ACQ423" s="185"/>
      <c r="ACR423" s="185"/>
      <c r="ACS423" s="185"/>
      <c r="ACT423" s="185"/>
      <c r="ACU423" s="185"/>
      <c r="ACV423" s="185"/>
      <c r="ACW423" s="185"/>
      <c r="ACX423" s="185"/>
      <c r="ACY423" s="185"/>
      <c r="ACZ423" s="185"/>
      <c r="ADA423" s="185"/>
    </row>
    <row r="424" spans="1:781" s="166" customFormat="1" ht="15" customHeight="1" x14ac:dyDescent="0.3">
      <c r="A424" s="262"/>
      <c r="B424" s="267"/>
      <c r="C424" s="330"/>
      <c r="D424" s="270"/>
      <c r="E424" s="265"/>
      <c r="F424" s="271"/>
      <c r="G424" s="264"/>
      <c r="H424" s="271"/>
      <c r="I424" s="272"/>
      <c r="J424" s="325"/>
      <c r="K424" s="262"/>
      <c r="L424" s="263"/>
      <c r="M424" s="264"/>
      <c r="N424" s="265"/>
      <c r="O424" s="273"/>
      <c r="P424" s="267"/>
      <c r="Q424" s="274"/>
      <c r="R424" s="268"/>
      <c r="S424" s="294" t="s">
        <v>1123</v>
      </c>
      <c r="T424" s="329" t="s">
        <v>1124</v>
      </c>
      <c r="U424" s="285" t="s">
        <v>1125</v>
      </c>
      <c r="V424" s="324"/>
      <c r="W424" s="322"/>
      <c r="X424" s="322"/>
      <c r="Y424" s="322"/>
      <c r="Z424" s="322"/>
      <c r="AA424" s="322"/>
      <c r="AB424" s="323"/>
      <c r="AC424" s="324"/>
      <c r="AD424" s="324"/>
      <c r="AE424" s="324"/>
      <c r="AF424" s="324"/>
      <c r="AG424" s="324"/>
      <c r="AH424" s="324"/>
      <c r="AI424" s="324"/>
      <c r="AJ424" s="324"/>
      <c r="AK424" s="324"/>
      <c r="AL424" s="324"/>
      <c r="AM424" s="324"/>
      <c r="AN424" s="324"/>
      <c r="AO424" s="324"/>
      <c r="AP424" s="185"/>
      <c r="AQ424" s="185"/>
      <c r="AR424" s="185"/>
      <c r="AS424" s="185"/>
      <c r="AT424" s="185"/>
      <c r="AU424" s="185"/>
      <c r="AV424" s="185"/>
      <c r="AW424" s="185"/>
      <c r="AX424" s="185"/>
      <c r="AY424" s="185"/>
      <c r="AZ424" s="185"/>
      <c r="BA424" s="185"/>
      <c r="BB424" s="185"/>
      <c r="BC424" s="185"/>
      <c r="BD424" s="185"/>
      <c r="BE424" s="185"/>
      <c r="BF424" s="185"/>
      <c r="BG424" s="185"/>
      <c r="BH424" s="185"/>
      <c r="BI424" s="185"/>
      <c r="BJ424" s="185"/>
      <c r="BK424" s="185"/>
      <c r="BL424" s="185"/>
      <c r="BM424" s="185"/>
      <c r="BN424" s="185"/>
      <c r="BO424" s="185"/>
      <c r="BP424" s="185"/>
      <c r="BQ424" s="185"/>
      <c r="BR424" s="185"/>
      <c r="BS424" s="185"/>
      <c r="BT424" s="185"/>
      <c r="BU424" s="185"/>
      <c r="BV424" s="185"/>
      <c r="BW424" s="185"/>
      <c r="BX424" s="185"/>
      <c r="BY424" s="185"/>
      <c r="BZ424" s="185"/>
      <c r="CA424" s="185"/>
      <c r="CB424" s="185"/>
      <c r="CC424" s="185"/>
      <c r="CD424" s="185"/>
      <c r="CE424" s="185"/>
      <c r="CF424" s="185"/>
      <c r="CG424" s="185"/>
      <c r="CH424" s="185"/>
      <c r="CI424" s="185"/>
      <c r="CJ424" s="185"/>
      <c r="CK424" s="185"/>
      <c r="CL424" s="185"/>
      <c r="CM424" s="185"/>
      <c r="CN424" s="185"/>
      <c r="CO424" s="185"/>
      <c r="CP424" s="185"/>
      <c r="CQ424" s="185"/>
      <c r="CR424" s="185"/>
      <c r="CS424" s="185"/>
      <c r="CT424" s="185"/>
      <c r="CU424" s="185"/>
      <c r="CV424" s="185"/>
      <c r="CW424" s="185"/>
      <c r="CX424" s="185"/>
      <c r="CY424" s="185"/>
      <c r="CZ424" s="185"/>
      <c r="DA424" s="185"/>
      <c r="DB424" s="185"/>
      <c r="DC424" s="185"/>
      <c r="DD424" s="185"/>
      <c r="DE424" s="185"/>
      <c r="DF424" s="185"/>
      <c r="DG424" s="185"/>
      <c r="DH424" s="185"/>
      <c r="DI424" s="185"/>
      <c r="DJ424" s="185"/>
      <c r="DK424" s="185"/>
      <c r="DL424" s="185"/>
      <c r="DM424" s="185"/>
      <c r="DN424" s="185"/>
      <c r="DO424" s="185"/>
      <c r="DP424" s="185"/>
      <c r="DQ424" s="185"/>
      <c r="DR424" s="185"/>
      <c r="DS424" s="185"/>
      <c r="DT424" s="185"/>
      <c r="DU424" s="185"/>
      <c r="DV424" s="185"/>
      <c r="DW424" s="185"/>
      <c r="DX424" s="185"/>
      <c r="DY424" s="185"/>
      <c r="DZ424" s="185"/>
      <c r="EA424" s="185"/>
      <c r="EB424" s="185"/>
      <c r="EC424" s="185"/>
      <c r="ED424" s="185"/>
      <c r="EE424" s="185"/>
      <c r="EF424" s="185"/>
      <c r="EG424" s="185"/>
      <c r="EH424" s="185"/>
      <c r="EI424" s="185"/>
      <c r="EJ424" s="185"/>
      <c r="EK424" s="185"/>
      <c r="EL424" s="185"/>
      <c r="EM424" s="185"/>
      <c r="EN424" s="185"/>
      <c r="EO424" s="185"/>
      <c r="EP424" s="185"/>
      <c r="EQ424" s="185"/>
      <c r="ER424" s="185"/>
      <c r="ES424" s="185"/>
      <c r="ET424" s="185"/>
      <c r="EU424" s="185"/>
      <c r="EV424" s="185"/>
      <c r="EW424" s="185"/>
      <c r="EX424" s="185"/>
      <c r="EY424" s="185"/>
      <c r="EZ424" s="185"/>
      <c r="FA424" s="185"/>
      <c r="FB424" s="185"/>
      <c r="FC424" s="185"/>
      <c r="FD424" s="185"/>
      <c r="FE424" s="185"/>
      <c r="FF424" s="185"/>
      <c r="FG424" s="185"/>
      <c r="FH424" s="185"/>
      <c r="FI424" s="185"/>
      <c r="FJ424" s="185"/>
      <c r="FK424" s="185"/>
      <c r="FL424" s="185"/>
      <c r="FM424" s="185"/>
      <c r="FN424" s="185"/>
      <c r="FO424" s="185"/>
      <c r="FP424" s="185"/>
      <c r="FQ424" s="185"/>
      <c r="FR424" s="185"/>
      <c r="FS424" s="185"/>
      <c r="FT424" s="185"/>
      <c r="FU424" s="185"/>
      <c r="FV424" s="185"/>
      <c r="FW424" s="185"/>
      <c r="FX424" s="185"/>
      <c r="FY424" s="185"/>
      <c r="FZ424" s="185"/>
      <c r="GA424" s="185"/>
      <c r="GB424" s="185"/>
      <c r="GC424" s="185"/>
      <c r="GD424" s="185"/>
      <c r="GE424" s="185"/>
      <c r="GF424" s="185"/>
      <c r="GG424" s="185"/>
      <c r="GH424" s="185"/>
      <c r="GI424" s="185"/>
      <c r="GJ424" s="185"/>
      <c r="GK424" s="185"/>
      <c r="GL424" s="185"/>
      <c r="GM424" s="185"/>
      <c r="GN424" s="185"/>
      <c r="GO424" s="185"/>
      <c r="GP424" s="185"/>
      <c r="GQ424" s="185"/>
      <c r="GR424" s="185"/>
      <c r="GS424" s="185"/>
      <c r="GT424" s="185"/>
      <c r="GU424" s="185"/>
      <c r="GV424" s="185"/>
      <c r="GW424" s="185"/>
      <c r="GX424" s="185"/>
      <c r="GY424" s="185"/>
      <c r="GZ424" s="185"/>
      <c r="HA424" s="185"/>
      <c r="HB424" s="185"/>
      <c r="HC424" s="185"/>
      <c r="HD424" s="185"/>
      <c r="HE424" s="185"/>
      <c r="HF424" s="185"/>
      <c r="HG424" s="185"/>
      <c r="HH424" s="185"/>
      <c r="HI424" s="185"/>
      <c r="HJ424" s="185"/>
      <c r="HK424" s="185"/>
      <c r="HL424" s="185"/>
      <c r="HM424" s="185"/>
      <c r="HN424" s="185"/>
      <c r="HO424" s="185"/>
      <c r="HP424" s="185"/>
      <c r="HQ424" s="185"/>
      <c r="HR424" s="185"/>
      <c r="HS424" s="185"/>
      <c r="HT424" s="185"/>
      <c r="HU424" s="185"/>
      <c r="HV424" s="185"/>
      <c r="HW424" s="185"/>
      <c r="HX424" s="185"/>
      <c r="HY424" s="185"/>
      <c r="HZ424" s="185"/>
      <c r="IA424" s="185"/>
      <c r="IB424" s="185"/>
      <c r="IC424" s="185"/>
      <c r="ID424" s="185"/>
      <c r="IE424" s="185"/>
      <c r="IF424" s="185"/>
      <c r="IG424" s="185"/>
      <c r="IH424" s="185"/>
      <c r="II424" s="185"/>
      <c r="IJ424" s="185"/>
      <c r="IK424" s="185"/>
      <c r="IL424" s="185"/>
      <c r="IM424" s="185"/>
      <c r="IN424" s="185"/>
      <c r="IO424" s="185"/>
      <c r="IP424" s="185"/>
      <c r="IQ424" s="185"/>
      <c r="IR424" s="185"/>
      <c r="IS424" s="185"/>
      <c r="IT424" s="185"/>
      <c r="IU424" s="185"/>
      <c r="IV424" s="185"/>
      <c r="IW424" s="185"/>
      <c r="IX424" s="185"/>
      <c r="IY424" s="185"/>
      <c r="IZ424" s="185"/>
      <c r="JA424" s="185"/>
      <c r="JB424" s="185"/>
      <c r="JC424" s="185"/>
      <c r="JD424" s="185"/>
      <c r="JE424" s="185"/>
      <c r="JF424" s="185"/>
      <c r="JG424" s="185"/>
      <c r="JH424" s="185"/>
      <c r="JI424" s="185"/>
      <c r="JJ424" s="185"/>
      <c r="JK424" s="185"/>
      <c r="JL424" s="185"/>
      <c r="JM424" s="185"/>
      <c r="JN424" s="185"/>
      <c r="JO424" s="185"/>
      <c r="JP424" s="185"/>
      <c r="JQ424" s="185"/>
      <c r="JR424" s="185"/>
      <c r="JS424" s="185"/>
      <c r="JT424" s="185"/>
      <c r="JU424" s="185"/>
      <c r="JV424" s="185"/>
      <c r="JW424" s="185"/>
      <c r="JX424" s="185"/>
      <c r="JY424" s="185"/>
      <c r="JZ424" s="185"/>
      <c r="KA424" s="185"/>
      <c r="KB424" s="185"/>
      <c r="KC424" s="185"/>
      <c r="KD424" s="185"/>
      <c r="KE424" s="185"/>
      <c r="KF424" s="185"/>
      <c r="KG424" s="185"/>
      <c r="KH424" s="185"/>
      <c r="KI424" s="185"/>
      <c r="KJ424" s="185"/>
      <c r="KK424" s="185"/>
      <c r="KL424" s="185"/>
      <c r="KM424" s="185"/>
      <c r="KN424" s="185"/>
      <c r="KO424" s="185"/>
      <c r="KP424" s="185"/>
      <c r="KQ424" s="185"/>
      <c r="KR424" s="185"/>
      <c r="KS424" s="185"/>
      <c r="KT424" s="185"/>
      <c r="KU424" s="185"/>
      <c r="KV424" s="185"/>
      <c r="KW424" s="185"/>
      <c r="KX424" s="185"/>
      <c r="KY424" s="185"/>
      <c r="KZ424" s="185"/>
      <c r="LA424" s="185"/>
      <c r="LB424" s="185"/>
      <c r="LC424" s="185"/>
      <c r="LD424" s="185"/>
      <c r="LE424" s="185"/>
      <c r="LF424" s="185"/>
      <c r="LG424" s="185"/>
      <c r="LH424" s="185"/>
      <c r="LI424" s="185"/>
      <c r="LJ424" s="185"/>
      <c r="LK424" s="185"/>
      <c r="LL424" s="185"/>
      <c r="LM424" s="185"/>
      <c r="LN424" s="185"/>
      <c r="LO424" s="185"/>
      <c r="LP424" s="185"/>
      <c r="LQ424" s="185"/>
      <c r="LR424" s="185"/>
      <c r="LS424" s="185"/>
      <c r="LT424" s="185"/>
      <c r="LU424" s="185"/>
      <c r="LV424" s="185"/>
      <c r="LW424" s="185"/>
      <c r="LX424" s="185"/>
      <c r="LY424" s="185"/>
      <c r="LZ424" s="185"/>
      <c r="MA424" s="185"/>
      <c r="MB424" s="185"/>
      <c r="MC424" s="185"/>
      <c r="MD424" s="185"/>
      <c r="ME424" s="185"/>
      <c r="MF424" s="185"/>
      <c r="MG424" s="185"/>
      <c r="MH424" s="185"/>
      <c r="MI424" s="185"/>
      <c r="MJ424" s="185"/>
      <c r="MK424" s="185"/>
      <c r="ML424" s="185"/>
      <c r="MM424" s="185"/>
      <c r="MN424" s="185"/>
      <c r="MO424" s="185"/>
      <c r="MP424" s="185"/>
      <c r="MQ424" s="185"/>
      <c r="MR424" s="185"/>
      <c r="MS424" s="185"/>
      <c r="MT424" s="185"/>
      <c r="MU424" s="185"/>
      <c r="MV424" s="185"/>
      <c r="MW424" s="185"/>
      <c r="MX424" s="185"/>
      <c r="MY424" s="185"/>
      <c r="MZ424" s="185"/>
      <c r="NA424" s="185"/>
      <c r="NB424" s="185"/>
      <c r="NC424" s="185"/>
      <c r="ND424" s="185"/>
      <c r="NE424" s="185"/>
      <c r="NF424" s="185"/>
      <c r="NG424" s="185"/>
      <c r="NH424" s="185"/>
      <c r="NI424" s="185"/>
      <c r="NJ424" s="185"/>
      <c r="NK424" s="185"/>
      <c r="NL424" s="185"/>
      <c r="NM424" s="185"/>
      <c r="NN424" s="185"/>
      <c r="NO424" s="185"/>
      <c r="NP424" s="185"/>
      <c r="NQ424" s="185"/>
      <c r="NR424" s="185"/>
      <c r="NS424" s="185"/>
      <c r="NT424" s="185"/>
      <c r="NU424" s="185"/>
      <c r="NV424" s="185"/>
      <c r="NW424" s="185"/>
      <c r="NX424" s="185"/>
      <c r="NY424" s="185"/>
      <c r="NZ424" s="185"/>
      <c r="OA424" s="185"/>
      <c r="OB424" s="185"/>
      <c r="OC424" s="185"/>
      <c r="OD424" s="185"/>
      <c r="OE424" s="185"/>
      <c r="OF424" s="185"/>
      <c r="OG424" s="185"/>
      <c r="OH424" s="185"/>
      <c r="OI424" s="185"/>
      <c r="OJ424" s="185"/>
      <c r="OK424" s="185"/>
      <c r="OL424" s="185"/>
      <c r="OM424" s="185"/>
      <c r="ON424" s="185"/>
      <c r="OO424" s="185"/>
      <c r="OP424" s="185"/>
      <c r="OQ424" s="185"/>
      <c r="OR424" s="185"/>
      <c r="OS424" s="185"/>
      <c r="OT424" s="185"/>
      <c r="OU424" s="185"/>
      <c r="OV424" s="185"/>
      <c r="OW424" s="185"/>
      <c r="OX424" s="185"/>
      <c r="OY424" s="185"/>
      <c r="OZ424" s="185"/>
      <c r="PA424" s="185"/>
      <c r="PB424" s="185"/>
      <c r="PC424" s="185"/>
      <c r="PD424" s="185"/>
      <c r="PE424" s="185"/>
      <c r="PF424" s="185"/>
      <c r="PG424" s="185"/>
      <c r="PH424" s="185"/>
      <c r="PI424" s="185"/>
      <c r="PJ424" s="185"/>
      <c r="PK424" s="185"/>
      <c r="PL424" s="185"/>
      <c r="PM424" s="185"/>
      <c r="PN424" s="185"/>
      <c r="PO424" s="185"/>
      <c r="PP424" s="185"/>
      <c r="PQ424" s="185"/>
      <c r="PR424" s="185"/>
      <c r="PS424" s="185"/>
      <c r="PT424" s="185"/>
      <c r="PU424" s="185"/>
      <c r="PV424" s="185"/>
      <c r="PW424" s="185"/>
      <c r="PX424" s="185"/>
      <c r="PY424" s="185"/>
      <c r="PZ424" s="185"/>
      <c r="QA424" s="185"/>
      <c r="QB424" s="185"/>
      <c r="QC424" s="185"/>
      <c r="QD424" s="185"/>
      <c r="QE424" s="185"/>
      <c r="QF424" s="185"/>
      <c r="QG424" s="185"/>
      <c r="QH424" s="185"/>
      <c r="QI424" s="185"/>
      <c r="QJ424" s="185"/>
      <c r="QK424" s="185"/>
      <c r="QL424" s="185"/>
      <c r="QM424" s="185"/>
      <c r="QN424" s="185"/>
      <c r="QO424" s="185"/>
      <c r="QP424" s="185"/>
      <c r="QQ424" s="185"/>
      <c r="QR424" s="185"/>
      <c r="QS424" s="185"/>
      <c r="QT424" s="185"/>
      <c r="QU424" s="185"/>
      <c r="QV424" s="185"/>
      <c r="QW424" s="185"/>
      <c r="QX424" s="185"/>
      <c r="QY424" s="185"/>
      <c r="QZ424" s="185"/>
      <c r="RA424" s="185"/>
      <c r="RB424" s="185"/>
      <c r="RC424" s="185"/>
      <c r="RD424" s="185"/>
      <c r="RE424" s="185"/>
      <c r="RF424" s="185"/>
      <c r="RG424" s="185"/>
      <c r="RH424" s="185"/>
      <c r="RI424" s="185"/>
      <c r="RJ424" s="185"/>
      <c r="RK424" s="185"/>
      <c r="RL424" s="185"/>
      <c r="RM424" s="185"/>
      <c r="RN424" s="185"/>
      <c r="RO424" s="185"/>
      <c r="RP424" s="185"/>
      <c r="RQ424" s="185"/>
      <c r="RR424" s="185"/>
      <c r="RS424" s="185"/>
      <c r="RT424" s="185"/>
      <c r="RU424" s="185"/>
      <c r="RV424" s="185"/>
      <c r="RW424" s="185"/>
      <c r="RX424" s="185"/>
      <c r="RY424" s="185"/>
      <c r="RZ424" s="185"/>
      <c r="SA424" s="185"/>
      <c r="SB424" s="185"/>
      <c r="SC424" s="185"/>
      <c r="SD424" s="185"/>
      <c r="SE424" s="185"/>
      <c r="SF424" s="185"/>
      <c r="SG424" s="185"/>
      <c r="SH424" s="185"/>
      <c r="SI424" s="185"/>
      <c r="SJ424" s="185"/>
      <c r="SK424" s="185"/>
      <c r="SL424" s="185"/>
      <c r="SM424" s="185"/>
      <c r="SN424" s="185"/>
      <c r="SO424" s="185"/>
      <c r="SP424" s="185"/>
      <c r="SQ424" s="185"/>
      <c r="SR424" s="185"/>
      <c r="SS424" s="185"/>
      <c r="ST424" s="185"/>
      <c r="SU424" s="185"/>
      <c r="SV424" s="185"/>
      <c r="SW424" s="185"/>
      <c r="SX424" s="185"/>
      <c r="SY424" s="185"/>
      <c r="SZ424" s="185"/>
      <c r="TA424" s="185"/>
      <c r="TB424" s="185"/>
      <c r="TC424" s="185"/>
      <c r="TD424" s="185"/>
      <c r="TE424" s="185"/>
      <c r="TF424" s="185"/>
      <c r="TG424" s="185"/>
      <c r="TH424" s="185"/>
      <c r="TI424" s="185"/>
      <c r="TJ424" s="185"/>
      <c r="TK424" s="185"/>
      <c r="TL424" s="185"/>
      <c r="TM424" s="185"/>
      <c r="TN424" s="185"/>
      <c r="TO424" s="185"/>
      <c r="TP424" s="185"/>
      <c r="TQ424" s="185"/>
      <c r="TR424" s="185"/>
      <c r="TS424" s="185"/>
      <c r="TT424" s="185"/>
      <c r="TU424" s="185"/>
      <c r="TV424" s="185"/>
      <c r="TW424" s="185"/>
      <c r="TX424" s="185"/>
      <c r="TY424" s="185"/>
      <c r="TZ424" s="185"/>
      <c r="UA424" s="185"/>
      <c r="UB424" s="185"/>
      <c r="UC424" s="185"/>
      <c r="UD424" s="185"/>
      <c r="UE424" s="185"/>
      <c r="UF424" s="185"/>
      <c r="UG424" s="185"/>
      <c r="UH424" s="185"/>
      <c r="UI424" s="185"/>
      <c r="UJ424" s="185"/>
      <c r="UK424" s="185"/>
      <c r="UL424" s="185"/>
      <c r="UM424" s="185"/>
      <c r="UN424" s="185"/>
      <c r="UO424" s="185"/>
      <c r="UP424" s="185"/>
      <c r="UQ424" s="185"/>
      <c r="UR424" s="185"/>
      <c r="US424" s="185"/>
      <c r="UT424" s="185"/>
      <c r="UU424" s="185"/>
      <c r="UV424" s="185"/>
      <c r="UW424" s="185"/>
      <c r="UX424" s="185"/>
      <c r="UY424" s="185"/>
      <c r="UZ424" s="185"/>
      <c r="VA424" s="185"/>
      <c r="VB424" s="185"/>
      <c r="VC424" s="185"/>
      <c r="VD424" s="185"/>
      <c r="VE424" s="185"/>
      <c r="VF424" s="185"/>
      <c r="VG424" s="185"/>
      <c r="VH424" s="185"/>
      <c r="VI424" s="185"/>
      <c r="VJ424" s="185"/>
      <c r="VK424" s="185"/>
      <c r="VL424" s="185"/>
      <c r="VM424" s="185"/>
      <c r="VN424" s="185"/>
      <c r="VO424" s="185"/>
      <c r="VP424" s="185"/>
      <c r="VQ424" s="185"/>
      <c r="VR424" s="185"/>
      <c r="VS424" s="185"/>
      <c r="VT424" s="185"/>
      <c r="VU424" s="185"/>
      <c r="VV424" s="185"/>
      <c r="VW424" s="185"/>
      <c r="VX424" s="185"/>
      <c r="VY424" s="185"/>
      <c r="VZ424" s="185"/>
      <c r="WA424" s="185"/>
      <c r="WB424" s="185"/>
      <c r="WC424" s="185"/>
      <c r="WD424" s="185"/>
      <c r="WE424" s="185"/>
      <c r="WF424" s="185"/>
      <c r="WG424" s="185"/>
      <c r="WH424" s="185"/>
      <c r="WI424" s="185"/>
      <c r="WJ424" s="185"/>
      <c r="WK424" s="185"/>
      <c r="WL424" s="185"/>
      <c r="WM424" s="185"/>
      <c r="WN424" s="185"/>
      <c r="WO424" s="185"/>
      <c r="WP424" s="185"/>
      <c r="WQ424" s="185"/>
      <c r="WR424" s="185"/>
      <c r="WS424" s="185"/>
      <c r="WT424" s="185"/>
      <c r="WU424" s="185"/>
      <c r="WV424" s="185"/>
      <c r="WW424" s="185"/>
      <c r="WX424" s="185"/>
      <c r="WY424" s="185"/>
      <c r="WZ424" s="185"/>
      <c r="XA424" s="185"/>
      <c r="XB424" s="185"/>
      <c r="XC424" s="185"/>
      <c r="XD424" s="185"/>
      <c r="XE424" s="185"/>
      <c r="XF424" s="185"/>
      <c r="XG424" s="185"/>
      <c r="XH424" s="185"/>
      <c r="XI424" s="185"/>
      <c r="XJ424" s="185"/>
      <c r="XK424" s="185"/>
      <c r="XL424" s="185"/>
      <c r="XM424" s="185"/>
      <c r="XN424" s="185"/>
      <c r="XO424" s="185"/>
      <c r="XP424" s="185"/>
      <c r="XQ424" s="185"/>
      <c r="XR424" s="185"/>
      <c r="XS424" s="185"/>
      <c r="XT424" s="185"/>
      <c r="XU424" s="185"/>
      <c r="XV424" s="185"/>
      <c r="XW424" s="185"/>
      <c r="XX424" s="185"/>
      <c r="XY424" s="185"/>
      <c r="XZ424" s="185"/>
      <c r="YA424" s="185"/>
      <c r="YB424" s="185"/>
      <c r="YC424" s="185"/>
      <c r="YD424" s="185"/>
      <c r="YE424" s="185"/>
      <c r="YF424" s="185"/>
      <c r="YG424" s="185"/>
      <c r="YH424" s="185"/>
      <c r="YI424" s="185"/>
      <c r="YJ424" s="185"/>
      <c r="YK424" s="185"/>
      <c r="YL424" s="185"/>
      <c r="YM424" s="185"/>
      <c r="YN424" s="185"/>
      <c r="YO424" s="185"/>
      <c r="YP424" s="185"/>
      <c r="YQ424" s="185"/>
      <c r="YR424" s="185"/>
      <c r="YS424" s="185"/>
      <c r="YT424" s="185"/>
      <c r="YU424" s="185"/>
      <c r="YV424" s="185"/>
      <c r="YW424" s="185"/>
      <c r="YX424" s="185"/>
      <c r="YY424" s="185"/>
      <c r="YZ424" s="185"/>
      <c r="ZA424" s="185"/>
      <c r="ZB424" s="185"/>
      <c r="ZC424" s="185"/>
      <c r="ZD424" s="185"/>
      <c r="ZE424" s="185"/>
      <c r="ZF424" s="185"/>
      <c r="ZG424" s="185"/>
      <c r="ZH424" s="185"/>
      <c r="ZI424" s="185"/>
      <c r="ZJ424" s="185"/>
      <c r="ZK424" s="185"/>
      <c r="ZL424" s="185"/>
      <c r="ZM424" s="185"/>
      <c r="ZN424" s="185"/>
      <c r="ZO424" s="185"/>
      <c r="ZP424" s="185"/>
      <c r="ZQ424" s="185"/>
      <c r="ZR424" s="185"/>
      <c r="ZS424" s="185"/>
      <c r="ZT424" s="185"/>
      <c r="ZU424" s="185"/>
      <c r="ZV424" s="185"/>
      <c r="ZW424" s="185"/>
      <c r="ZX424" s="185"/>
      <c r="ZY424" s="185"/>
      <c r="ZZ424" s="185"/>
      <c r="AAA424" s="185"/>
      <c r="AAB424" s="185"/>
      <c r="AAC424" s="185"/>
      <c r="AAD424" s="185"/>
      <c r="AAE424" s="185"/>
      <c r="AAF424" s="185"/>
      <c r="AAG424" s="185"/>
      <c r="AAH424" s="185"/>
      <c r="AAI424" s="185"/>
      <c r="AAJ424" s="185"/>
      <c r="AAK424" s="185"/>
      <c r="AAL424" s="185"/>
      <c r="AAM424" s="185"/>
      <c r="AAN424" s="185"/>
      <c r="AAO424" s="185"/>
      <c r="AAP424" s="185"/>
      <c r="AAQ424" s="185"/>
      <c r="AAR424" s="185"/>
      <c r="AAS424" s="185"/>
      <c r="AAT424" s="185"/>
      <c r="AAU424" s="185"/>
      <c r="AAV424" s="185"/>
      <c r="AAW424" s="185"/>
      <c r="AAX424" s="185"/>
      <c r="AAY424" s="185"/>
      <c r="AAZ424" s="185"/>
      <c r="ABA424" s="185"/>
      <c r="ABB424" s="185"/>
      <c r="ABC424" s="185"/>
      <c r="ABD424" s="185"/>
      <c r="ABE424" s="185"/>
      <c r="ABF424" s="185"/>
      <c r="ABG424" s="185"/>
      <c r="ABH424" s="185"/>
      <c r="ABI424" s="185"/>
      <c r="ABJ424" s="185"/>
      <c r="ABK424" s="185"/>
      <c r="ABL424" s="185"/>
      <c r="ABM424" s="185"/>
      <c r="ABN424" s="185"/>
      <c r="ABO424" s="185"/>
      <c r="ABP424" s="185"/>
      <c r="ABQ424" s="185"/>
      <c r="ABR424" s="185"/>
      <c r="ABS424" s="185"/>
      <c r="ABT424" s="185"/>
      <c r="ABU424" s="185"/>
      <c r="ABV424" s="185"/>
      <c r="ABW424" s="185"/>
      <c r="ABX424" s="185"/>
      <c r="ABY424" s="185"/>
      <c r="ABZ424" s="185"/>
      <c r="ACA424" s="185"/>
      <c r="ACB424" s="185"/>
      <c r="ACC424" s="185"/>
      <c r="ACD424" s="185"/>
      <c r="ACE424" s="185"/>
      <c r="ACF424" s="185"/>
      <c r="ACG424" s="185"/>
      <c r="ACH424" s="185"/>
      <c r="ACI424" s="185"/>
      <c r="ACJ424" s="185"/>
      <c r="ACK424" s="185"/>
      <c r="ACL424" s="185"/>
      <c r="ACM424" s="185"/>
      <c r="ACN424" s="185"/>
      <c r="ACO424" s="185"/>
      <c r="ACP424" s="185"/>
      <c r="ACQ424" s="185"/>
      <c r="ACR424" s="185"/>
      <c r="ACS424" s="185"/>
      <c r="ACT424" s="185"/>
      <c r="ACU424" s="185"/>
      <c r="ACV424" s="185"/>
      <c r="ACW424" s="185"/>
      <c r="ACX424" s="185"/>
      <c r="ACY424" s="185"/>
      <c r="ACZ424" s="185"/>
      <c r="ADA424" s="185"/>
    </row>
    <row r="425" spans="1:781" s="166" customFormat="1" ht="15" customHeight="1" x14ac:dyDescent="0.3">
      <c r="A425" s="262"/>
      <c r="B425" s="267"/>
      <c r="C425" s="331"/>
      <c r="D425" s="270"/>
      <c r="E425" s="265"/>
      <c r="F425" s="271"/>
      <c r="G425" s="264"/>
      <c r="H425" s="271"/>
      <c r="I425" s="272"/>
      <c r="J425" s="325"/>
      <c r="K425" s="262"/>
      <c r="L425" s="263"/>
      <c r="M425" s="264"/>
      <c r="N425" s="265"/>
      <c r="O425" s="273"/>
      <c r="P425" s="267"/>
      <c r="Q425" s="274"/>
      <c r="R425" s="268"/>
      <c r="S425" s="332" t="s">
        <v>1126</v>
      </c>
      <c r="T425" s="333" t="s">
        <v>1127</v>
      </c>
      <c r="U425" s="324"/>
      <c r="V425" s="334" t="s">
        <v>1128</v>
      </c>
      <c r="W425" s="322"/>
      <c r="X425" s="322"/>
      <c r="Y425" s="322"/>
      <c r="Z425" s="322"/>
      <c r="AA425" s="322"/>
      <c r="AB425" s="323"/>
      <c r="AC425" s="324"/>
      <c r="AD425" s="324"/>
      <c r="AE425" s="324"/>
      <c r="AF425" s="324"/>
      <c r="AG425" s="324"/>
      <c r="AH425" s="324"/>
      <c r="AI425" s="324"/>
      <c r="AJ425" s="324"/>
      <c r="AK425" s="324"/>
      <c r="AL425" s="324"/>
      <c r="AM425" s="324"/>
      <c r="AN425" s="324"/>
      <c r="AO425" s="324"/>
      <c r="AP425" s="185"/>
      <c r="AQ425" s="185"/>
      <c r="AR425" s="185"/>
      <c r="AS425" s="185"/>
      <c r="AT425" s="185"/>
      <c r="AU425" s="185"/>
      <c r="AV425" s="185"/>
      <c r="AW425" s="185"/>
      <c r="AX425" s="185"/>
      <c r="AY425" s="185"/>
      <c r="AZ425" s="185"/>
      <c r="BA425" s="185"/>
      <c r="BB425" s="185"/>
      <c r="BC425" s="185"/>
      <c r="BD425" s="185"/>
      <c r="BE425" s="185"/>
      <c r="BF425" s="185"/>
      <c r="BG425" s="185"/>
      <c r="BH425" s="185"/>
      <c r="BI425" s="185"/>
      <c r="BJ425" s="185"/>
      <c r="BK425" s="185"/>
      <c r="BL425" s="185"/>
      <c r="BM425" s="185"/>
      <c r="BN425" s="185"/>
      <c r="BO425" s="185"/>
      <c r="BP425" s="185"/>
      <c r="BQ425" s="185"/>
      <c r="BR425" s="185"/>
      <c r="BS425" s="185"/>
      <c r="BT425" s="185"/>
      <c r="BU425" s="185"/>
      <c r="BV425" s="185"/>
      <c r="BW425" s="185"/>
      <c r="BX425" s="185"/>
      <c r="BY425" s="185"/>
      <c r="BZ425" s="185"/>
      <c r="CA425" s="185"/>
      <c r="CB425" s="185"/>
      <c r="CC425" s="185"/>
      <c r="CD425" s="185"/>
      <c r="CE425" s="185"/>
      <c r="CF425" s="185"/>
      <c r="CG425" s="185"/>
      <c r="CH425" s="185"/>
      <c r="CI425" s="185"/>
      <c r="CJ425" s="185"/>
      <c r="CK425" s="185"/>
      <c r="CL425" s="185"/>
      <c r="CM425" s="185"/>
      <c r="CN425" s="185"/>
      <c r="CO425" s="185"/>
      <c r="CP425" s="185"/>
      <c r="CQ425" s="185"/>
      <c r="CR425" s="185"/>
      <c r="CS425" s="185"/>
      <c r="CT425" s="185"/>
      <c r="CU425" s="185"/>
      <c r="CV425" s="185"/>
      <c r="CW425" s="185"/>
      <c r="CX425" s="185"/>
      <c r="CY425" s="185"/>
      <c r="CZ425" s="185"/>
      <c r="DA425" s="185"/>
      <c r="DB425" s="185"/>
      <c r="DC425" s="185"/>
      <c r="DD425" s="185"/>
      <c r="DE425" s="185"/>
      <c r="DF425" s="185"/>
      <c r="DG425" s="185"/>
      <c r="DH425" s="185"/>
      <c r="DI425" s="185"/>
      <c r="DJ425" s="185"/>
      <c r="DK425" s="185"/>
      <c r="DL425" s="185"/>
      <c r="DM425" s="185"/>
      <c r="DN425" s="185"/>
      <c r="DO425" s="185"/>
      <c r="DP425" s="185"/>
      <c r="DQ425" s="185"/>
      <c r="DR425" s="185"/>
      <c r="DS425" s="185"/>
      <c r="DT425" s="185"/>
      <c r="DU425" s="185"/>
      <c r="DV425" s="185"/>
      <c r="DW425" s="185"/>
      <c r="DX425" s="185"/>
      <c r="DY425" s="185"/>
      <c r="DZ425" s="185"/>
      <c r="EA425" s="185"/>
      <c r="EB425" s="185"/>
      <c r="EC425" s="185"/>
      <c r="ED425" s="185"/>
      <c r="EE425" s="185"/>
      <c r="EF425" s="185"/>
      <c r="EG425" s="185"/>
      <c r="EH425" s="185"/>
      <c r="EI425" s="185"/>
      <c r="EJ425" s="185"/>
      <c r="EK425" s="185"/>
      <c r="EL425" s="185"/>
      <c r="EM425" s="185"/>
      <c r="EN425" s="185"/>
      <c r="EO425" s="185"/>
      <c r="EP425" s="185"/>
      <c r="EQ425" s="185"/>
      <c r="ER425" s="185"/>
      <c r="ES425" s="185"/>
      <c r="ET425" s="185"/>
      <c r="EU425" s="185"/>
      <c r="EV425" s="185"/>
      <c r="EW425" s="185"/>
      <c r="EX425" s="185"/>
      <c r="EY425" s="185"/>
      <c r="EZ425" s="185"/>
      <c r="FA425" s="185"/>
      <c r="FB425" s="185"/>
      <c r="FC425" s="185"/>
      <c r="FD425" s="185"/>
      <c r="FE425" s="185"/>
      <c r="FF425" s="185"/>
      <c r="FG425" s="185"/>
      <c r="FH425" s="185"/>
      <c r="FI425" s="185"/>
      <c r="FJ425" s="185"/>
      <c r="FK425" s="185"/>
      <c r="FL425" s="185"/>
      <c r="FM425" s="185"/>
      <c r="FN425" s="185"/>
      <c r="FO425" s="185"/>
      <c r="FP425" s="185"/>
      <c r="FQ425" s="185"/>
      <c r="FR425" s="185"/>
      <c r="FS425" s="185"/>
      <c r="FT425" s="185"/>
      <c r="FU425" s="185"/>
      <c r="FV425" s="185"/>
      <c r="FW425" s="185"/>
      <c r="FX425" s="185"/>
      <c r="FY425" s="185"/>
      <c r="FZ425" s="185"/>
      <c r="GA425" s="185"/>
      <c r="GB425" s="185"/>
      <c r="GC425" s="185"/>
      <c r="GD425" s="185"/>
      <c r="GE425" s="185"/>
      <c r="GF425" s="185"/>
      <c r="GG425" s="185"/>
      <c r="GH425" s="185"/>
      <c r="GI425" s="185"/>
      <c r="GJ425" s="185"/>
      <c r="GK425" s="185"/>
      <c r="GL425" s="185"/>
      <c r="GM425" s="185"/>
      <c r="GN425" s="185"/>
      <c r="GO425" s="185"/>
      <c r="GP425" s="185"/>
      <c r="GQ425" s="185"/>
      <c r="GR425" s="185"/>
      <c r="GS425" s="185"/>
      <c r="GT425" s="185"/>
      <c r="GU425" s="185"/>
      <c r="GV425" s="185"/>
      <c r="GW425" s="185"/>
      <c r="GX425" s="185"/>
      <c r="GY425" s="185"/>
      <c r="GZ425" s="185"/>
      <c r="HA425" s="185"/>
      <c r="HB425" s="185"/>
      <c r="HC425" s="185"/>
      <c r="HD425" s="185"/>
      <c r="HE425" s="185"/>
      <c r="HF425" s="185"/>
      <c r="HG425" s="185"/>
      <c r="HH425" s="185"/>
      <c r="HI425" s="185"/>
      <c r="HJ425" s="185"/>
      <c r="HK425" s="185"/>
      <c r="HL425" s="185"/>
      <c r="HM425" s="185"/>
      <c r="HN425" s="185"/>
      <c r="HO425" s="185"/>
      <c r="HP425" s="185"/>
      <c r="HQ425" s="185"/>
      <c r="HR425" s="185"/>
      <c r="HS425" s="185"/>
      <c r="HT425" s="185"/>
      <c r="HU425" s="185"/>
      <c r="HV425" s="185"/>
      <c r="HW425" s="185"/>
      <c r="HX425" s="185"/>
      <c r="HY425" s="185"/>
      <c r="HZ425" s="185"/>
      <c r="IA425" s="185"/>
      <c r="IB425" s="185"/>
      <c r="IC425" s="185"/>
      <c r="ID425" s="185"/>
      <c r="IE425" s="185"/>
      <c r="IF425" s="185"/>
      <c r="IG425" s="185"/>
      <c r="IH425" s="185"/>
      <c r="II425" s="185"/>
      <c r="IJ425" s="185"/>
      <c r="IK425" s="185"/>
      <c r="IL425" s="185"/>
      <c r="IM425" s="185"/>
      <c r="IN425" s="185"/>
      <c r="IO425" s="185"/>
      <c r="IP425" s="185"/>
      <c r="IQ425" s="185"/>
      <c r="IR425" s="185"/>
      <c r="IS425" s="185"/>
      <c r="IT425" s="185"/>
      <c r="IU425" s="185"/>
      <c r="IV425" s="185"/>
      <c r="IW425" s="185"/>
      <c r="IX425" s="185"/>
      <c r="IY425" s="185"/>
      <c r="IZ425" s="185"/>
      <c r="JA425" s="185"/>
      <c r="JB425" s="185"/>
      <c r="JC425" s="185"/>
      <c r="JD425" s="185"/>
      <c r="JE425" s="185"/>
      <c r="JF425" s="185"/>
      <c r="JG425" s="185"/>
      <c r="JH425" s="185"/>
      <c r="JI425" s="185"/>
      <c r="JJ425" s="185"/>
      <c r="JK425" s="185"/>
      <c r="JL425" s="185"/>
      <c r="JM425" s="185"/>
      <c r="JN425" s="185"/>
      <c r="JO425" s="185"/>
      <c r="JP425" s="185"/>
      <c r="JQ425" s="185"/>
      <c r="JR425" s="185"/>
      <c r="JS425" s="185"/>
      <c r="JT425" s="185"/>
      <c r="JU425" s="185"/>
      <c r="JV425" s="185"/>
      <c r="JW425" s="185"/>
      <c r="JX425" s="185"/>
      <c r="JY425" s="185"/>
      <c r="JZ425" s="185"/>
      <c r="KA425" s="185"/>
      <c r="KB425" s="185"/>
      <c r="KC425" s="185"/>
      <c r="KD425" s="185"/>
      <c r="KE425" s="185"/>
      <c r="KF425" s="185"/>
      <c r="KG425" s="185"/>
      <c r="KH425" s="185"/>
      <c r="KI425" s="185"/>
      <c r="KJ425" s="185"/>
      <c r="KK425" s="185"/>
      <c r="KL425" s="185"/>
      <c r="KM425" s="185"/>
      <c r="KN425" s="185"/>
      <c r="KO425" s="185"/>
      <c r="KP425" s="185"/>
      <c r="KQ425" s="185"/>
      <c r="KR425" s="185"/>
      <c r="KS425" s="185"/>
      <c r="KT425" s="185"/>
      <c r="KU425" s="185"/>
      <c r="KV425" s="185"/>
      <c r="KW425" s="185"/>
      <c r="KX425" s="185"/>
      <c r="KY425" s="185"/>
      <c r="KZ425" s="185"/>
      <c r="LA425" s="185"/>
      <c r="LB425" s="185"/>
      <c r="LC425" s="185"/>
      <c r="LD425" s="185"/>
      <c r="LE425" s="185"/>
      <c r="LF425" s="185"/>
      <c r="LG425" s="185"/>
      <c r="LH425" s="185"/>
      <c r="LI425" s="185"/>
      <c r="LJ425" s="185"/>
      <c r="LK425" s="185"/>
      <c r="LL425" s="185"/>
      <c r="LM425" s="185"/>
      <c r="LN425" s="185"/>
      <c r="LO425" s="185"/>
      <c r="LP425" s="185"/>
      <c r="LQ425" s="185"/>
      <c r="LR425" s="185"/>
      <c r="LS425" s="185"/>
      <c r="LT425" s="185"/>
      <c r="LU425" s="185"/>
      <c r="LV425" s="185"/>
      <c r="LW425" s="185"/>
      <c r="LX425" s="185"/>
      <c r="LY425" s="185"/>
      <c r="LZ425" s="185"/>
      <c r="MA425" s="185"/>
      <c r="MB425" s="185"/>
      <c r="MC425" s="185"/>
      <c r="MD425" s="185"/>
      <c r="ME425" s="185"/>
      <c r="MF425" s="185"/>
      <c r="MG425" s="185"/>
      <c r="MH425" s="185"/>
      <c r="MI425" s="185"/>
      <c r="MJ425" s="185"/>
      <c r="MK425" s="185"/>
      <c r="ML425" s="185"/>
      <c r="MM425" s="185"/>
      <c r="MN425" s="185"/>
      <c r="MO425" s="185"/>
      <c r="MP425" s="185"/>
      <c r="MQ425" s="185"/>
      <c r="MR425" s="185"/>
      <c r="MS425" s="185"/>
      <c r="MT425" s="185"/>
      <c r="MU425" s="185"/>
      <c r="MV425" s="185"/>
      <c r="MW425" s="185"/>
      <c r="MX425" s="185"/>
      <c r="MY425" s="185"/>
      <c r="MZ425" s="185"/>
      <c r="NA425" s="185"/>
      <c r="NB425" s="185"/>
      <c r="NC425" s="185"/>
      <c r="ND425" s="185"/>
      <c r="NE425" s="185"/>
      <c r="NF425" s="185"/>
      <c r="NG425" s="185"/>
      <c r="NH425" s="185"/>
      <c r="NI425" s="185"/>
      <c r="NJ425" s="185"/>
      <c r="NK425" s="185"/>
      <c r="NL425" s="185"/>
      <c r="NM425" s="185"/>
      <c r="NN425" s="185"/>
      <c r="NO425" s="185"/>
      <c r="NP425" s="185"/>
      <c r="NQ425" s="185"/>
      <c r="NR425" s="185"/>
      <c r="NS425" s="185"/>
      <c r="NT425" s="185"/>
      <c r="NU425" s="185"/>
      <c r="NV425" s="185"/>
      <c r="NW425" s="185"/>
      <c r="NX425" s="185"/>
      <c r="NY425" s="185"/>
      <c r="NZ425" s="185"/>
      <c r="OA425" s="185"/>
      <c r="OB425" s="185"/>
      <c r="OC425" s="185"/>
      <c r="OD425" s="185"/>
      <c r="OE425" s="185"/>
      <c r="OF425" s="185"/>
      <c r="OG425" s="185"/>
      <c r="OH425" s="185"/>
      <c r="OI425" s="185"/>
      <c r="OJ425" s="185"/>
      <c r="OK425" s="185"/>
      <c r="OL425" s="185"/>
      <c r="OM425" s="185"/>
      <c r="ON425" s="185"/>
      <c r="OO425" s="185"/>
      <c r="OP425" s="185"/>
      <c r="OQ425" s="185"/>
      <c r="OR425" s="185"/>
      <c r="OS425" s="185"/>
      <c r="OT425" s="185"/>
      <c r="OU425" s="185"/>
      <c r="OV425" s="185"/>
      <c r="OW425" s="185"/>
      <c r="OX425" s="185"/>
      <c r="OY425" s="185"/>
      <c r="OZ425" s="185"/>
      <c r="PA425" s="185"/>
      <c r="PB425" s="185"/>
      <c r="PC425" s="185"/>
      <c r="PD425" s="185"/>
      <c r="PE425" s="185"/>
      <c r="PF425" s="185"/>
      <c r="PG425" s="185"/>
      <c r="PH425" s="185"/>
      <c r="PI425" s="185"/>
      <c r="PJ425" s="185"/>
      <c r="PK425" s="185"/>
      <c r="PL425" s="185"/>
      <c r="PM425" s="185"/>
      <c r="PN425" s="185"/>
      <c r="PO425" s="185"/>
      <c r="PP425" s="185"/>
      <c r="PQ425" s="185"/>
      <c r="PR425" s="185"/>
      <c r="PS425" s="185"/>
      <c r="PT425" s="185"/>
      <c r="PU425" s="185"/>
      <c r="PV425" s="185"/>
      <c r="PW425" s="185"/>
      <c r="PX425" s="185"/>
      <c r="PY425" s="185"/>
      <c r="PZ425" s="185"/>
      <c r="QA425" s="185"/>
      <c r="QB425" s="185"/>
      <c r="QC425" s="185"/>
      <c r="QD425" s="185"/>
      <c r="QE425" s="185"/>
      <c r="QF425" s="185"/>
      <c r="QG425" s="185"/>
      <c r="QH425" s="185"/>
      <c r="QI425" s="185"/>
      <c r="QJ425" s="185"/>
      <c r="QK425" s="185"/>
      <c r="QL425" s="185"/>
      <c r="QM425" s="185"/>
      <c r="QN425" s="185"/>
      <c r="QO425" s="185"/>
      <c r="QP425" s="185"/>
      <c r="QQ425" s="185"/>
      <c r="QR425" s="185"/>
      <c r="QS425" s="185"/>
      <c r="QT425" s="185"/>
      <c r="QU425" s="185"/>
      <c r="QV425" s="185"/>
      <c r="QW425" s="185"/>
      <c r="QX425" s="185"/>
      <c r="QY425" s="185"/>
      <c r="QZ425" s="185"/>
      <c r="RA425" s="185"/>
      <c r="RB425" s="185"/>
      <c r="RC425" s="185"/>
      <c r="RD425" s="185"/>
      <c r="RE425" s="185"/>
      <c r="RF425" s="185"/>
      <c r="RG425" s="185"/>
      <c r="RH425" s="185"/>
      <c r="RI425" s="185"/>
      <c r="RJ425" s="185"/>
      <c r="RK425" s="185"/>
      <c r="RL425" s="185"/>
      <c r="RM425" s="185"/>
      <c r="RN425" s="185"/>
      <c r="RO425" s="185"/>
      <c r="RP425" s="185"/>
      <c r="RQ425" s="185"/>
      <c r="RR425" s="185"/>
      <c r="RS425" s="185"/>
      <c r="RT425" s="185"/>
      <c r="RU425" s="185"/>
      <c r="RV425" s="185"/>
      <c r="RW425" s="185"/>
      <c r="RX425" s="185"/>
      <c r="RY425" s="185"/>
      <c r="RZ425" s="185"/>
      <c r="SA425" s="185"/>
      <c r="SB425" s="185"/>
      <c r="SC425" s="185"/>
      <c r="SD425" s="185"/>
      <c r="SE425" s="185"/>
      <c r="SF425" s="185"/>
      <c r="SG425" s="185"/>
      <c r="SH425" s="185"/>
      <c r="SI425" s="185"/>
      <c r="SJ425" s="185"/>
      <c r="SK425" s="185"/>
      <c r="SL425" s="185"/>
      <c r="SM425" s="185"/>
      <c r="SN425" s="185"/>
      <c r="SO425" s="185"/>
      <c r="SP425" s="185"/>
      <c r="SQ425" s="185"/>
      <c r="SR425" s="185"/>
      <c r="SS425" s="185"/>
      <c r="ST425" s="185"/>
      <c r="SU425" s="185"/>
      <c r="SV425" s="185"/>
      <c r="SW425" s="185"/>
      <c r="SX425" s="185"/>
      <c r="SY425" s="185"/>
      <c r="SZ425" s="185"/>
      <c r="TA425" s="185"/>
      <c r="TB425" s="185"/>
      <c r="TC425" s="185"/>
      <c r="TD425" s="185"/>
      <c r="TE425" s="185"/>
      <c r="TF425" s="185"/>
      <c r="TG425" s="185"/>
      <c r="TH425" s="185"/>
      <c r="TI425" s="185"/>
      <c r="TJ425" s="185"/>
      <c r="TK425" s="185"/>
      <c r="TL425" s="185"/>
      <c r="TM425" s="185"/>
      <c r="TN425" s="185"/>
      <c r="TO425" s="185"/>
      <c r="TP425" s="185"/>
      <c r="TQ425" s="185"/>
      <c r="TR425" s="185"/>
      <c r="TS425" s="185"/>
      <c r="TT425" s="185"/>
      <c r="TU425" s="185"/>
      <c r="TV425" s="185"/>
      <c r="TW425" s="185"/>
      <c r="TX425" s="185"/>
      <c r="TY425" s="185"/>
      <c r="TZ425" s="185"/>
      <c r="UA425" s="185"/>
      <c r="UB425" s="185"/>
      <c r="UC425" s="185"/>
      <c r="UD425" s="185"/>
      <c r="UE425" s="185"/>
      <c r="UF425" s="185"/>
      <c r="UG425" s="185"/>
      <c r="UH425" s="185"/>
      <c r="UI425" s="185"/>
      <c r="UJ425" s="185"/>
      <c r="UK425" s="185"/>
      <c r="UL425" s="185"/>
      <c r="UM425" s="185"/>
      <c r="UN425" s="185"/>
      <c r="UO425" s="185"/>
      <c r="UP425" s="185"/>
      <c r="UQ425" s="185"/>
      <c r="UR425" s="185"/>
      <c r="US425" s="185"/>
      <c r="UT425" s="185"/>
      <c r="UU425" s="185"/>
      <c r="UV425" s="185"/>
      <c r="UW425" s="185"/>
      <c r="UX425" s="185"/>
      <c r="UY425" s="185"/>
      <c r="UZ425" s="185"/>
      <c r="VA425" s="185"/>
      <c r="VB425" s="185"/>
      <c r="VC425" s="185"/>
      <c r="VD425" s="185"/>
      <c r="VE425" s="185"/>
      <c r="VF425" s="185"/>
      <c r="VG425" s="185"/>
      <c r="VH425" s="185"/>
      <c r="VI425" s="185"/>
      <c r="VJ425" s="185"/>
      <c r="VK425" s="185"/>
      <c r="VL425" s="185"/>
      <c r="VM425" s="185"/>
      <c r="VN425" s="185"/>
      <c r="VO425" s="185"/>
      <c r="VP425" s="185"/>
      <c r="VQ425" s="185"/>
      <c r="VR425" s="185"/>
      <c r="VS425" s="185"/>
      <c r="VT425" s="185"/>
      <c r="VU425" s="185"/>
      <c r="VV425" s="185"/>
      <c r="VW425" s="185"/>
      <c r="VX425" s="185"/>
      <c r="VY425" s="185"/>
      <c r="VZ425" s="185"/>
      <c r="WA425" s="185"/>
      <c r="WB425" s="185"/>
      <c r="WC425" s="185"/>
      <c r="WD425" s="185"/>
      <c r="WE425" s="185"/>
      <c r="WF425" s="185"/>
      <c r="WG425" s="185"/>
      <c r="WH425" s="185"/>
      <c r="WI425" s="185"/>
      <c r="WJ425" s="185"/>
      <c r="WK425" s="185"/>
      <c r="WL425" s="185"/>
      <c r="WM425" s="185"/>
      <c r="WN425" s="185"/>
      <c r="WO425" s="185"/>
      <c r="WP425" s="185"/>
      <c r="WQ425" s="185"/>
      <c r="WR425" s="185"/>
      <c r="WS425" s="185"/>
      <c r="WT425" s="185"/>
      <c r="WU425" s="185"/>
      <c r="WV425" s="185"/>
      <c r="WW425" s="185"/>
      <c r="WX425" s="185"/>
      <c r="WY425" s="185"/>
      <c r="WZ425" s="185"/>
      <c r="XA425" s="185"/>
      <c r="XB425" s="185"/>
      <c r="XC425" s="185"/>
      <c r="XD425" s="185"/>
      <c r="XE425" s="185"/>
      <c r="XF425" s="185"/>
      <c r="XG425" s="185"/>
      <c r="XH425" s="185"/>
      <c r="XI425" s="185"/>
      <c r="XJ425" s="185"/>
      <c r="XK425" s="185"/>
      <c r="XL425" s="185"/>
      <c r="XM425" s="185"/>
      <c r="XN425" s="185"/>
      <c r="XO425" s="185"/>
      <c r="XP425" s="185"/>
      <c r="XQ425" s="185"/>
      <c r="XR425" s="185"/>
      <c r="XS425" s="185"/>
      <c r="XT425" s="185"/>
      <c r="XU425" s="185"/>
      <c r="XV425" s="185"/>
      <c r="XW425" s="185"/>
      <c r="XX425" s="185"/>
      <c r="XY425" s="185"/>
      <c r="XZ425" s="185"/>
      <c r="YA425" s="185"/>
      <c r="YB425" s="185"/>
      <c r="YC425" s="185"/>
      <c r="YD425" s="185"/>
      <c r="YE425" s="185"/>
      <c r="YF425" s="185"/>
      <c r="YG425" s="185"/>
      <c r="YH425" s="185"/>
      <c r="YI425" s="185"/>
      <c r="YJ425" s="185"/>
      <c r="YK425" s="185"/>
      <c r="YL425" s="185"/>
      <c r="YM425" s="185"/>
      <c r="YN425" s="185"/>
      <c r="YO425" s="185"/>
      <c r="YP425" s="185"/>
      <c r="YQ425" s="185"/>
      <c r="YR425" s="185"/>
      <c r="YS425" s="185"/>
      <c r="YT425" s="185"/>
      <c r="YU425" s="185"/>
      <c r="YV425" s="185"/>
      <c r="YW425" s="185"/>
      <c r="YX425" s="185"/>
      <c r="YY425" s="185"/>
      <c r="YZ425" s="185"/>
      <c r="ZA425" s="185"/>
      <c r="ZB425" s="185"/>
      <c r="ZC425" s="185"/>
      <c r="ZD425" s="185"/>
      <c r="ZE425" s="185"/>
      <c r="ZF425" s="185"/>
      <c r="ZG425" s="185"/>
      <c r="ZH425" s="185"/>
      <c r="ZI425" s="185"/>
      <c r="ZJ425" s="185"/>
      <c r="ZK425" s="185"/>
      <c r="ZL425" s="185"/>
      <c r="ZM425" s="185"/>
      <c r="ZN425" s="185"/>
      <c r="ZO425" s="185"/>
      <c r="ZP425" s="185"/>
      <c r="ZQ425" s="185"/>
      <c r="ZR425" s="185"/>
      <c r="ZS425" s="185"/>
      <c r="ZT425" s="185"/>
      <c r="ZU425" s="185"/>
      <c r="ZV425" s="185"/>
      <c r="ZW425" s="185"/>
      <c r="ZX425" s="185"/>
      <c r="ZY425" s="185"/>
      <c r="ZZ425" s="185"/>
      <c r="AAA425" s="185"/>
      <c r="AAB425" s="185"/>
      <c r="AAC425" s="185"/>
      <c r="AAD425" s="185"/>
      <c r="AAE425" s="185"/>
      <c r="AAF425" s="185"/>
      <c r="AAG425" s="185"/>
      <c r="AAH425" s="185"/>
      <c r="AAI425" s="185"/>
      <c r="AAJ425" s="185"/>
      <c r="AAK425" s="185"/>
      <c r="AAL425" s="185"/>
      <c r="AAM425" s="185"/>
      <c r="AAN425" s="185"/>
      <c r="AAO425" s="185"/>
      <c r="AAP425" s="185"/>
      <c r="AAQ425" s="185"/>
      <c r="AAR425" s="185"/>
      <c r="AAS425" s="185"/>
      <c r="AAT425" s="185"/>
      <c r="AAU425" s="185"/>
      <c r="AAV425" s="185"/>
      <c r="AAW425" s="185"/>
      <c r="AAX425" s="185"/>
      <c r="AAY425" s="185"/>
      <c r="AAZ425" s="185"/>
      <c r="ABA425" s="185"/>
      <c r="ABB425" s="185"/>
      <c r="ABC425" s="185"/>
      <c r="ABD425" s="185"/>
      <c r="ABE425" s="185"/>
      <c r="ABF425" s="185"/>
      <c r="ABG425" s="185"/>
      <c r="ABH425" s="185"/>
      <c r="ABI425" s="185"/>
      <c r="ABJ425" s="185"/>
      <c r="ABK425" s="185"/>
      <c r="ABL425" s="185"/>
      <c r="ABM425" s="185"/>
      <c r="ABN425" s="185"/>
      <c r="ABO425" s="185"/>
      <c r="ABP425" s="185"/>
      <c r="ABQ425" s="185"/>
      <c r="ABR425" s="185"/>
      <c r="ABS425" s="185"/>
      <c r="ABT425" s="185"/>
      <c r="ABU425" s="185"/>
      <c r="ABV425" s="185"/>
      <c r="ABW425" s="185"/>
      <c r="ABX425" s="185"/>
      <c r="ABY425" s="185"/>
      <c r="ABZ425" s="185"/>
      <c r="ACA425" s="185"/>
      <c r="ACB425" s="185"/>
      <c r="ACC425" s="185"/>
      <c r="ACD425" s="185"/>
      <c r="ACE425" s="185"/>
      <c r="ACF425" s="185"/>
      <c r="ACG425" s="185"/>
      <c r="ACH425" s="185"/>
      <c r="ACI425" s="185"/>
      <c r="ACJ425" s="185"/>
      <c r="ACK425" s="185"/>
      <c r="ACL425" s="185"/>
      <c r="ACM425" s="185"/>
      <c r="ACN425" s="185"/>
      <c r="ACO425" s="185"/>
      <c r="ACP425" s="185"/>
      <c r="ACQ425" s="185"/>
      <c r="ACR425" s="185"/>
      <c r="ACS425" s="185"/>
      <c r="ACT425" s="185"/>
      <c r="ACU425" s="185"/>
      <c r="ACV425" s="185"/>
      <c r="ACW425" s="185"/>
      <c r="ACX425" s="185"/>
      <c r="ACY425" s="185"/>
      <c r="ACZ425" s="185"/>
      <c r="ADA425" s="185"/>
    </row>
    <row r="426" spans="1:781" s="164" customFormat="1" ht="15" customHeight="1" x14ac:dyDescent="0.3">
      <c r="B426" s="335"/>
      <c r="C426" s="331"/>
      <c r="D426" s="270"/>
      <c r="E426" s="265"/>
      <c r="F426" s="271"/>
      <c r="G426" s="264"/>
      <c r="H426" s="271"/>
      <c r="I426" s="272"/>
      <c r="J426" s="325"/>
      <c r="K426" s="262"/>
      <c r="L426" s="263"/>
      <c r="M426" s="264"/>
      <c r="N426" s="265"/>
      <c r="O426" s="273"/>
      <c r="P426" s="267"/>
      <c r="Q426" s="274"/>
      <c r="R426" s="268"/>
      <c r="S426" s="332" t="s">
        <v>1129</v>
      </c>
      <c r="T426" s="333" t="s">
        <v>1130</v>
      </c>
      <c r="U426" s="322"/>
      <c r="V426" s="334" t="s">
        <v>1131</v>
      </c>
      <c r="W426" s="336"/>
      <c r="X426" s="336"/>
      <c r="Y426" s="336"/>
      <c r="Z426" s="336"/>
      <c r="AA426" s="336"/>
      <c r="AB426" s="337"/>
      <c r="AC426" s="334"/>
      <c r="AD426" s="334"/>
      <c r="AE426" s="334"/>
      <c r="AF426" s="334"/>
      <c r="AG426" s="334"/>
      <c r="AH426" s="334"/>
      <c r="AI426" s="334"/>
      <c r="AJ426" s="334"/>
      <c r="AK426" s="334"/>
      <c r="AL426" s="334"/>
      <c r="AM426" s="334"/>
      <c r="AN426" s="334"/>
      <c r="AO426" s="334"/>
    </row>
    <row r="427" spans="1:781" customFormat="1" ht="34.799999999999997" customHeight="1" x14ac:dyDescent="0.3">
      <c r="B427" s="338"/>
      <c r="C427" s="330"/>
      <c r="D427" s="270"/>
      <c r="E427" s="265"/>
      <c r="F427" s="271"/>
      <c r="G427" s="264"/>
      <c r="H427" s="271"/>
      <c r="I427" s="272"/>
      <c r="J427" s="325"/>
      <c r="K427" s="262"/>
      <c r="L427" s="263"/>
      <c r="M427" s="264"/>
      <c r="N427" s="265"/>
      <c r="O427" s="273"/>
      <c r="P427" s="267"/>
      <c r="Q427" s="274"/>
      <c r="R427" s="268"/>
      <c r="S427" s="294" t="s">
        <v>1132</v>
      </c>
      <c r="T427" s="329" t="s">
        <v>1133</v>
      </c>
      <c r="U427" s="285"/>
      <c r="V427" s="339"/>
      <c r="W427" s="339"/>
      <c r="X427" s="339"/>
      <c r="Y427" s="339"/>
      <c r="Z427" s="339"/>
      <c r="AA427" s="339"/>
      <c r="AB427" s="340"/>
      <c r="AC427" s="285"/>
      <c r="AD427" s="285"/>
      <c r="AE427" s="285"/>
      <c r="AF427" s="285"/>
      <c r="AG427" s="285"/>
      <c r="AH427" s="285"/>
      <c r="AI427" s="285"/>
      <c r="AJ427" s="285"/>
      <c r="AK427" s="285"/>
      <c r="AL427" s="285"/>
      <c r="AM427" s="285"/>
      <c r="AN427" s="285"/>
      <c r="AO427" s="285"/>
    </row>
    <row r="428" spans="1:781" customFormat="1" ht="15" customHeight="1" x14ac:dyDescent="0.3">
      <c r="B428" s="338"/>
      <c r="C428" s="330"/>
      <c r="D428" s="270"/>
      <c r="E428" s="265"/>
      <c r="F428" s="271"/>
      <c r="G428" s="264"/>
      <c r="H428" s="271"/>
      <c r="I428" s="272"/>
      <c r="J428" s="325"/>
      <c r="K428" s="262"/>
      <c r="L428" s="263"/>
      <c r="M428" s="264"/>
      <c r="N428" s="265"/>
      <c r="O428" s="273"/>
      <c r="P428" s="267"/>
      <c r="Q428" s="274"/>
      <c r="R428" s="268"/>
      <c r="S428" s="294" t="s">
        <v>1134</v>
      </c>
      <c r="T428" s="329" t="s">
        <v>1135</v>
      </c>
      <c r="U428" s="285"/>
      <c r="V428" s="339"/>
      <c r="W428" s="339"/>
      <c r="X428" s="339"/>
      <c r="Y428" s="339"/>
      <c r="Z428" s="339"/>
      <c r="AA428" s="339"/>
      <c r="AB428" s="340"/>
      <c r="AC428" s="285"/>
      <c r="AD428" s="285"/>
      <c r="AE428" s="285"/>
      <c r="AF428" s="285"/>
      <c r="AG428" s="285"/>
      <c r="AH428" s="285"/>
      <c r="AI428" s="285"/>
      <c r="AJ428" s="285"/>
      <c r="AK428" s="285"/>
      <c r="AL428" s="285"/>
      <c r="AM428" s="285"/>
      <c r="AN428" s="285"/>
      <c r="AO428" s="285"/>
    </row>
    <row r="429" spans="1:781" customFormat="1" ht="15" customHeight="1" x14ac:dyDescent="0.3">
      <c r="B429" s="338"/>
      <c r="C429" s="330"/>
      <c r="D429" s="270"/>
      <c r="E429" s="265"/>
      <c r="F429" s="271"/>
      <c r="G429" s="264"/>
      <c r="H429" s="271"/>
      <c r="I429" s="272"/>
      <c r="J429" s="325"/>
      <c r="K429" s="262"/>
      <c r="L429" s="263"/>
      <c r="M429" s="264"/>
      <c r="N429" s="265"/>
      <c r="O429" s="273"/>
      <c r="P429" s="267"/>
      <c r="Q429" s="274"/>
      <c r="R429" s="268"/>
      <c r="S429" s="321"/>
      <c r="T429" s="285"/>
      <c r="U429" s="285"/>
      <c r="V429" s="339"/>
      <c r="W429" s="339"/>
      <c r="X429" s="339"/>
      <c r="Y429" s="339"/>
      <c r="Z429" s="339"/>
      <c r="AA429" s="339"/>
      <c r="AB429" s="340"/>
      <c r="AC429" s="285"/>
      <c r="AD429" s="285"/>
      <c r="AE429" s="285"/>
      <c r="AF429" s="285"/>
      <c r="AG429" s="285"/>
      <c r="AH429" s="285"/>
      <c r="AI429" s="285"/>
      <c r="AJ429" s="285"/>
      <c r="AK429" s="285"/>
      <c r="AL429" s="285"/>
      <c r="AM429" s="285"/>
      <c r="AN429" s="285"/>
      <c r="AO429" s="285"/>
    </row>
    <row r="430" spans="1:781" customFormat="1" ht="15" customHeight="1" x14ac:dyDescent="0.3">
      <c r="B430" s="338"/>
      <c r="C430" s="330"/>
      <c r="D430" s="270"/>
      <c r="E430" s="265"/>
      <c r="F430" s="271"/>
      <c r="G430" s="264"/>
      <c r="H430" s="271"/>
      <c r="I430" s="272"/>
      <c r="J430" s="325"/>
      <c r="K430" s="262"/>
      <c r="L430" s="263"/>
      <c r="M430" s="264"/>
      <c r="N430" s="265"/>
      <c r="O430" s="273"/>
      <c r="P430" s="267"/>
      <c r="Q430" s="274"/>
      <c r="R430" s="268"/>
      <c r="S430" s="294" t="s">
        <v>1136</v>
      </c>
      <c r="T430" s="329" t="s">
        <v>1137</v>
      </c>
      <c r="U430" s="285"/>
      <c r="V430" s="339"/>
      <c r="W430" s="339"/>
      <c r="X430" s="339"/>
      <c r="Y430" s="339"/>
      <c r="Z430" s="339"/>
      <c r="AA430" s="339"/>
      <c r="AB430" s="340"/>
      <c r="AC430" s="285"/>
      <c r="AD430" s="285"/>
      <c r="AE430" s="285"/>
      <c r="AF430" s="285"/>
      <c r="AG430" s="285"/>
      <c r="AH430" s="285"/>
      <c r="AI430" s="285"/>
      <c r="AJ430" s="285"/>
      <c r="AK430" s="285"/>
      <c r="AL430" s="285"/>
      <c r="AM430" s="285"/>
      <c r="AN430" s="285"/>
      <c r="AO430" s="285"/>
    </row>
    <row r="431" spans="1:781" customFormat="1" ht="15" customHeight="1" x14ac:dyDescent="0.3">
      <c r="B431" s="338"/>
      <c r="C431" s="330"/>
      <c r="D431" s="270"/>
      <c r="E431" s="265"/>
      <c r="F431" s="271"/>
      <c r="G431" s="264"/>
      <c r="H431" s="271"/>
      <c r="I431" s="272"/>
      <c r="J431" s="325"/>
      <c r="K431" s="262"/>
      <c r="L431" s="263"/>
      <c r="M431" s="264"/>
      <c r="N431" s="265"/>
      <c r="O431" s="273"/>
      <c r="P431" s="267"/>
      <c r="Q431" s="274"/>
      <c r="R431" s="268"/>
      <c r="S431" s="341"/>
      <c r="T431" s="285"/>
      <c r="U431" s="285"/>
      <c r="V431" s="339"/>
      <c r="W431" s="339"/>
      <c r="X431" s="339"/>
      <c r="Y431" s="339"/>
      <c r="Z431" s="339"/>
      <c r="AA431" s="339"/>
      <c r="AB431" s="340"/>
      <c r="AC431" s="285"/>
      <c r="AD431" s="285"/>
      <c r="AE431" s="285"/>
      <c r="AF431" s="285"/>
      <c r="AG431" s="285"/>
      <c r="AH431" s="285"/>
      <c r="AI431" s="285"/>
      <c r="AJ431" s="285"/>
      <c r="AK431" s="285"/>
      <c r="AL431" s="285"/>
      <c r="AM431" s="285"/>
      <c r="AN431" s="285"/>
      <c r="AO431" s="285"/>
    </row>
    <row r="432" spans="1:781" customFormat="1" ht="15" customHeight="1" x14ac:dyDescent="0.3">
      <c r="B432" s="338"/>
      <c r="C432" s="330"/>
      <c r="D432" s="270"/>
      <c r="E432" s="265"/>
      <c r="F432" s="271"/>
      <c r="G432" s="264"/>
      <c r="H432" s="271"/>
      <c r="I432" s="272"/>
      <c r="J432" s="325"/>
      <c r="K432" s="262"/>
      <c r="L432" s="263"/>
      <c r="M432" s="264"/>
      <c r="N432" s="265"/>
      <c r="O432" s="273"/>
      <c r="P432" s="267"/>
      <c r="Q432" s="274"/>
      <c r="R432" s="268"/>
      <c r="S432" s="284" t="s">
        <v>1138</v>
      </c>
      <c r="T432" s="285"/>
      <c r="U432" s="285"/>
      <c r="V432" s="339"/>
      <c r="W432" s="339"/>
      <c r="X432" s="339"/>
      <c r="Y432" s="339"/>
      <c r="Z432" s="339"/>
      <c r="AA432" s="339"/>
      <c r="AB432" s="340"/>
      <c r="AC432" s="285"/>
      <c r="AD432" s="285"/>
      <c r="AE432" s="285"/>
      <c r="AF432" s="285"/>
      <c r="AG432" s="285"/>
      <c r="AH432" s="285"/>
      <c r="AI432" s="285"/>
      <c r="AJ432" s="285"/>
      <c r="AK432" s="285"/>
      <c r="AL432" s="285"/>
      <c r="AM432" s="285"/>
      <c r="AN432" s="285"/>
      <c r="AO432" s="285"/>
    </row>
    <row r="433" spans="1:781" customFormat="1" ht="15" customHeight="1" x14ac:dyDescent="0.3">
      <c r="B433" s="338"/>
      <c r="C433" s="330"/>
      <c r="D433" s="270"/>
      <c r="E433" s="265"/>
      <c r="F433" s="271"/>
      <c r="G433" s="264"/>
      <c r="H433" s="271"/>
      <c r="I433" s="272"/>
      <c r="J433" s="325"/>
      <c r="K433" s="262"/>
      <c r="L433" s="263"/>
      <c r="M433" s="264"/>
      <c r="N433" s="265"/>
      <c r="O433" s="273"/>
      <c r="P433" s="267"/>
      <c r="Q433" s="274"/>
      <c r="R433" s="268"/>
      <c r="S433" s="326"/>
      <c r="T433" s="342" t="s">
        <v>1139</v>
      </c>
      <c r="U433" s="285"/>
      <c r="V433" s="339"/>
      <c r="W433" s="339"/>
      <c r="X433" s="339"/>
      <c r="Y433" s="339"/>
      <c r="Z433" s="339"/>
      <c r="AA433" s="339"/>
      <c r="AB433" s="340"/>
      <c r="AC433" s="285"/>
      <c r="AD433" s="285"/>
      <c r="AE433" s="285"/>
      <c r="AF433" s="285"/>
      <c r="AG433" s="285"/>
      <c r="AH433" s="285"/>
      <c r="AI433" s="285"/>
      <c r="AJ433" s="285"/>
      <c r="AK433" s="285"/>
      <c r="AL433" s="285"/>
      <c r="AM433" s="285"/>
      <c r="AN433" s="285"/>
      <c r="AO433" s="285"/>
    </row>
    <row r="434" spans="1:781" customFormat="1" ht="15" customHeight="1" x14ac:dyDescent="0.3">
      <c r="B434" s="338"/>
      <c r="C434" s="330"/>
      <c r="D434" s="270"/>
      <c r="E434" s="265"/>
      <c r="F434" s="271"/>
      <c r="G434" s="264"/>
      <c r="H434" s="271"/>
      <c r="I434" s="272"/>
      <c r="J434" s="325"/>
      <c r="K434" s="262"/>
      <c r="L434" s="263"/>
      <c r="M434" s="264"/>
      <c r="N434" s="265"/>
      <c r="O434" s="273"/>
      <c r="P434" s="267"/>
      <c r="Q434" s="274"/>
      <c r="R434" s="268"/>
      <c r="S434" s="326"/>
      <c r="T434" s="342" t="s">
        <v>1140</v>
      </c>
      <c r="U434" s="285"/>
      <c r="V434" s="339"/>
      <c r="W434" s="339"/>
      <c r="X434" s="339"/>
      <c r="Y434" s="339"/>
      <c r="Z434" s="339"/>
      <c r="AA434" s="339"/>
      <c r="AB434" s="340"/>
      <c r="AC434" s="285"/>
      <c r="AD434" s="285"/>
      <c r="AE434" s="285"/>
      <c r="AF434" s="285"/>
      <c r="AG434" s="285"/>
      <c r="AH434" s="285"/>
      <c r="AI434" s="285"/>
      <c r="AJ434" s="285"/>
      <c r="AK434" s="285"/>
      <c r="AL434" s="285"/>
      <c r="AM434" s="285"/>
      <c r="AN434" s="285"/>
      <c r="AO434" s="285"/>
    </row>
    <row r="435" spans="1:781" customFormat="1" ht="15" customHeight="1" x14ac:dyDescent="0.3">
      <c r="B435" s="338"/>
      <c r="C435" s="330"/>
      <c r="D435" s="270"/>
      <c r="E435" s="265"/>
      <c r="F435" s="271"/>
      <c r="G435" s="264"/>
      <c r="H435" s="271"/>
      <c r="I435" s="272"/>
      <c r="J435" s="325"/>
      <c r="K435" s="262"/>
      <c r="L435" s="263"/>
      <c r="M435" s="264"/>
      <c r="N435" s="265"/>
      <c r="O435" s="273"/>
      <c r="P435" s="267"/>
      <c r="Q435" s="274"/>
      <c r="R435" s="268"/>
      <c r="S435" s="326"/>
      <c r="T435" s="342" t="s">
        <v>1141</v>
      </c>
      <c r="U435" s="285"/>
      <c r="V435" s="339"/>
      <c r="W435" s="339"/>
      <c r="X435" s="339"/>
      <c r="Y435" s="339"/>
      <c r="Z435" s="339"/>
      <c r="AA435" s="339"/>
      <c r="AB435" s="340"/>
      <c r="AC435" s="285"/>
      <c r="AD435" s="285"/>
      <c r="AE435" s="285"/>
      <c r="AF435" s="285"/>
      <c r="AG435" s="285"/>
      <c r="AH435" s="285"/>
      <c r="AI435" s="285"/>
      <c r="AJ435" s="285"/>
      <c r="AK435" s="285"/>
      <c r="AL435" s="285"/>
      <c r="AM435" s="285"/>
      <c r="AN435" s="285"/>
      <c r="AO435" s="285"/>
    </row>
    <row r="436" spans="1:781" customFormat="1" ht="15" customHeight="1" x14ac:dyDescent="0.3">
      <c r="B436" s="338"/>
      <c r="C436" s="330"/>
      <c r="D436" s="270"/>
      <c r="E436" s="265"/>
      <c r="F436" s="271"/>
      <c r="G436" s="264"/>
      <c r="H436" s="271"/>
      <c r="I436" s="272"/>
      <c r="J436" s="325"/>
      <c r="K436" s="262"/>
      <c r="L436" s="263"/>
      <c r="M436" s="264"/>
      <c r="N436" s="265"/>
      <c r="O436" s="273"/>
      <c r="P436" s="267"/>
      <c r="Q436" s="274"/>
      <c r="R436" s="268"/>
      <c r="S436" s="343"/>
      <c r="T436" s="344"/>
      <c r="U436" s="345"/>
      <c r="V436" s="345"/>
      <c r="W436" s="345"/>
      <c r="X436" s="345"/>
      <c r="Y436" s="345"/>
      <c r="Z436" s="345"/>
      <c r="AA436" s="345"/>
      <c r="AB436" s="346"/>
    </row>
    <row r="437" spans="1:781" customFormat="1" ht="15" customHeight="1" x14ac:dyDescent="0.3">
      <c r="B437" s="338"/>
      <c r="C437" s="330"/>
      <c r="D437" s="270"/>
      <c r="E437" s="265"/>
      <c r="F437" s="271"/>
      <c r="G437" s="264"/>
      <c r="H437" s="271"/>
      <c r="I437" s="272"/>
      <c r="J437" s="325"/>
      <c r="K437" s="262"/>
      <c r="L437" s="263"/>
      <c r="M437" s="264"/>
      <c r="N437" s="265"/>
      <c r="O437" s="273"/>
      <c r="P437" s="267"/>
      <c r="Q437" s="274"/>
      <c r="R437" s="268"/>
      <c r="S437" s="343"/>
      <c r="T437" s="344"/>
      <c r="U437" s="345"/>
      <c r="V437" s="345"/>
      <c r="W437" s="345"/>
      <c r="X437" s="345"/>
      <c r="Y437" s="345"/>
      <c r="Z437" s="345"/>
      <c r="AA437" s="345"/>
      <c r="AB437" s="346"/>
    </row>
    <row r="438" spans="1:781" customFormat="1" ht="15" customHeight="1" x14ac:dyDescent="0.3">
      <c r="B438" s="338"/>
      <c r="C438" s="330"/>
      <c r="D438" s="270"/>
      <c r="E438" s="265"/>
      <c r="F438" s="271"/>
      <c r="G438" s="264"/>
      <c r="H438" s="271"/>
      <c r="I438" s="272"/>
      <c r="J438" s="325"/>
      <c r="K438" s="262"/>
      <c r="L438" s="263"/>
      <c r="M438" s="264"/>
      <c r="N438" s="265"/>
      <c r="O438" s="273"/>
      <c r="P438" s="267"/>
      <c r="Q438" s="274"/>
      <c r="R438" s="268"/>
      <c r="S438" s="343"/>
      <c r="T438" s="344"/>
      <c r="U438" s="345"/>
      <c r="V438" s="345"/>
      <c r="W438" s="345"/>
      <c r="X438" s="345"/>
      <c r="Y438" s="345"/>
      <c r="Z438" s="345"/>
      <c r="AA438" s="345"/>
      <c r="AB438" s="346"/>
    </row>
    <row r="439" spans="1:781" customFormat="1" ht="15" customHeight="1" x14ac:dyDescent="0.3">
      <c r="B439" s="338"/>
      <c r="C439" s="347"/>
      <c r="D439" s="270"/>
      <c r="E439" s="265"/>
      <c r="F439" s="271"/>
      <c r="G439" s="264"/>
      <c r="H439" s="271"/>
      <c r="I439" s="272"/>
      <c r="J439" s="325"/>
      <c r="K439" s="262"/>
      <c r="L439" s="263"/>
      <c r="M439" s="264"/>
      <c r="N439" s="265"/>
      <c r="O439" s="273"/>
      <c r="P439" s="267"/>
      <c r="Q439" s="274"/>
      <c r="R439" s="268"/>
      <c r="S439" s="343"/>
      <c r="T439" s="344"/>
      <c r="U439" s="345"/>
      <c r="V439" s="345"/>
      <c r="W439" s="345"/>
      <c r="X439" s="345"/>
      <c r="Y439" s="345"/>
      <c r="Z439" s="345"/>
      <c r="AA439" s="345"/>
      <c r="AB439" s="346"/>
    </row>
    <row r="440" spans="1:781" customFormat="1" ht="15" customHeight="1" x14ac:dyDescent="0.3">
      <c r="B440" s="338"/>
      <c r="C440" s="330"/>
      <c r="D440" s="270"/>
      <c r="E440" s="265"/>
      <c r="F440" s="271"/>
      <c r="G440" s="264"/>
      <c r="H440" s="271"/>
      <c r="I440" s="272"/>
      <c r="J440" s="325"/>
      <c r="K440" s="262"/>
      <c r="L440" s="263"/>
      <c r="M440" s="264"/>
      <c r="N440" s="265"/>
      <c r="O440" s="273"/>
      <c r="P440" s="267"/>
      <c r="Q440" s="274"/>
      <c r="R440" s="268"/>
      <c r="S440" s="343"/>
      <c r="T440" s="344"/>
      <c r="U440" s="345"/>
      <c r="V440" s="345"/>
      <c r="W440" s="345"/>
      <c r="X440" s="345"/>
      <c r="Y440" s="345"/>
      <c r="Z440" s="345"/>
      <c r="AA440" s="345"/>
      <c r="AB440" s="346"/>
    </row>
    <row r="441" spans="1:781" customFormat="1" ht="15" customHeight="1" x14ac:dyDescent="0.3">
      <c r="B441" s="338"/>
      <c r="C441" s="330"/>
      <c r="D441" s="270"/>
      <c r="E441" s="265"/>
      <c r="F441" s="271"/>
      <c r="G441" s="264"/>
      <c r="H441" s="271"/>
      <c r="I441" s="272"/>
      <c r="J441" s="325"/>
      <c r="K441" s="262"/>
      <c r="L441" s="263"/>
      <c r="M441" s="264"/>
      <c r="N441" s="265"/>
      <c r="O441" s="273"/>
      <c r="P441" s="267"/>
      <c r="Q441" s="274"/>
      <c r="R441" s="268"/>
      <c r="S441" s="343"/>
      <c r="T441" s="344"/>
      <c r="U441" s="345"/>
      <c r="V441" s="345"/>
      <c r="W441" s="345"/>
      <c r="X441" s="345"/>
      <c r="Y441" s="345"/>
      <c r="Z441" s="345"/>
      <c r="AA441" s="345"/>
      <c r="AB441" s="346"/>
    </row>
    <row r="442" spans="1:781" customFormat="1" ht="15" customHeight="1" x14ac:dyDescent="0.3">
      <c r="B442" s="338"/>
      <c r="C442" s="330"/>
      <c r="D442" s="270"/>
      <c r="E442" s="265"/>
      <c r="F442" s="271"/>
      <c r="G442" s="264"/>
      <c r="H442" s="271"/>
      <c r="I442" s="272"/>
      <c r="J442" s="325"/>
      <c r="K442" s="262"/>
      <c r="L442" s="263"/>
      <c r="M442" s="264"/>
      <c r="N442" s="265"/>
      <c r="O442" s="273"/>
      <c r="P442" s="267"/>
      <c r="Q442" s="274"/>
      <c r="R442" s="268"/>
      <c r="S442" s="343"/>
      <c r="T442" s="344"/>
      <c r="U442" s="345"/>
      <c r="V442" s="345"/>
      <c r="W442" s="345"/>
      <c r="X442" s="345"/>
      <c r="Y442" s="345"/>
      <c r="Z442" s="345"/>
      <c r="AA442" s="345"/>
      <c r="AB442" s="346"/>
    </row>
    <row r="443" spans="1:781" x14ac:dyDescent="0.3">
      <c r="A443" s="262"/>
      <c r="B443" s="348"/>
      <c r="C443" s="330"/>
      <c r="D443" s="270"/>
      <c r="E443" s="265"/>
      <c r="F443" s="271"/>
      <c r="G443" s="264"/>
      <c r="H443" s="271"/>
      <c r="I443" s="272"/>
      <c r="J443" s="325"/>
      <c r="K443" s="262"/>
      <c r="L443" s="263"/>
      <c r="M443" s="264"/>
      <c r="N443" s="265"/>
      <c r="O443" s="273"/>
      <c r="P443" s="267"/>
      <c r="Q443" s="274"/>
      <c r="R443" s="268"/>
      <c r="S443" s="269"/>
      <c r="T443" s="256"/>
      <c r="U443" s="256"/>
      <c r="V443" s="256"/>
      <c r="W443" s="256"/>
      <c r="X443" s="256"/>
      <c r="Y443" s="256"/>
      <c r="Z443" s="256"/>
      <c r="AA443" s="256"/>
      <c r="AB443" s="163"/>
      <c r="AC443" s="185"/>
      <c r="AD443" s="185"/>
      <c r="AE443" s="185"/>
      <c r="AF443" s="185"/>
      <c r="AG443" s="185"/>
      <c r="AH443" s="185"/>
      <c r="AI443" s="185"/>
      <c r="AJ443" s="185"/>
      <c r="AK443" s="185"/>
      <c r="AL443" s="185"/>
      <c r="AM443" s="185"/>
      <c r="AN443" s="185"/>
      <c r="AO443" s="185"/>
      <c r="AP443" s="185"/>
      <c r="AQ443" s="185"/>
      <c r="AR443" s="185"/>
      <c r="AS443" s="185"/>
      <c r="AT443" s="185"/>
      <c r="AU443" s="185"/>
      <c r="AV443" s="185"/>
      <c r="AW443" s="185"/>
      <c r="AX443" s="185"/>
      <c r="AY443" s="185"/>
      <c r="AZ443" s="185"/>
      <c r="BA443" s="185"/>
      <c r="BB443" s="185"/>
      <c r="BC443" s="185"/>
      <c r="BD443" s="185"/>
      <c r="BE443" s="185"/>
      <c r="BF443" s="185"/>
      <c r="BG443" s="185"/>
      <c r="BH443" s="185"/>
      <c r="BI443" s="185"/>
      <c r="BJ443" s="185"/>
      <c r="BK443" s="185"/>
      <c r="BL443" s="185"/>
      <c r="BM443" s="185"/>
      <c r="BN443" s="185"/>
      <c r="BO443" s="185"/>
      <c r="BP443" s="185"/>
      <c r="BQ443" s="185"/>
      <c r="BR443" s="185"/>
      <c r="BS443" s="185"/>
      <c r="BT443" s="185"/>
      <c r="BU443" s="185"/>
      <c r="BV443" s="185"/>
      <c r="BW443" s="185"/>
      <c r="BX443" s="185"/>
      <c r="BY443" s="185"/>
      <c r="BZ443" s="185"/>
      <c r="CA443" s="185"/>
      <c r="CB443" s="185"/>
      <c r="CC443" s="185"/>
      <c r="CD443" s="185"/>
      <c r="CE443" s="185"/>
      <c r="CF443" s="185"/>
      <c r="CG443" s="185"/>
      <c r="CH443" s="185"/>
      <c r="CI443" s="185"/>
      <c r="CJ443" s="185"/>
      <c r="CK443" s="185"/>
      <c r="CL443" s="185"/>
      <c r="CM443" s="185"/>
      <c r="CN443" s="185"/>
      <c r="CO443" s="185"/>
      <c r="CP443" s="185"/>
      <c r="CQ443" s="185"/>
      <c r="CR443" s="185"/>
      <c r="CS443" s="185"/>
      <c r="CT443" s="185"/>
      <c r="CU443" s="185"/>
      <c r="CV443" s="185"/>
      <c r="CW443" s="185"/>
      <c r="CX443" s="185"/>
      <c r="CY443" s="185"/>
      <c r="CZ443" s="185"/>
      <c r="DA443" s="185"/>
      <c r="DB443" s="185"/>
      <c r="DC443" s="185"/>
      <c r="DD443" s="185"/>
      <c r="DE443" s="185"/>
      <c r="DF443" s="185"/>
      <c r="DG443" s="185"/>
      <c r="DH443" s="185"/>
      <c r="DI443" s="185"/>
      <c r="DJ443" s="185"/>
      <c r="DK443" s="185"/>
      <c r="DL443" s="185"/>
      <c r="DM443" s="185"/>
      <c r="DN443" s="185"/>
      <c r="DO443" s="185"/>
      <c r="DP443" s="185"/>
      <c r="DQ443" s="185"/>
      <c r="DR443" s="185"/>
      <c r="DS443" s="185"/>
      <c r="DT443" s="185"/>
      <c r="DU443" s="185"/>
      <c r="DV443" s="185"/>
      <c r="DW443" s="185"/>
      <c r="DX443" s="185"/>
      <c r="DY443" s="185"/>
      <c r="DZ443" s="185"/>
      <c r="EA443" s="185"/>
      <c r="EB443" s="185"/>
      <c r="EC443" s="185"/>
      <c r="ED443" s="165"/>
      <c r="EE443" s="165"/>
      <c r="EF443" s="165"/>
      <c r="EG443" s="165"/>
      <c r="EH443" s="165"/>
      <c r="EI443" s="165"/>
      <c r="EJ443" s="165"/>
      <c r="EK443" s="165"/>
      <c r="EL443" s="165"/>
      <c r="EM443" s="165"/>
      <c r="EN443" s="165"/>
      <c r="EO443" s="165"/>
      <c r="EP443" s="165"/>
      <c r="EQ443" s="165"/>
      <c r="ER443" s="165"/>
      <c r="ES443" s="165"/>
      <c r="ET443" s="165"/>
      <c r="EU443" s="165"/>
      <c r="EV443" s="165"/>
      <c r="EW443" s="165"/>
      <c r="EX443" s="165"/>
      <c r="EY443" s="165"/>
      <c r="EZ443" s="165"/>
      <c r="FA443" s="165"/>
      <c r="FB443" s="165"/>
      <c r="FC443" s="165"/>
      <c r="FD443" s="165"/>
      <c r="FE443" s="165"/>
      <c r="FF443" s="165"/>
      <c r="FG443" s="165"/>
      <c r="FH443" s="165"/>
      <c r="FI443" s="165"/>
      <c r="FJ443" s="165"/>
      <c r="FK443" s="165"/>
      <c r="FL443" s="165"/>
      <c r="FM443" s="165"/>
      <c r="FN443" s="165"/>
      <c r="FO443" s="165"/>
      <c r="FP443" s="165"/>
      <c r="FQ443" s="165"/>
      <c r="FR443" s="165"/>
      <c r="FS443" s="165"/>
      <c r="FT443" s="165"/>
      <c r="FU443" s="165"/>
      <c r="FV443" s="165"/>
      <c r="FW443" s="165"/>
      <c r="FX443" s="165"/>
      <c r="FY443" s="165"/>
      <c r="FZ443" s="165"/>
      <c r="GA443" s="165"/>
      <c r="GB443" s="165"/>
      <c r="GC443" s="165"/>
      <c r="GD443" s="165"/>
      <c r="GE443" s="165"/>
      <c r="GF443" s="165"/>
      <c r="GG443" s="165"/>
      <c r="GH443" s="165"/>
      <c r="GI443" s="165"/>
      <c r="GJ443" s="165"/>
      <c r="GK443" s="165"/>
      <c r="GL443" s="165"/>
      <c r="GM443" s="165"/>
      <c r="GN443" s="165"/>
      <c r="GO443" s="165"/>
      <c r="GP443" s="165"/>
      <c r="GQ443" s="165"/>
      <c r="GR443" s="165"/>
      <c r="GS443" s="165"/>
      <c r="GT443" s="165"/>
      <c r="GU443" s="165"/>
      <c r="GV443" s="165"/>
      <c r="GW443" s="165"/>
      <c r="GX443" s="165"/>
      <c r="GY443" s="165"/>
      <c r="GZ443" s="165"/>
      <c r="HA443" s="165"/>
      <c r="HB443" s="165"/>
      <c r="HC443" s="165"/>
      <c r="HD443" s="165"/>
      <c r="HE443" s="165"/>
      <c r="HF443" s="165"/>
      <c r="HG443" s="165"/>
      <c r="HH443" s="165"/>
      <c r="HI443" s="165"/>
      <c r="HJ443" s="165"/>
      <c r="HK443" s="165"/>
      <c r="HL443" s="165"/>
      <c r="HM443" s="165"/>
      <c r="HN443" s="165"/>
      <c r="HO443" s="165"/>
      <c r="HP443" s="165"/>
      <c r="HQ443" s="165"/>
      <c r="HR443" s="165"/>
      <c r="HS443" s="165"/>
      <c r="HT443" s="165"/>
      <c r="HU443" s="165"/>
      <c r="HV443" s="165"/>
      <c r="HW443" s="165"/>
      <c r="HX443" s="165"/>
      <c r="HY443" s="165"/>
      <c r="HZ443" s="165"/>
      <c r="IA443" s="165"/>
      <c r="IB443" s="165"/>
      <c r="IC443" s="165"/>
      <c r="ID443" s="165"/>
      <c r="IE443" s="165"/>
      <c r="IF443" s="165"/>
      <c r="IG443" s="165"/>
      <c r="IH443" s="165"/>
      <c r="II443" s="165"/>
      <c r="IJ443" s="165"/>
      <c r="IK443" s="165"/>
      <c r="IL443" s="165"/>
      <c r="IM443" s="165"/>
      <c r="IN443" s="165"/>
      <c r="IO443" s="165"/>
      <c r="IP443" s="165"/>
      <c r="IQ443" s="165"/>
      <c r="IR443" s="165"/>
      <c r="IS443" s="165"/>
      <c r="IT443" s="165"/>
      <c r="IU443" s="165"/>
      <c r="IV443" s="165"/>
      <c r="IW443" s="165"/>
      <c r="IX443" s="165"/>
      <c r="IY443" s="165"/>
      <c r="IZ443" s="165"/>
      <c r="JA443" s="165"/>
      <c r="JB443" s="165"/>
      <c r="JC443" s="165"/>
      <c r="JD443" s="165"/>
      <c r="JE443" s="165"/>
      <c r="JF443" s="165"/>
      <c r="JG443" s="165"/>
      <c r="JH443" s="165"/>
      <c r="JI443" s="165"/>
      <c r="JJ443" s="165"/>
      <c r="JK443" s="165"/>
      <c r="JL443" s="165"/>
      <c r="JM443" s="165"/>
      <c r="JN443" s="165"/>
      <c r="JO443" s="165"/>
      <c r="JP443" s="165"/>
      <c r="JQ443" s="165"/>
      <c r="JR443" s="165"/>
      <c r="JS443" s="165"/>
      <c r="JT443" s="165"/>
      <c r="JU443" s="165"/>
      <c r="JV443" s="165"/>
      <c r="JW443" s="165"/>
      <c r="JX443" s="165"/>
      <c r="JY443" s="165"/>
      <c r="JZ443" s="165"/>
      <c r="KA443" s="165"/>
      <c r="KB443" s="165"/>
      <c r="KC443" s="165"/>
      <c r="KD443" s="165"/>
      <c r="KE443" s="165"/>
      <c r="KF443" s="165"/>
      <c r="KG443" s="165"/>
      <c r="KH443" s="165"/>
      <c r="KI443" s="165"/>
      <c r="KJ443" s="165"/>
      <c r="KK443" s="165"/>
      <c r="KL443" s="165"/>
      <c r="KM443" s="165"/>
      <c r="KN443" s="165"/>
      <c r="KO443" s="165"/>
      <c r="KP443" s="165"/>
      <c r="KQ443" s="165"/>
      <c r="KR443" s="165"/>
      <c r="KS443" s="165"/>
      <c r="KT443" s="165"/>
      <c r="KU443" s="165"/>
      <c r="KV443" s="165"/>
      <c r="KW443" s="165"/>
      <c r="KX443" s="165"/>
      <c r="KY443" s="165"/>
      <c r="KZ443" s="165"/>
      <c r="LA443" s="165"/>
      <c r="LB443" s="165"/>
      <c r="LC443" s="165"/>
      <c r="LD443" s="165"/>
      <c r="LE443" s="165"/>
      <c r="LF443" s="165"/>
      <c r="LG443" s="165"/>
      <c r="LH443" s="165"/>
      <c r="LI443" s="165"/>
      <c r="LJ443" s="165"/>
      <c r="LK443" s="165"/>
      <c r="LL443" s="165"/>
      <c r="LM443" s="165"/>
      <c r="LN443" s="165"/>
      <c r="LO443" s="165"/>
      <c r="LP443" s="165"/>
      <c r="LQ443" s="165"/>
      <c r="LR443" s="165"/>
      <c r="LS443" s="165"/>
      <c r="LT443" s="165"/>
      <c r="LU443" s="165"/>
      <c r="LV443" s="165"/>
      <c r="LW443" s="165"/>
      <c r="LX443" s="165"/>
      <c r="LY443" s="165"/>
      <c r="LZ443" s="165"/>
      <c r="MA443" s="165"/>
      <c r="MB443" s="165"/>
      <c r="MC443" s="165"/>
      <c r="MD443" s="165"/>
      <c r="ME443" s="165"/>
      <c r="MF443" s="165"/>
      <c r="MG443" s="165"/>
      <c r="MH443" s="165"/>
      <c r="MI443" s="165"/>
      <c r="MJ443" s="165"/>
      <c r="MK443" s="165"/>
      <c r="ML443" s="165"/>
      <c r="MM443" s="165"/>
      <c r="MN443" s="165"/>
      <c r="MO443" s="165"/>
      <c r="MP443" s="165"/>
      <c r="MQ443" s="165"/>
      <c r="MR443" s="165"/>
      <c r="MS443" s="165"/>
      <c r="MT443" s="165"/>
      <c r="MU443" s="165"/>
      <c r="MV443" s="165"/>
      <c r="MW443" s="165"/>
      <c r="MX443" s="165"/>
      <c r="MY443" s="165"/>
      <c r="MZ443" s="165"/>
      <c r="NA443" s="165"/>
      <c r="NB443" s="165"/>
      <c r="NC443" s="165"/>
      <c r="ND443" s="165"/>
      <c r="NE443" s="165"/>
      <c r="NF443" s="165"/>
      <c r="NG443" s="165"/>
      <c r="NH443" s="165"/>
      <c r="NI443" s="165"/>
      <c r="NJ443" s="165"/>
      <c r="NK443" s="165"/>
      <c r="NL443" s="165"/>
      <c r="NM443" s="165"/>
      <c r="NN443" s="165"/>
      <c r="NO443" s="165"/>
      <c r="NP443" s="165"/>
      <c r="NQ443" s="165"/>
      <c r="NR443" s="165"/>
      <c r="NS443" s="165"/>
      <c r="NT443" s="165"/>
      <c r="NU443" s="165"/>
      <c r="NV443" s="165"/>
      <c r="NW443" s="165"/>
      <c r="NX443" s="165"/>
      <c r="NY443" s="165"/>
      <c r="NZ443" s="165"/>
      <c r="OA443" s="165"/>
      <c r="OB443" s="165"/>
      <c r="OC443" s="165"/>
      <c r="OD443" s="165"/>
      <c r="OE443" s="165"/>
      <c r="OF443" s="165"/>
      <c r="OG443" s="165"/>
      <c r="OH443" s="165"/>
      <c r="OI443" s="165"/>
      <c r="OJ443" s="165"/>
      <c r="OK443" s="165"/>
      <c r="OL443" s="165"/>
      <c r="OM443" s="165"/>
      <c r="ON443" s="165"/>
      <c r="OO443" s="165"/>
      <c r="OP443" s="165"/>
      <c r="OQ443" s="165"/>
      <c r="OR443" s="165"/>
      <c r="OS443" s="165"/>
      <c r="OT443" s="165"/>
      <c r="OU443" s="165"/>
      <c r="OV443" s="165"/>
      <c r="OW443" s="165"/>
      <c r="OX443" s="165"/>
      <c r="OY443" s="165"/>
      <c r="OZ443" s="165"/>
      <c r="PA443" s="165"/>
      <c r="PB443" s="165"/>
      <c r="PC443" s="165"/>
      <c r="PD443" s="165"/>
      <c r="PE443" s="165"/>
      <c r="PF443" s="165"/>
      <c r="PG443" s="165"/>
      <c r="PH443" s="165"/>
      <c r="PI443" s="165"/>
      <c r="PJ443" s="165"/>
      <c r="PK443" s="165"/>
      <c r="PL443" s="165"/>
      <c r="PM443" s="165"/>
      <c r="PN443" s="165"/>
      <c r="PO443" s="165"/>
      <c r="PP443" s="165"/>
      <c r="PQ443" s="165"/>
      <c r="PR443" s="165"/>
      <c r="PS443" s="165"/>
      <c r="PT443" s="165"/>
      <c r="PU443" s="165"/>
      <c r="PV443" s="165"/>
      <c r="PW443" s="165"/>
      <c r="PX443" s="165"/>
      <c r="PY443" s="165"/>
      <c r="PZ443" s="165"/>
      <c r="QA443" s="165"/>
      <c r="QB443" s="165"/>
      <c r="QC443" s="165"/>
      <c r="QD443" s="165"/>
      <c r="QE443" s="165"/>
      <c r="QF443" s="165"/>
      <c r="QG443" s="165"/>
      <c r="QH443" s="165"/>
      <c r="QI443" s="165"/>
      <c r="QJ443" s="165"/>
      <c r="QK443" s="165"/>
      <c r="QL443" s="165"/>
      <c r="QM443" s="165"/>
      <c r="QN443" s="165"/>
      <c r="QO443" s="165"/>
      <c r="QP443" s="165"/>
      <c r="QQ443" s="165"/>
      <c r="QR443" s="165"/>
      <c r="QS443" s="165"/>
      <c r="QT443" s="165"/>
      <c r="QU443" s="165"/>
      <c r="QV443" s="165"/>
      <c r="QW443" s="165"/>
      <c r="QX443" s="165"/>
      <c r="QY443" s="165"/>
      <c r="QZ443" s="165"/>
      <c r="RA443" s="165"/>
      <c r="RB443" s="165"/>
      <c r="RC443" s="165"/>
      <c r="RD443" s="165"/>
      <c r="RE443" s="165"/>
      <c r="RF443" s="165"/>
      <c r="RG443" s="165"/>
      <c r="RH443" s="165"/>
      <c r="RI443" s="165"/>
      <c r="RJ443" s="165"/>
      <c r="RK443" s="165"/>
      <c r="RL443" s="165"/>
      <c r="RM443" s="165"/>
      <c r="RN443" s="165"/>
      <c r="RO443" s="165"/>
      <c r="RP443" s="165"/>
      <c r="RQ443" s="165"/>
      <c r="RR443" s="165"/>
      <c r="RS443" s="165"/>
      <c r="RT443" s="165"/>
      <c r="RU443" s="165"/>
      <c r="RV443" s="165"/>
      <c r="RW443" s="165"/>
      <c r="RX443" s="165"/>
      <c r="RY443" s="165"/>
      <c r="RZ443" s="165"/>
      <c r="SA443" s="165"/>
      <c r="SB443" s="165"/>
      <c r="SC443" s="165"/>
      <c r="SD443" s="165"/>
      <c r="SE443" s="165"/>
      <c r="SF443" s="165"/>
      <c r="SG443" s="165"/>
      <c r="SH443" s="165"/>
      <c r="SI443" s="165"/>
      <c r="SJ443" s="165"/>
      <c r="SK443" s="165"/>
      <c r="SL443" s="165"/>
      <c r="SM443" s="165"/>
      <c r="SN443" s="165"/>
      <c r="SO443" s="165"/>
      <c r="SP443" s="165"/>
      <c r="SQ443" s="165"/>
      <c r="SR443" s="165"/>
      <c r="SS443" s="165"/>
      <c r="ST443" s="165"/>
      <c r="SU443" s="165"/>
      <c r="SV443" s="165"/>
      <c r="SW443" s="165"/>
      <c r="SX443" s="165"/>
      <c r="SY443" s="165"/>
      <c r="SZ443" s="165"/>
      <c r="TA443" s="165"/>
      <c r="TB443" s="165"/>
      <c r="TC443" s="165"/>
      <c r="TD443" s="165"/>
      <c r="TE443" s="165"/>
      <c r="TF443" s="165"/>
      <c r="TG443" s="165"/>
      <c r="TH443" s="165"/>
      <c r="TI443" s="165"/>
      <c r="TJ443" s="165"/>
      <c r="TK443" s="165"/>
      <c r="TL443" s="165"/>
      <c r="TM443" s="165"/>
      <c r="TN443" s="165"/>
      <c r="TO443" s="165"/>
      <c r="TP443" s="165"/>
      <c r="TQ443" s="165"/>
      <c r="TR443" s="165"/>
      <c r="TS443" s="165"/>
      <c r="TT443" s="165"/>
      <c r="TU443" s="165"/>
      <c r="TV443" s="165"/>
      <c r="TW443" s="165"/>
      <c r="TX443" s="165"/>
      <c r="TY443" s="165"/>
      <c r="TZ443" s="165"/>
      <c r="UA443" s="165"/>
      <c r="UB443" s="165"/>
      <c r="UC443" s="165"/>
      <c r="UD443" s="165"/>
      <c r="UE443" s="165"/>
      <c r="UF443" s="165"/>
      <c r="UG443" s="165"/>
      <c r="UH443" s="165"/>
      <c r="UI443" s="165"/>
      <c r="UJ443" s="165"/>
      <c r="UK443" s="165"/>
      <c r="UL443" s="165"/>
      <c r="UM443" s="165"/>
      <c r="UN443" s="165"/>
      <c r="UO443" s="165"/>
      <c r="UP443" s="165"/>
      <c r="UQ443" s="165"/>
      <c r="UR443" s="165"/>
      <c r="US443" s="165"/>
      <c r="UT443" s="165"/>
      <c r="UU443" s="165"/>
      <c r="UV443" s="165"/>
      <c r="UW443" s="165"/>
      <c r="UX443" s="165"/>
      <c r="UY443" s="165"/>
      <c r="UZ443" s="165"/>
      <c r="VA443" s="165"/>
      <c r="VB443" s="165"/>
      <c r="VC443" s="165"/>
      <c r="VD443" s="165"/>
      <c r="VE443" s="165"/>
      <c r="VF443" s="165"/>
      <c r="VG443" s="165"/>
      <c r="VH443" s="165"/>
      <c r="VI443" s="165"/>
      <c r="VJ443" s="165"/>
      <c r="VK443" s="165"/>
      <c r="VL443" s="165"/>
      <c r="VM443" s="165"/>
      <c r="VN443" s="165"/>
      <c r="VO443" s="165"/>
      <c r="VP443" s="165"/>
      <c r="VQ443" s="165"/>
      <c r="VR443" s="165"/>
      <c r="VS443" s="165"/>
      <c r="VT443" s="165"/>
      <c r="VU443" s="165"/>
      <c r="VV443" s="165"/>
      <c r="VW443" s="165"/>
      <c r="VX443" s="165"/>
      <c r="VY443" s="165"/>
      <c r="VZ443" s="165"/>
      <c r="WA443" s="165"/>
      <c r="WB443" s="165"/>
      <c r="WC443" s="165"/>
      <c r="WD443" s="165"/>
      <c r="WE443" s="165"/>
      <c r="WF443" s="165"/>
      <c r="WG443" s="165"/>
      <c r="WH443" s="165"/>
      <c r="WI443" s="165"/>
      <c r="WJ443" s="165"/>
      <c r="WK443" s="165"/>
      <c r="WL443" s="165"/>
      <c r="WM443" s="165"/>
      <c r="WN443" s="165"/>
      <c r="WO443" s="165"/>
      <c r="WP443" s="165"/>
      <c r="WQ443" s="165"/>
      <c r="WR443" s="165"/>
      <c r="WS443" s="165"/>
      <c r="WT443" s="165"/>
      <c r="WU443" s="165"/>
      <c r="WV443" s="165"/>
      <c r="WW443" s="165"/>
      <c r="WX443" s="165"/>
      <c r="WY443" s="165"/>
      <c r="WZ443" s="165"/>
      <c r="XA443" s="165"/>
      <c r="XB443" s="165"/>
      <c r="XC443" s="165"/>
      <c r="XD443" s="165"/>
      <c r="XE443" s="165"/>
      <c r="XF443" s="165"/>
      <c r="XG443" s="165"/>
      <c r="XH443" s="165"/>
      <c r="XI443" s="165"/>
      <c r="XJ443" s="165"/>
      <c r="XK443" s="165"/>
      <c r="XL443" s="165"/>
      <c r="XM443" s="165"/>
      <c r="XN443" s="165"/>
      <c r="XO443" s="165"/>
      <c r="XP443" s="165"/>
      <c r="XQ443" s="165"/>
      <c r="XR443" s="165"/>
      <c r="XS443" s="165"/>
      <c r="XT443" s="165"/>
      <c r="XU443" s="165"/>
      <c r="XV443" s="165"/>
      <c r="XW443" s="165"/>
      <c r="XX443" s="165"/>
      <c r="XY443" s="165"/>
      <c r="XZ443" s="165"/>
      <c r="YA443" s="165"/>
      <c r="YB443" s="165"/>
      <c r="YC443" s="165"/>
      <c r="YD443" s="165"/>
      <c r="YE443" s="165"/>
      <c r="YF443" s="165"/>
      <c r="YG443" s="165"/>
      <c r="YH443" s="165"/>
      <c r="YI443" s="165"/>
      <c r="YJ443" s="165"/>
      <c r="YK443" s="165"/>
      <c r="YL443" s="165"/>
      <c r="YM443" s="165"/>
      <c r="YN443" s="165"/>
      <c r="YO443" s="165"/>
      <c r="YP443" s="165"/>
      <c r="YQ443" s="165"/>
      <c r="YR443" s="165"/>
      <c r="YS443" s="165"/>
      <c r="YT443" s="165"/>
      <c r="YU443" s="165"/>
      <c r="YV443" s="165"/>
      <c r="YW443" s="165"/>
      <c r="YX443" s="165"/>
      <c r="YY443" s="165"/>
      <c r="YZ443" s="165"/>
      <c r="ZA443" s="165"/>
      <c r="ZB443" s="165"/>
      <c r="ZC443" s="165"/>
      <c r="ZD443" s="165"/>
      <c r="ZE443" s="165"/>
      <c r="ZF443" s="165"/>
      <c r="ZG443" s="165"/>
      <c r="ZH443" s="165"/>
      <c r="ZI443" s="165"/>
      <c r="ZJ443" s="165"/>
      <c r="ZK443" s="165"/>
      <c r="ZL443" s="165"/>
      <c r="ZM443" s="165"/>
      <c r="ZN443" s="165"/>
      <c r="ZO443" s="165"/>
      <c r="ZP443" s="165"/>
      <c r="ZQ443" s="165"/>
      <c r="ZR443" s="165"/>
      <c r="ZS443" s="165"/>
      <c r="ZT443" s="165"/>
      <c r="ZU443" s="165"/>
      <c r="ZV443" s="165"/>
      <c r="ZW443" s="165"/>
      <c r="ZX443" s="165"/>
      <c r="ZY443" s="165"/>
      <c r="ZZ443" s="165"/>
      <c r="AAA443" s="165"/>
      <c r="AAB443" s="165"/>
      <c r="AAC443" s="165"/>
      <c r="AAD443" s="165"/>
      <c r="AAE443" s="165"/>
      <c r="AAF443" s="165"/>
      <c r="AAG443" s="165"/>
      <c r="AAH443" s="165"/>
      <c r="AAI443" s="165"/>
      <c r="AAJ443" s="165"/>
      <c r="AAK443" s="165"/>
      <c r="AAL443" s="165"/>
      <c r="AAM443" s="165"/>
      <c r="AAN443" s="165"/>
      <c r="AAO443" s="165"/>
      <c r="AAP443" s="165"/>
      <c r="AAQ443" s="165"/>
      <c r="AAR443" s="165"/>
      <c r="AAS443" s="165"/>
      <c r="AAT443" s="165"/>
      <c r="AAU443" s="165"/>
      <c r="AAV443" s="165"/>
      <c r="AAW443" s="165"/>
      <c r="AAX443" s="165"/>
      <c r="AAY443" s="165"/>
      <c r="AAZ443" s="165"/>
      <c r="ABA443" s="165"/>
      <c r="ABB443" s="165"/>
      <c r="ABC443" s="165"/>
      <c r="ABD443" s="165"/>
      <c r="ABE443" s="165"/>
      <c r="ABF443" s="165"/>
      <c r="ABG443" s="165"/>
      <c r="ABH443" s="165"/>
      <c r="ABI443" s="165"/>
      <c r="ABJ443" s="165"/>
      <c r="ABK443" s="165"/>
      <c r="ABL443" s="165"/>
      <c r="ABM443" s="165"/>
      <c r="ABN443" s="165"/>
      <c r="ABO443" s="165"/>
      <c r="ABP443" s="165"/>
      <c r="ABQ443" s="165"/>
      <c r="ABR443" s="165"/>
      <c r="ABS443" s="165"/>
      <c r="ABT443" s="165"/>
      <c r="ABU443" s="165"/>
      <c r="ABV443" s="165"/>
      <c r="ABW443" s="165"/>
      <c r="ABX443" s="165"/>
      <c r="ABY443" s="165"/>
      <c r="ABZ443" s="165"/>
      <c r="ACA443" s="165"/>
      <c r="ACB443" s="165"/>
      <c r="ACC443" s="165"/>
      <c r="ACD443" s="165"/>
      <c r="ACE443" s="165"/>
      <c r="ACF443" s="165"/>
      <c r="ACG443" s="165"/>
      <c r="ACH443" s="165"/>
      <c r="ACI443" s="165"/>
      <c r="ACJ443" s="165"/>
      <c r="ACK443" s="165"/>
      <c r="ACL443" s="165"/>
      <c r="ACM443" s="165"/>
      <c r="ACN443" s="165"/>
      <c r="ACO443" s="165"/>
      <c r="ACP443" s="165"/>
      <c r="ACQ443" s="165"/>
      <c r="ACR443" s="165"/>
      <c r="ACS443" s="165"/>
      <c r="ACT443" s="165"/>
      <c r="ACU443" s="165"/>
      <c r="ACV443" s="165"/>
      <c r="ACW443" s="165"/>
      <c r="ACX443" s="165"/>
      <c r="ACY443" s="165"/>
      <c r="ACZ443" s="165"/>
      <c r="ADA443" s="165"/>
    </row>
    <row r="444" spans="1:781" x14ac:dyDescent="0.3">
      <c r="A444" s="262"/>
      <c r="B444" s="348"/>
      <c r="C444" s="349"/>
      <c r="D444" s="270"/>
      <c r="E444" s="265"/>
      <c r="F444" s="271"/>
      <c r="G444" s="264"/>
      <c r="H444" s="271"/>
      <c r="I444" s="272"/>
      <c r="J444" s="325"/>
      <c r="K444" s="262"/>
      <c r="L444" s="263"/>
      <c r="M444" s="264"/>
      <c r="N444" s="265"/>
      <c r="O444" s="273"/>
      <c r="P444" s="267"/>
      <c r="Q444" s="274"/>
      <c r="R444" s="268"/>
      <c r="S444" s="269"/>
      <c r="T444" s="256"/>
      <c r="U444" s="256"/>
      <c r="V444" s="256"/>
      <c r="W444" s="256"/>
      <c r="X444" s="256"/>
      <c r="Y444" s="256"/>
      <c r="Z444" s="256"/>
      <c r="AA444" s="256"/>
      <c r="AB444" s="163"/>
      <c r="AC444" s="185"/>
      <c r="AD444" s="185"/>
      <c r="AE444" s="185"/>
      <c r="AF444" s="185"/>
      <c r="AG444" s="185"/>
      <c r="AH444" s="185"/>
      <c r="AI444" s="185"/>
      <c r="AJ444" s="185"/>
      <c r="AK444" s="185"/>
      <c r="AL444" s="185"/>
      <c r="AM444" s="185"/>
      <c r="AN444" s="185"/>
      <c r="AO444" s="185"/>
      <c r="AP444" s="185"/>
      <c r="AQ444" s="185"/>
      <c r="AR444" s="185"/>
      <c r="AS444" s="185"/>
      <c r="AT444" s="185"/>
      <c r="AU444" s="185"/>
      <c r="AV444" s="185"/>
      <c r="AW444" s="185"/>
      <c r="AX444" s="185"/>
      <c r="AY444" s="185"/>
      <c r="AZ444" s="185"/>
      <c r="BA444" s="185"/>
      <c r="BB444" s="185"/>
      <c r="BC444" s="185"/>
      <c r="BD444" s="185"/>
      <c r="BE444" s="185"/>
      <c r="BF444" s="185"/>
      <c r="BG444" s="185"/>
      <c r="BH444" s="185"/>
      <c r="BI444" s="185"/>
      <c r="BJ444" s="185"/>
      <c r="BK444" s="185"/>
      <c r="BL444" s="185"/>
      <c r="BM444" s="185"/>
      <c r="BN444" s="185"/>
      <c r="BO444" s="185"/>
      <c r="BP444" s="185"/>
      <c r="BQ444" s="185"/>
      <c r="BR444" s="185"/>
      <c r="BS444" s="185"/>
      <c r="BT444" s="185"/>
      <c r="BU444" s="185"/>
      <c r="BV444" s="185"/>
      <c r="BW444" s="185"/>
      <c r="BX444" s="185"/>
      <c r="BY444" s="185"/>
      <c r="BZ444" s="185"/>
      <c r="CA444" s="185"/>
      <c r="CB444" s="185"/>
      <c r="CC444" s="185"/>
      <c r="CD444" s="185"/>
      <c r="CE444" s="185"/>
      <c r="CF444" s="185"/>
      <c r="CG444" s="185"/>
      <c r="CH444" s="185"/>
      <c r="CI444" s="185"/>
      <c r="CJ444" s="185"/>
      <c r="CK444" s="185"/>
      <c r="CL444" s="185"/>
      <c r="CM444" s="185"/>
      <c r="CN444" s="185"/>
      <c r="CO444" s="185"/>
      <c r="CP444" s="185"/>
      <c r="CQ444" s="185"/>
      <c r="CR444" s="185"/>
      <c r="CS444" s="185"/>
      <c r="CT444" s="185"/>
      <c r="CU444" s="185"/>
      <c r="CV444" s="185"/>
      <c r="CW444" s="185"/>
      <c r="CX444" s="185"/>
      <c r="CY444" s="185"/>
      <c r="CZ444" s="185"/>
      <c r="DA444" s="185"/>
      <c r="DB444" s="185"/>
      <c r="DC444" s="185"/>
      <c r="DD444" s="185"/>
      <c r="DE444" s="185"/>
      <c r="DF444" s="185"/>
      <c r="DG444" s="185"/>
      <c r="DH444" s="185"/>
      <c r="DI444" s="185"/>
      <c r="DJ444" s="185"/>
      <c r="DK444" s="185"/>
      <c r="DL444" s="185"/>
      <c r="DM444" s="185"/>
      <c r="DN444" s="185"/>
      <c r="DO444" s="185"/>
      <c r="DP444" s="185"/>
      <c r="DQ444" s="185"/>
      <c r="DR444" s="185"/>
      <c r="DS444" s="185"/>
      <c r="DT444" s="185"/>
      <c r="DU444" s="185"/>
      <c r="DV444" s="185"/>
      <c r="DW444" s="185"/>
      <c r="DX444" s="185"/>
      <c r="DY444" s="185"/>
      <c r="DZ444" s="185"/>
      <c r="EA444" s="185"/>
      <c r="EB444" s="185"/>
      <c r="EC444" s="185"/>
      <c r="ED444" s="165"/>
      <c r="EE444" s="165"/>
      <c r="EF444" s="165"/>
      <c r="EG444" s="165"/>
      <c r="EH444" s="165"/>
      <c r="EI444" s="165"/>
      <c r="EJ444" s="165"/>
      <c r="EK444" s="165"/>
      <c r="EL444" s="165"/>
      <c r="EM444" s="165"/>
      <c r="EN444" s="165"/>
      <c r="EO444" s="165"/>
      <c r="EP444" s="165"/>
      <c r="EQ444" s="165"/>
      <c r="ER444" s="165"/>
      <c r="ES444" s="165"/>
      <c r="ET444" s="165"/>
      <c r="EU444" s="165"/>
      <c r="EV444" s="165"/>
      <c r="EW444" s="165"/>
      <c r="EX444" s="165"/>
      <c r="EY444" s="165"/>
      <c r="EZ444" s="165"/>
      <c r="FA444" s="165"/>
      <c r="FB444" s="165"/>
      <c r="FC444" s="165"/>
      <c r="FD444" s="165"/>
      <c r="FE444" s="165"/>
      <c r="FF444" s="165"/>
      <c r="FG444" s="165"/>
      <c r="FH444" s="165"/>
      <c r="FI444" s="165"/>
      <c r="FJ444" s="165"/>
      <c r="FK444" s="165"/>
      <c r="FL444" s="165"/>
      <c r="FM444" s="165"/>
      <c r="FN444" s="165"/>
      <c r="FO444" s="165"/>
      <c r="FP444" s="165"/>
      <c r="FQ444" s="165"/>
      <c r="FR444" s="165"/>
      <c r="FS444" s="165"/>
      <c r="FT444" s="165"/>
      <c r="FU444" s="165"/>
      <c r="FV444" s="165"/>
      <c r="FW444" s="165"/>
      <c r="FX444" s="165"/>
      <c r="FY444" s="165"/>
      <c r="FZ444" s="165"/>
      <c r="GA444" s="165"/>
      <c r="GB444" s="165"/>
      <c r="GC444" s="165"/>
      <c r="GD444" s="165"/>
      <c r="GE444" s="165"/>
      <c r="GF444" s="165"/>
      <c r="GG444" s="165"/>
      <c r="GH444" s="165"/>
      <c r="GI444" s="165"/>
      <c r="GJ444" s="165"/>
      <c r="GK444" s="165"/>
      <c r="GL444" s="165"/>
      <c r="GM444" s="165"/>
      <c r="GN444" s="165"/>
      <c r="GO444" s="165"/>
      <c r="GP444" s="165"/>
      <c r="GQ444" s="165"/>
      <c r="GR444" s="165"/>
      <c r="GS444" s="165"/>
      <c r="GT444" s="165"/>
      <c r="GU444" s="165"/>
      <c r="GV444" s="165"/>
      <c r="GW444" s="165"/>
      <c r="GX444" s="165"/>
      <c r="GY444" s="165"/>
      <c r="GZ444" s="165"/>
      <c r="HA444" s="165"/>
      <c r="HB444" s="165"/>
      <c r="HC444" s="165"/>
      <c r="HD444" s="165"/>
      <c r="HE444" s="165"/>
      <c r="HF444" s="165"/>
      <c r="HG444" s="165"/>
      <c r="HH444" s="165"/>
      <c r="HI444" s="165"/>
      <c r="HJ444" s="165"/>
      <c r="HK444" s="165"/>
      <c r="HL444" s="165"/>
      <c r="HM444" s="165"/>
      <c r="HN444" s="165"/>
      <c r="HO444" s="165"/>
      <c r="HP444" s="165"/>
      <c r="HQ444" s="165"/>
      <c r="HR444" s="165"/>
      <c r="HS444" s="165"/>
      <c r="HT444" s="165"/>
      <c r="HU444" s="165"/>
      <c r="HV444" s="165"/>
      <c r="HW444" s="165"/>
      <c r="HX444" s="165"/>
      <c r="HY444" s="165"/>
      <c r="HZ444" s="165"/>
      <c r="IA444" s="165"/>
      <c r="IB444" s="165"/>
      <c r="IC444" s="165"/>
      <c r="ID444" s="165"/>
      <c r="IE444" s="165"/>
      <c r="IF444" s="165"/>
      <c r="IG444" s="165"/>
      <c r="IH444" s="165"/>
      <c r="II444" s="165"/>
      <c r="IJ444" s="165"/>
      <c r="IK444" s="165"/>
      <c r="IL444" s="165"/>
      <c r="IM444" s="165"/>
      <c r="IN444" s="165"/>
      <c r="IO444" s="165"/>
      <c r="IP444" s="165"/>
      <c r="IQ444" s="165"/>
      <c r="IR444" s="165"/>
      <c r="IS444" s="165"/>
      <c r="IT444" s="165"/>
      <c r="IU444" s="165"/>
      <c r="IV444" s="165"/>
      <c r="IW444" s="165"/>
      <c r="IX444" s="165"/>
      <c r="IY444" s="165"/>
      <c r="IZ444" s="165"/>
      <c r="JA444" s="165"/>
      <c r="JB444" s="165"/>
      <c r="JC444" s="165"/>
      <c r="JD444" s="165"/>
      <c r="JE444" s="165"/>
      <c r="JF444" s="165"/>
      <c r="JG444" s="165"/>
      <c r="JH444" s="165"/>
      <c r="JI444" s="165"/>
      <c r="JJ444" s="165"/>
      <c r="JK444" s="165"/>
      <c r="JL444" s="165"/>
      <c r="JM444" s="165"/>
      <c r="JN444" s="165"/>
      <c r="JO444" s="165"/>
      <c r="JP444" s="165"/>
      <c r="JQ444" s="165"/>
      <c r="JR444" s="165"/>
      <c r="JS444" s="165"/>
      <c r="JT444" s="165"/>
      <c r="JU444" s="165"/>
      <c r="JV444" s="165"/>
      <c r="JW444" s="165"/>
      <c r="JX444" s="165"/>
      <c r="JY444" s="165"/>
      <c r="JZ444" s="165"/>
      <c r="KA444" s="165"/>
      <c r="KB444" s="165"/>
      <c r="KC444" s="165"/>
      <c r="KD444" s="165"/>
      <c r="KE444" s="165"/>
      <c r="KF444" s="165"/>
      <c r="KG444" s="165"/>
      <c r="KH444" s="165"/>
      <c r="KI444" s="165"/>
      <c r="KJ444" s="165"/>
      <c r="KK444" s="165"/>
      <c r="KL444" s="165"/>
      <c r="KM444" s="165"/>
      <c r="KN444" s="165"/>
      <c r="KO444" s="165"/>
      <c r="KP444" s="165"/>
      <c r="KQ444" s="165"/>
      <c r="KR444" s="165"/>
      <c r="KS444" s="165"/>
      <c r="KT444" s="165"/>
      <c r="KU444" s="165"/>
      <c r="KV444" s="165"/>
      <c r="KW444" s="165"/>
      <c r="KX444" s="165"/>
      <c r="KY444" s="165"/>
      <c r="KZ444" s="165"/>
      <c r="LA444" s="165"/>
      <c r="LB444" s="165"/>
      <c r="LC444" s="165"/>
      <c r="LD444" s="165"/>
      <c r="LE444" s="165"/>
      <c r="LF444" s="165"/>
      <c r="LG444" s="165"/>
      <c r="LH444" s="165"/>
      <c r="LI444" s="165"/>
      <c r="LJ444" s="165"/>
      <c r="LK444" s="165"/>
      <c r="LL444" s="165"/>
      <c r="LM444" s="165"/>
      <c r="LN444" s="165"/>
      <c r="LO444" s="165"/>
      <c r="LP444" s="165"/>
      <c r="LQ444" s="165"/>
      <c r="LR444" s="165"/>
      <c r="LS444" s="165"/>
      <c r="LT444" s="165"/>
      <c r="LU444" s="165"/>
      <c r="LV444" s="165"/>
      <c r="LW444" s="165"/>
      <c r="LX444" s="165"/>
      <c r="LY444" s="165"/>
      <c r="LZ444" s="165"/>
      <c r="MA444" s="165"/>
      <c r="MB444" s="165"/>
      <c r="MC444" s="165"/>
      <c r="MD444" s="165"/>
      <c r="ME444" s="165"/>
      <c r="MF444" s="165"/>
      <c r="MG444" s="165"/>
      <c r="MH444" s="165"/>
      <c r="MI444" s="165"/>
      <c r="MJ444" s="165"/>
      <c r="MK444" s="165"/>
      <c r="ML444" s="165"/>
      <c r="MM444" s="165"/>
      <c r="MN444" s="165"/>
      <c r="MO444" s="165"/>
      <c r="MP444" s="165"/>
      <c r="MQ444" s="165"/>
      <c r="MR444" s="165"/>
      <c r="MS444" s="165"/>
      <c r="MT444" s="165"/>
      <c r="MU444" s="165"/>
      <c r="MV444" s="165"/>
      <c r="MW444" s="165"/>
      <c r="MX444" s="165"/>
      <c r="MY444" s="165"/>
      <c r="MZ444" s="165"/>
      <c r="NA444" s="165"/>
      <c r="NB444" s="165"/>
      <c r="NC444" s="165"/>
      <c r="ND444" s="165"/>
      <c r="NE444" s="165"/>
      <c r="NF444" s="165"/>
      <c r="NG444" s="165"/>
      <c r="NH444" s="165"/>
      <c r="NI444" s="165"/>
      <c r="NJ444" s="165"/>
      <c r="NK444" s="165"/>
      <c r="NL444" s="165"/>
      <c r="NM444" s="165"/>
      <c r="NN444" s="165"/>
      <c r="NO444" s="165"/>
      <c r="NP444" s="165"/>
      <c r="NQ444" s="165"/>
      <c r="NR444" s="165"/>
      <c r="NS444" s="165"/>
      <c r="NT444" s="165"/>
      <c r="NU444" s="165"/>
      <c r="NV444" s="165"/>
      <c r="NW444" s="165"/>
      <c r="NX444" s="165"/>
      <c r="NY444" s="165"/>
      <c r="NZ444" s="165"/>
      <c r="OA444" s="165"/>
      <c r="OB444" s="165"/>
      <c r="OC444" s="165"/>
      <c r="OD444" s="165"/>
      <c r="OE444" s="165"/>
      <c r="OF444" s="165"/>
      <c r="OG444" s="165"/>
      <c r="OH444" s="165"/>
      <c r="OI444" s="165"/>
      <c r="OJ444" s="165"/>
      <c r="OK444" s="165"/>
      <c r="OL444" s="165"/>
      <c r="OM444" s="165"/>
      <c r="ON444" s="165"/>
      <c r="OO444" s="165"/>
      <c r="OP444" s="165"/>
      <c r="OQ444" s="165"/>
      <c r="OR444" s="165"/>
      <c r="OS444" s="165"/>
      <c r="OT444" s="165"/>
      <c r="OU444" s="165"/>
      <c r="OV444" s="165"/>
      <c r="OW444" s="165"/>
      <c r="OX444" s="165"/>
      <c r="OY444" s="165"/>
      <c r="OZ444" s="165"/>
      <c r="PA444" s="165"/>
      <c r="PB444" s="165"/>
      <c r="PC444" s="165"/>
      <c r="PD444" s="165"/>
      <c r="PE444" s="165"/>
      <c r="PF444" s="165"/>
      <c r="PG444" s="165"/>
      <c r="PH444" s="165"/>
      <c r="PI444" s="165"/>
      <c r="PJ444" s="165"/>
      <c r="PK444" s="165"/>
      <c r="PL444" s="165"/>
      <c r="PM444" s="165"/>
      <c r="PN444" s="165"/>
      <c r="PO444" s="165"/>
      <c r="PP444" s="165"/>
      <c r="PQ444" s="165"/>
      <c r="PR444" s="165"/>
      <c r="PS444" s="165"/>
      <c r="PT444" s="165"/>
      <c r="PU444" s="165"/>
      <c r="PV444" s="165"/>
      <c r="PW444" s="165"/>
      <c r="PX444" s="165"/>
      <c r="PY444" s="165"/>
      <c r="PZ444" s="165"/>
      <c r="QA444" s="165"/>
      <c r="QB444" s="165"/>
      <c r="QC444" s="165"/>
      <c r="QD444" s="165"/>
      <c r="QE444" s="165"/>
      <c r="QF444" s="165"/>
      <c r="QG444" s="165"/>
      <c r="QH444" s="165"/>
      <c r="QI444" s="165"/>
      <c r="QJ444" s="165"/>
      <c r="QK444" s="165"/>
      <c r="QL444" s="165"/>
      <c r="QM444" s="165"/>
      <c r="QN444" s="165"/>
      <c r="QO444" s="165"/>
      <c r="QP444" s="165"/>
      <c r="QQ444" s="165"/>
      <c r="QR444" s="165"/>
      <c r="QS444" s="165"/>
      <c r="QT444" s="165"/>
      <c r="QU444" s="165"/>
      <c r="QV444" s="165"/>
      <c r="QW444" s="165"/>
      <c r="QX444" s="165"/>
      <c r="QY444" s="165"/>
      <c r="QZ444" s="165"/>
      <c r="RA444" s="165"/>
      <c r="RB444" s="165"/>
      <c r="RC444" s="165"/>
      <c r="RD444" s="165"/>
      <c r="RE444" s="165"/>
      <c r="RF444" s="165"/>
      <c r="RG444" s="165"/>
      <c r="RH444" s="165"/>
      <c r="RI444" s="165"/>
      <c r="RJ444" s="165"/>
      <c r="RK444" s="165"/>
      <c r="RL444" s="165"/>
      <c r="RM444" s="165"/>
      <c r="RN444" s="165"/>
      <c r="RO444" s="165"/>
      <c r="RP444" s="165"/>
      <c r="RQ444" s="165"/>
      <c r="RR444" s="165"/>
      <c r="RS444" s="165"/>
      <c r="RT444" s="165"/>
      <c r="RU444" s="165"/>
      <c r="RV444" s="165"/>
      <c r="RW444" s="165"/>
      <c r="RX444" s="165"/>
      <c r="RY444" s="165"/>
      <c r="RZ444" s="165"/>
      <c r="SA444" s="165"/>
      <c r="SB444" s="165"/>
      <c r="SC444" s="165"/>
      <c r="SD444" s="165"/>
      <c r="SE444" s="165"/>
      <c r="SF444" s="165"/>
      <c r="SG444" s="165"/>
      <c r="SH444" s="165"/>
      <c r="SI444" s="165"/>
      <c r="SJ444" s="165"/>
      <c r="SK444" s="165"/>
      <c r="SL444" s="165"/>
      <c r="SM444" s="165"/>
      <c r="SN444" s="165"/>
      <c r="SO444" s="165"/>
      <c r="SP444" s="165"/>
      <c r="SQ444" s="165"/>
      <c r="SR444" s="165"/>
      <c r="SS444" s="165"/>
      <c r="ST444" s="165"/>
      <c r="SU444" s="165"/>
      <c r="SV444" s="165"/>
      <c r="SW444" s="165"/>
      <c r="SX444" s="165"/>
      <c r="SY444" s="165"/>
      <c r="SZ444" s="165"/>
      <c r="TA444" s="165"/>
      <c r="TB444" s="165"/>
      <c r="TC444" s="165"/>
      <c r="TD444" s="165"/>
      <c r="TE444" s="165"/>
      <c r="TF444" s="165"/>
      <c r="TG444" s="165"/>
      <c r="TH444" s="165"/>
      <c r="TI444" s="165"/>
      <c r="TJ444" s="165"/>
      <c r="TK444" s="165"/>
      <c r="TL444" s="165"/>
      <c r="TM444" s="165"/>
      <c r="TN444" s="165"/>
      <c r="TO444" s="165"/>
      <c r="TP444" s="165"/>
      <c r="TQ444" s="165"/>
      <c r="TR444" s="165"/>
      <c r="TS444" s="165"/>
      <c r="TT444" s="165"/>
      <c r="TU444" s="165"/>
      <c r="TV444" s="165"/>
      <c r="TW444" s="165"/>
      <c r="TX444" s="165"/>
      <c r="TY444" s="165"/>
      <c r="TZ444" s="165"/>
      <c r="UA444" s="165"/>
      <c r="UB444" s="165"/>
      <c r="UC444" s="165"/>
      <c r="UD444" s="165"/>
      <c r="UE444" s="165"/>
      <c r="UF444" s="165"/>
      <c r="UG444" s="165"/>
      <c r="UH444" s="165"/>
      <c r="UI444" s="165"/>
      <c r="UJ444" s="165"/>
      <c r="UK444" s="165"/>
      <c r="UL444" s="165"/>
      <c r="UM444" s="165"/>
      <c r="UN444" s="165"/>
      <c r="UO444" s="165"/>
      <c r="UP444" s="165"/>
      <c r="UQ444" s="165"/>
      <c r="UR444" s="165"/>
      <c r="US444" s="165"/>
      <c r="UT444" s="165"/>
      <c r="UU444" s="165"/>
      <c r="UV444" s="165"/>
      <c r="UW444" s="165"/>
      <c r="UX444" s="165"/>
      <c r="UY444" s="165"/>
      <c r="UZ444" s="165"/>
      <c r="VA444" s="165"/>
      <c r="VB444" s="165"/>
      <c r="VC444" s="165"/>
      <c r="VD444" s="165"/>
      <c r="VE444" s="165"/>
      <c r="VF444" s="165"/>
      <c r="VG444" s="165"/>
      <c r="VH444" s="165"/>
      <c r="VI444" s="165"/>
      <c r="VJ444" s="165"/>
      <c r="VK444" s="165"/>
      <c r="VL444" s="165"/>
      <c r="VM444" s="165"/>
      <c r="VN444" s="165"/>
      <c r="VO444" s="165"/>
      <c r="VP444" s="165"/>
      <c r="VQ444" s="165"/>
      <c r="VR444" s="165"/>
      <c r="VS444" s="165"/>
      <c r="VT444" s="165"/>
      <c r="VU444" s="165"/>
      <c r="VV444" s="165"/>
      <c r="VW444" s="165"/>
      <c r="VX444" s="165"/>
      <c r="VY444" s="165"/>
      <c r="VZ444" s="165"/>
      <c r="WA444" s="165"/>
      <c r="WB444" s="165"/>
      <c r="WC444" s="165"/>
      <c r="WD444" s="165"/>
      <c r="WE444" s="165"/>
      <c r="WF444" s="165"/>
      <c r="WG444" s="165"/>
      <c r="WH444" s="165"/>
      <c r="WI444" s="165"/>
      <c r="WJ444" s="165"/>
      <c r="WK444" s="165"/>
      <c r="WL444" s="165"/>
      <c r="WM444" s="165"/>
      <c r="WN444" s="165"/>
      <c r="WO444" s="165"/>
      <c r="WP444" s="165"/>
      <c r="WQ444" s="165"/>
      <c r="WR444" s="165"/>
      <c r="WS444" s="165"/>
      <c r="WT444" s="165"/>
      <c r="WU444" s="165"/>
      <c r="WV444" s="165"/>
      <c r="WW444" s="165"/>
      <c r="WX444" s="165"/>
      <c r="WY444" s="165"/>
      <c r="WZ444" s="165"/>
      <c r="XA444" s="165"/>
      <c r="XB444" s="165"/>
      <c r="XC444" s="165"/>
      <c r="XD444" s="165"/>
      <c r="XE444" s="165"/>
      <c r="XF444" s="165"/>
      <c r="XG444" s="165"/>
      <c r="XH444" s="165"/>
      <c r="XI444" s="165"/>
      <c r="XJ444" s="165"/>
      <c r="XK444" s="165"/>
      <c r="XL444" s="165"/>
      <c r="XM444" s="165"/>
      <c r="XN444" s="165"/>
      <c r="XO444" s="165"/>
      <c r="XP444" s="165"/>
      <c r="XQ444" s="165"/>
      <c r="XR444" s="165"/>
      <c r="XS444" s="165"/>
      <c r="XT444" s="165"/>
      <c r="XU444" s="165"/>
      <c r="XV444" s="165"/>
      <c r="XW444" s="165"/>
      <c r="XX444" s="165"/>
      <c r="XY444" s="165"/>
      <c r="XZ444" s="165"/>
      <c r="YA444" s="165"/>
      <c r="YB444" s="165"/>
      <c r="YC444" s="165"/>
      <c r="YD444" s="165"/>
      <c r="YE444" s="165"/>
      <c r="YF444" s="165"/>
      <c r="YG444" s="165"/>
      <c r="YH444" s="165"/>
      <c r="YI444" s="165"/>
      <c r="YJ444" s="165"/>
      <c r="YK444" s="165"/>
      <c r="YL444" s="165"/>
      <c r="YM444" s="165"/>
      <c r="YN444" s="165"/>
      <c r="YO444" s="165"/>
      <c r="YP444" s="165"/>
      <c r="YQ444" s="165"/>
      <c r="YR444" s="165"/>
      <c r="YS444" s="165"/>
      <c r="YT444" s="165"/>
      <c r="YU444" s="165"/>
      <c r="YV444" s="165"/>
      <c r="YW444" s="165"/>
      <c r="YX444" s="165"/>
      <c r="YY444" s="165"/>
      <c r="YZ444" s="165"/>
      <c r="ZA444" s="165"/>
      <c r="ZB444" s="165"/>
      <c r="ZC444" s="165"/>
      <c r="ZD444" s="165"/>
      <c r="ZE444" s="165"/>
      <c r="ZF444" s="165"/>
      <c r="ZG444" s="165"/>
      <c r="ZH444" s="165"/>
      <c r="ZI444" s="165"/>
      <c r="ZJ444" s="165"/>
      <c r="ZK444" s="165"/>
      <c r="ZL444" s="165"/>
      <c r="ZM444" s="165"/>
      <c r="ZN444" s="165"/>
      <c r="ZO444" s="165"/>
      <c r="ZP444" s="165"/>
      <c r="ZQ444" s="165"/>
      <c r="ZR444" s="165"/>
      <c r="ZS444" s="165"/>
      <c r="ZT444" s="165"/>
      <c r="ZU444" s="165"/>
      <c r="ZV444" s="165"/>
      <c r="ZW444" s="165"/>
      <c r="ZX444" s="165"/>
      <c r="ZY444" s="165"/>
      <c r="ZZ444" s="165"/>
      <c r="AAA444" s="165"/>
      <c r="AAB444" s="165"/>
      <c r="AAC444" s="165"/>
      <c r="AAD444" s="165"/>
      <c r="AAE444" s="165"/>
      <c r="AAF444" s="165"/>
      <c r="AAG444" s="165"/>
      <c r="AAH444" s="165"/>
      <c r="AAI444" s="165"/>
      <c r="AAJ444" s="165"/>
      <c r="AAK444" s="165"/>
      <c r="AAL444" s="165"/>
      <c r="AAM444" s="165"/>
      <c r="AAN444" s="165"/>
      <c r="AAO444" s="165"/>
      <c r="AAP444" s="165"/>
      <c r="AAQ444" s="165"/>
      <c r="AAR444" s="165"/>
      <c r="AAS444" s="165"/>
      <c r="AAT444" s="165"/>
      <c r="AAU444" s="165"/>
      <c r="AAV444" s="165"/>
      <c r="AAW444" s="165"/>
      <c r="AAX444" s="165"/>
      <c r="AAY444" s="165"/>
      <c r="AAZ444" s="165"/>
      <c r="ABA444" s="165"/>
      <c r="ABB444" s="165"/>
      <c r="ABC444" s="165"/>
      <c r="ABD444" s="165"/>
      <c r="ABE444" s="165"/>
      <c r="ABF444" s="165"/>
      <c r="ABG444" s="165"/>
      <c r="ABH444" s="165"/>
      <c r="ABI444" s="165"/>
      <c r="ABJ444" s="165"/>
      <c r="ABK444" s="165"/>
      <c r="ABL444" s="165"/>
      <c r="ABM444" s="165"/>
      <c r="ABN444" s="165"/>
      <c r="ABO444" s="165"/>
      <c r="ABP444" s="165"/>
      <c r="ABQ444" s="165"/>
      <c r="ABR444" s="165"/>
      <c r="ABS444" s="165"/>
      <c r="ABT444" s="165"/>
      <c r="ABU444" s="165"/>
      <c r="ABV444" s="165"/>
      <c r="ABW444" s="165"/>
      <c r="ABX444" s="165"/>
      <c r="ABY444" s="165"/>
      <c r="ABZ444" s="165"/>
      <c r="ACA444" s="165"/>
      <c r="ACB444" s="165"/>
      <c r="ACC444" s="165"/>
      <c r="ACD444" s="165"/>
      <c r="ACE444" s="165"/>
      <c r="ACF444" s="165"/>
      <c r="ACG444" s="165"/>
      <c r="ACH444" s="165"/>
      <c r="ACI444" s="165"/>
      <c r="ACJ444" s="165"/>
      <c r="ACK444" s="165"/>
      <c r="ACL444" s="165"/>
      <c r="ACM444" s="165"/>
      <c r="ACN444" s="165"/>
      <c r="ACO444" s="165"/>
      <c r="ACP444" s="165"/>
      <c r="ACQ444" s="165"/>
      <c r="ACR444" s="165"/>
      <c r="ACS444" s="165"/>
      <c r="ACT444" s="165"/>
      <c r="ACU444" s="165"/>
      <c r="ACV444" s="165"/>
      <c r="ACW444" s="165"/>
      <c r="ACX444" s="165"/>
      <c r="ACY444" s="165"/>
      <c r="ACZ444" s="165"/>
      <c r="ADA444" s="165"/>
    </row>
    <row r="445" spans="1:781" customFormat="1" ht="15" customHeight="1" x14ac:dyDescent="0.3">
      <c r="B445" s="338"/>
      <c r="C445" s="331"/>
      <c r="D445" s="270"/>
      <c r="E445" s="265"/>
      <c r="F445" s="271"/>
      <c r="G445" s="264"/>
      <c r="H445" s="271"/>
      <c r="I445" s="272"/>
      <c r="J445" s="325"/>
      <c r="K445" s="262"/>
      <c r="L445" s="263"/>
      <c r="M445" s="264"/>
      <c r="N445" s="265"/>
      <c r="O445" s="273"/>
      <c r="P445" s="267"/>
      <c r="Q445" s="274"/>
      <c r="R445" s="268"/>
      <c r="S445" s="343"/>
      <c r="T445" s="344"/>
      <c r="U445" s="345"/>
      <c r="V445" s="345"/>
      <c r="W445" s="345"/>
      <c r="X445" s="345"/>
      <c r="Y445" s="345"/>
      <c r="Z445" s="345"/>
      <c r="AA445" s="345"/>
      <c r="AB445" s="346"/>
    </row>
    <row r="446" spans="1:781" customFormat="1" ht="15" customHeight="1" x14ac:dyDescent="0.3">
      <c r="B446" s="338"/>
      <c r="C446" s="352"/>
      <c r="D446" s="270"/>
      <c r="E446" s="265"/>
      <c r="F446" s="271"/>
      <c r="G446" s="264"/>
      <c r="H446" s="271"/>
      <c r="I446" s="272"/>
      <c r="J446" s="325"/>
      <c r="K446" s="262"/>
      <c r="L446" s="263"/>
      <c r="M446" s="264"/>
      <c r="N446" s="265"/>
      <c r="O446" s="273"/>
      <c r="P446" s="267"/>
      <c r="Q446" s="274"/>
      <c r="R446" s="268"/>
      <c r="S446" s="343"/>
      <c r="T446" s="344"/>
      <c r="U446" s="345"/>
      <c r="V446" s="345"/>
      <c r="W446" s="345"/>
      <c r="X446" s="345"/>
      <c r="Y446" s="345"/>
      <c r="Z446" s="345"/>
      <c r="AA446" s="345"/>
      <c r="AB446" s="346"/>
    </row>
    <row r="447" spans="1:781" customFormat="1" ht="31.8" customHeight="1" x14ac:dyDescent="0.3">
      <c r="B447" s="338"/>
      <c r="C447" s="352"/>
      <c r="D447" s="270"/>
      <c r="E447" s="265"/>
      <c r="F447" s="271"/>
      <c r="G447" s="264"/>
      <c r="H447" s="271"/>
      <c r="I447" s="272"/>
      <c r="J447" s="325"/>
      <c r="K447" s="262"/>
      <c r="L447" s="263"/>
      <c r="M447" s="264"/>
      <c r="N447" s="265"/>
      <c r="O447" s="273"/>
      <c r="P447" s="267"/>
      <c r="Q447" s="274"/>
      <c r="R447" s="268"/>
      <c r="S447" s="343"/>
      <c r="T447" s="344"/>
      <c r="U447" s="345"/>
      <c r="V447" s="345"/>
      <c r="W447" s="345"/>
      <c r="X447" s="345"/>
      <c r="Y447" s="345"/>
      <c r="Z447" s="345"/>
      <c r="AA447" s="345"/>
      <c r="AB447" s="346"/>
    </row>
    <row r="448" spans="1:781" customFormat="1" ht="15" customHeight="1" x14ac:dyDescent="0.3">
      <c r="B448" s="338"/>
      <c r="C448" s="352"/>
      <c r="D448" s="270"/>
      <c r="E448" s="265"/>
      <c r="F448" s="271"/>
      <c r="G448" s="264"/>
      <c r="H448" s="271"/>
      <c r="I448" s="272"/>
      <c r="J448" s="325"/>
      <c r="K448" s="262"/>
      <c r="L448" s="263"/>
      <c r="M448" s="264"/>
      <c r="N448" s="265"/>
      <c r="O448" s="273"/>
      <c r="P448" s="267"/>
      <c r="Q448" s="274"/>
      <c r="R448" s="268"/>
      <c r="S448" s="343"/>
      <c r="T448" s="344"/>
      <c r="U448" s="345"/>
      <c r="V448" s="345"/>
      <c r="W448" s="345"/>
      <c r="X448" s="345"/>
      <c r="Y448" s="345"/>
      <c r="Z448" s="345"/>
      <c r="AA448" s="345"/>
      <c r="AB448" s="346"/>
    </row>
    <row r="449" spans="2:28" customFormat="1" ht="15" customHeight="1" x14ac:dyDescent="0.3">
      <c r="B449" s="338"/>
      <c r="C449" s="353"/>
      <c r="D449" s="270"/>
      <c r="E449" s="265"/>
      <c r="F449" s="271"/>
      <c r="G449" s="264"/>
      <c r="H449" s="271"/>
      <c r="I449" s="272"/>
      <c r="J449" s="325"/>
      <c r="K449" s="262"/>
      <c r="L449" s="263"/>
      <c r="M449" s="264"/>
      <c r="N449" s="265"/>
      <c r="O449" s="273"/>
      <c r="P449" s="267"/>
      <c r="Q449" s="274"/>
      <c r="R449" s="268"/>
      <c r="S449" s="343"/>
      <c r="T449" s="344"/>
      <c r="U449" s="345"/>
      <c r="V449" s="345"/>
      <c r="W449" s="345"/>
      <c r="X449" s="345"/>
      <c r="Y449" s="345"/>
      <c r="Z449" s="345"/>
      <c r="AA449" s="345"/>
      <c r="AB449" s="346"/>
    </row>
    <row r="450" spans="2:28" customFormat="1" ht="15" customHeight="1" x14ac:dyDescent="0.3">
      <c r="B450" s="338"/>
      <c r="C450" s="353"/>
      <c r="D450" s="270"/>
      <c r="E450" s="265"/>
      <c r="F450" s="271"/>
      <c r="G450" s="264"/>
      <c r="H450" s="271"/>
      <c r="I450" s="272"/>
      <c r="J450" s="325"/>
      <c r="K450" s="262"/>
      <c r="L450" s="263"/>
      <c r="M450" s="264"/>
      <c r="N450" s="265"/>
      <c r="O450" s="273"/>
      <c r="P450" s="267"/>
      <c r="Q450" s="274"/>
      <c r="R450" s="268"/>
      <c r="S450" s="343"/>
      <c r="T450" s="344"/>
      <c r="U450" s="345"/>
      <c r="V450" s="345"/>
      <c r="W450" s="345"/>
      <c r="X450" s="345"/>
      <c r="Y450" s="345"/>
      <c r="Z450" s="345"/>
      <c r="AA450" s="345"/>
      <c r="AB450" s="346"/>
    </row>
    <row r="451" spans="2:28" customFormat="1" ht="15" customHeight="1" x14ac:dyDescent="0.3">
      <c r="B451" s="338"/>
      <c r="C451" s="353"/>
      <c r="D451" s="270"/>
      <c r="E451" s="265"/>
      <c r="F451" s="271"/>
      <c r="G451" s="264"/>
      <c r="H451" s="271"/>
      <c r="I451" s="272"/>
      <c r="J451" s="325"/>
      <c r="K451" s="262"/>
      <c r="L451" s="263"/>
      <c r="M451" s="264"/>
      <c r="N451" s="265"/>
      <c r="O451" s="273"/>
      <c r="P451" s="267"/>
      <c r="Q451" s="274"/>
      <c r="R451" s="268"/>
      <c r="S451" s="343"/>
      <c r="T451" s="344"/>
      <c r="U451" s="345"/>
      <c r="V451" s="345"/>
      <c r="W451" s="345"/>
      <c r="X451" s="345"/>
      <c r="Y451" s="345"/>
      <c r="Z451" s="345"/>
      <c r="AA451" s="345"/>
      <c r="AB451" s="346"/>
    </row>
    <row r="452" spans="2:28" customFormat="1" ht="15" customHeight="1" x14ac:dyDescent="0.3">
      <c r="B452" s="338"/>
      <c r="C452" s="330"/>
      <c r="D452" s="270"/>
      <c r="E452" s="265"/>
      <c r="F452" s="271"/>
      <c r="G452" s="264"/>
      <c r="H452" s="271"/>
      <c r="I452" s="272"/>
      <c r="J452" s="325"/>
      <c r="K452" s="262"/>
      <c r="L452" s="263"/>
      <c r="M452" s="264"/>
      <c r="N452" s="265"/>
      <c r="O452" s="273"/>
      <c r="P452" s="267"/>
      <c r="Q452" s="274"/>
      <c r="R452" s="268"/>
      <c r="S452" s="343"/>
      <c r="T452" s="344"/>
      <c r="U452" s="345"/>
      <c r="V452" s="345"/>
      <c r="W452" s="345"/>
      <c r="X452" s="345"/>
      <c r="Y452" s="345"/>
      <c r="Z452" s="345"/>
      <c r="AA452" s="345"/>
      <c r="AB452" s="346"/>
    </row>
    <row r="453" spans="2:28" customFormat="1" ht="15" customHeight="1" x14ac:dyDescent="0.3">
      <c r="B453" s="338"/>
      <c r="C453" s="330"/>
      <c r="D453" s="270"/>
      <c r="E453" s="265"/>
      <c r="F453" s="271"/>
      <c r="G453" s="264"/>
      <c r="H453" s="271"/>
      <c r="I453" s="272"/>
      <c r="J453" s="325"/>
      <c r="K453" s="262"/>
      <c r="L453" s="263"/>
      <c r="M453" s="264"/>
      <c r="N453" s="265"/>
      <c r="O453" s="273"/>
      <c r="P453" s="267"/>
      <c r="Q453" s="274"/>
      <c r="R453" s="268"/>
      <c r="S453" s="343"/>
      <c r="T453" s="344"/>
      <c r="U453" s="345"/>
      <c r="V453" s="345"/>
      <c r="W453" s="345"/>
      <c r="X453" s="345"/>
      <c r="Y453" s="345"/>
      <c r="Z453" s="345"/>
      <c r="AA453" s="345"/>
      <c r="AB453" s="346"/>
    </row>
    <row r="454" spans="2:28" customFormat="1" ht="15" customHeight="1" x14ac:dyDescent="0.3">
      <c r="B454" s="338"/>
      <c r="C454" s="330"/>
      <c r="D454" s="270"/>
      <c r="E454" s="265"/>
      <c r="F454" s="271"/>
      <c r="G454" s="264"/>
      <c r="H454" s="271"/>
      <c r="I454" s="272"/>
      <c r="J454" s="325"/>
      <c r="K454" s="262"/>
      <c r="L454" s="263"/>
      <c r="M454" s="264"/>
      <c r="N454" s="265"/>
      <c r="O454" s="273"/>
      <c r="P454" s="267"/>
      <c r="Q454" s="274"/>
      <c r="R454" s="268"/>
      <c r="S454" s="343"/>
      <c r="T454" s="344"/>
      <c r="U454" s="345"/>
      <c r="V454" s="345"/>
      <c r="W454" s="345"/>
      <c r="X454" s="345"/>
      <c r="Y454" s="345"/>
      <c r="Z454" s="345"/>
      <c r="AA454" s="345"/>
      <c r="AB454" s="346"/>
    </row>
    <row r="455" spans="2:28" customFormat="1" ht="15" customHeight="1" x14ac:dyDescent="0.3">
      <c r="B455" s="338"/>
      <c r="C455" s="330"/>
      <c r="D455" s="270"/>
      <c r="E455" s="265"/>
      <c r="F455" s="271"/>
      <c r="G455" s="264"/>
      <c r="H455" s="271"/>
      <c r="I455" s="272"/>
      <c r="J455" s="325"/>
      <c r="K455" s="262"/>
      <c r="L455" s="263"/>
      <c r="M455" s="264"/>
      <c r="N455" s="265"/>
      <c r="O455" s="273"/>
      <c r="P455" s="267"/>
      <c r="Q455" s="274"/>
      <c r="R455" s="268"/>
      <c r="S455" s="343"/>
      <c r="T455" s="344"/>
      <c r="U455" s="345"/>
      <c r="V455" s="345"/>
      <c r="W455" s="345"/>
      <c r="X455" s="345"/>
      <c r="Y455" s="345"/>
      <c r="Z455" s="345"/>
      <c r="AA455" s="345"/>
      <c r="AB455" s="346"/>
    </row>
    <row r="456" spans="2:28" customFormat="1" ht="15" customHeight="1" x14ac:dyDescent="0.3">
      <c r="B456" s="338"/>
      <c r="C456" s="330"/>
      <c r="D456" s="270"/>
      <c r="E456" s="265"/>
      <c r="F456" s="271"/>
      <c r="G456" s="264"/>
      <c r="H456" s="271"/>
      <c r="I456" s="272"/>
      <c r="J456" s="325"/>
      <c r="K456" s="262"/>
      <c r="L456" s="263"/>
      <c r="M456" s="264"/>
      <c r="N456" s="265"/>
      <c r="O456" s="273"/>
      <c r="P456" s="267"/>
      <c r="Q456" s="274"/>
      <c r="R456" s="268"/>
      <c r="S456" s="343"/>
      <c r="T456" s="344"/>
      <c r="U456" s="345"/>
      <c r="V456" s="345"/>
      <c r="W456" s="345"/>
      <c r="X456" s="345"/>
      <c r="Y456" s="345"/>
      <c r="Z456" s="345"/>
      <c r="AA456" s="345"/>
      <c r="AB456" s="346"/>
    </row>
    <row r="457" spans="2:28" customFormat="1" ht="15" customHeight="1" x14ac:dyDescent="0.3">
      <c r="B457" s="338"/>
      <c r="C457" s="330"/>
      <c r="D457" s="270"/>
      <c r="E457" s="265"/>
      <c r="F457" s="271"/>
      <c r="G457" s="264"/>
      <c r="H457" s="271"/>
      <c r="I457" s="272"/>
      <c r="J457" s="325"/>
      <c r="K457" s="262"/>
      <c r="L457" s="263"/>
      <c r="M457" s="264"/>
      <c r="N457" s="265"/>
      <c r="O457" s="273"/>
      <c r="P457" s="267"/>
      <c r="Q457" s="274"/>
      <c r="R457" s="268"/>
      <c r="S457" s="343"/>
      <c r="T457" s="344"/>
      <c r="U457" s="345"/>
      <c r="V457" s="345"/>
      <c r="W457" s="345"/>
      <c r="X457" s="345"/>
      <c r="Y457" s="345"/>
      <c r="Z457" s="345"/>
      <c r="AA457" s="345"/>
      <c r="AB457" s="346"/>
    </row>
    <row r="458" spans="2:28" customFormat="1" ht="15" customHeight="1" x14ac:dyDescent="0.3">
      <c r="B458" s="338"/>
      <c r="C458" s="330"/>
      <c r="D458" s="270"/>
      <c r="E458" s="265"/>
      <c r="F458" s="271"/>
      <c r="G458" s="264"/>
      <c r="H458" s="271"/>
      <c r="I458" s="272"/>
      <c r="J458" s="325"/>
      <c r="K458" s="262"/>
      <c r="L458" s="263"/>
      <c r="M458" s="264"/>
      <c r="N458" s="265"/>
      <c r="O458" s="273"/>
      <c r="P458" s="267"/>
      <c r="Q458" s="274"/>
      <c r="R458" s="268"/>
      <c r="S458" s="343"/>
      <c r="T458" s="344"/>
      <c r="U458" s="345"/>
      <c r="V458" s="345"/>
      <c r="W458" s="345"/>
      <c r="X458" s="345"/>
      <c r="Y458" s="345"/>
      <c r="Z458" s="345"/>
      <c r="AA458" s="345"/>
      <c r="AB458" s="346"/>
    </row>
    <row r="459" spans="2:28" customFormat="1" ht="15" customHeight="1" x14ac:dyDescent="0.3">
      <c r="B459" s="338"/>
      <c r="C459" s="330"/>
      <c r="D459" s="270"/>
      <c r="E459" s="265"/>
      <c r="F459" s="271"/>
      <c r="G459" s="264"/>
      <c r="H459" s="271"/>
      <c r="I459" s="272"/>
      <c r="J459" s="325"/>
      <c r="K459" s="262"/>
      <c r="L459" s="263"/>
      <c r="M459" s="264"/>
      <c r="N459" s="265"/>
      <c r="O459" s="273"/>
      <c r="P459" s="267"/>
      <c r="Q459" s="274"/>
      <c r="R459" s="268"/>
      <c r="S459" s="343"/>
      <c r="T459" s="344"/>
      <c r="U459" s="345"/>
      <c r="V459" s="345"/>
      <c r="W459" s="345"/>
      <c r="X459" s="345"/>
      <c r="Y459" s="345"/>
      <c r="Z459" s="345"/>
      <c r="AA459" s="345"/>
      <c r="AB459" s="346"/>
    </row>
    <row r="460" spans="2:28" customFormat="1" ht="15" customHeight="1" x14ac:dyDescent="0.3">
      <c r="B460" s="338"/>
      <c r="C460" s="330"/>
      <c r="D460" s="270"/>
      <c r="E460" s="265"/>
      <c r="F460" s="271"/>
      <c r="G460" s="264"/>
      <c r="H460" s="271"/>
      <c r="I460" s="272"/>
      <c r="J460" s="325"/>
      <c r="K460" s="262"/>
      <c r="L460" s="263"/>
      <c r="M460" s="264"/>
      <c r="N460" s="265"/>
      <c r="O460" s="273"/>
      <c r="P460" s="267"/>
      <c r="Q460" s="274"/>
      <c r="R460" s="268"/>
      <c r="S460" s="343"/>
      <c r="T460" s="344"/>
      <c r="U460" s="345"/>
      <c r="V460" s="345"/>
      <c r="W460" s="345"/>
      <c r="X460" s="345"/>
      <c r="Y460" s="345"/>
      <c r="Z460" s="345"/>
      <c r="AA460" s="345"/>
      <c r="AB460" s="346"/>
    </row>
    <row r="461" spans="2:28" customFormat="1" ht="15" customHeight="1" x14ac:dyDescent="0.3">
      <c r="B461" s="338"/>
      <c r="C461" s="330"/>
      <c r="D461" s="270"/>
      <c r="E461" s="265"/>
      <c r="F461" s="271"/>
      <c r="G461" s="264"/>
      <c r="H461" s="271"/>
      <c r="I461" s="272"/>
      <c r="J461" s="325"/>
      <c r="K461" s="262"/>
      <c r="L461" s="263"/>
      <c r="M461" s="264"/>
      <c r="N461" s="265"/>
      <c r="O461" s="273"/>
      <c r="P461" s="267"/>
      <c r="Q461" s="274"/>
      <c r="R461" s="268"/>
      <c r="S461" s="343"/>
      <c r="T461" s="344"/>
      <c r="U461" s="345"/>
      <c r="V461" s="345"/>
      <c r="W461" s="345"/>
      <c r="X461" s="345"/>
      <c r="Y461" s="345"/>
      <c r="Z461" s="345"/>
      <c r="AA461" s="345"/>
      <c r="AB461" s="346"/>
    </row>
    <row r="462" spans="2:28" customFormat="1" ht="15" customHeight="1" x14ac:dyDescent="0.3">
      <c r="B462" s="338"/>
      <c r="C462" s="330"/>
      <c r="D462" s="270"/>
      <c r="E462" s="265"/>
      <c r="F462" s="271"/>
      <c r="G462" s="264"/>
      <c r="H462" s="271"/>
      <c r="I462" s="272"/>
      <c r="J462" s="325"/>
      <c r="K462" s="262"/>
      <c r="L462" s="263"/>
      <c r="M462" s="264"/>
      <c r="N462" s="265"/>
      <c r="O462" s="273"/>
      <c r="P462" s="267"/>
      <c r="Q462" s="274"/>
      <c r="R462" s="268"/>
      <c r="S462" s="343"/>
      <c r="T462" s="344"/>
      <c r="U462" s="345"/>
      <c r="V462" s="345"/>
      <c r="W462" s="345"/>
      <c r="X462" s="345"/>
      <c r="Y462" s="345"/>
      <c r="Z462" s="345"/>
      <c r="AA462" s="345"/>
      <c r="AB462" s="346"/>
    </row>
    <row r="463" spans="2:28" customFormat="1" ht="15" customHeight="1" x14ac:dyDescent="0.3">
      <c r="B463" s="338"/>
      <c r="C463" s="330"/>
      <c r="D463" s="270"/>
      <c r="E463" s="265"/>
      <c r="F463" s="271"/>
      <c r="G463" s="264"/>
      <c r="H463" s="271"/>
      <c r="I463" s="272"/>
      <c r="J463" s="325"/>
      <c r="K463" s="262"/>
      <c r="L463" s="263"/>
      <c r="M463" s="264"/>
      <c r="N463" s="265"/>
      <c r="O463" s="273"/>
      <c r="P463" s="267"/>
      <c r="Q463" s="274"/>
      <c r="R463" s="268"/>
      <c r="S463" s="343"/>
      <c r="T463" s="344"/>
      <c r="U463" s="345"/>
      <c r="V463" s="345"/>
      <c r="W463" s="345"/>
      <c r="X463" s="345"/>
      <c r="Y463" s="345"/>
      <c r="Z463" s="345"/>
      <c r="AA463" s="345"/>
      <c r="AB463" s="346"/>
    </row>
    <row r="464" spans="2:28" customFormat="1" ht="15" customHeight="1" x14ac:dyDescent="0.3">
      <c r="B464" s="338"/>
      <c r="C464" s="330"/>
      <c r="D464" s="270"/>
      <c r="E464" s="265"/>
      <c r="F464" s="271"/>
      <c r="G464" s="264"/>
      <c r="H464" s="271"/>
      <c r="I464" s="272"/>
      <c r="J464" s="325"/>
      <c r="K464" s="262"/>
      <c r="L464" s="263"/>
      <c r="M464" s="264"/>
      <c r="N464" s="265"/>
      <c r="O464" s="273"/>
      <c r="P464" s="267"/>
      <c r="Q464" s="274"/>
      <c r="R464" s="268"/>
      <c r="S464" s="343"/>
      <c r="T464" s="344"/>
      <c r="U464" s="345"/>
      <c r="V464" s="345"/>
      <c r="W464" s="345"/>
      <c r="X464" s="345"/>
      <c r="Y464" s="345"/>
      <c r="Z464" s="345"/>
      <c r="AA464" s="345"/>
      <c r="AB464" s="346"/>
    </row>
    <row r="465" spans="2:28" customFormat="1" ht="15" customHeight="1" x14ac:dyDescent="0.3">
      <c r="B465" s="266"/>
      <c r="C465" s="330"/>
      <c r="D465" s="270"/>
      <c r="E465" s="265"/>
      <c r="F465" s="271"/>
      <c r="G465" s="264"/>
      <c r="H465" s="271"/>
      <c r="I465" s="272"/>
      <c r="J465" s="325"/>
      <c r="K465" s="262"/>
      <c r="L465" s="263"/>
      <c r="M465" s="264"/>
      <c r="N465" s="265"/>
      <c r="O465" s="273"/>
      <c r="P465" s="267"/>
      <c r="Q465" s="274"/>
      <c r="R465" s="268"/>
      <c r="S465" s="343"/>
      <c r="T465" s="344"/>
      <c r="U465" s="345"/>
      <c r="V465" s="345"/>
      <c r="W465" s="345"/>
      <c r="X465" s="345"/>
      <c r="Y465" s="345"/>
      <c r="Z465" s="345"/>
      <c r="AA465" s="345"/>
      <c r="AB465" s="346"/>
    </row>
    <row r="466" spans="2:28" customFormat="1" ht="27" customHeight="1" x14ac:dyDescent="0.3">
      <c r="B466" s="266"/>
      <c r="C466" s="330"/>
      <c r="D466" s="270"/>
      <c r="E466" s="265"/>
      <c r="F466" s="271"/>
      <c r="G466" s="264"/>
      <c r="H466" s="271"/>
      <c r="I466" s="272"/>
      <c r="J466" s="325"/>
      <c r="K466" s="262"/>
      <c r="L466" s="263"/>
      <c r="M466" s="264"/>
      <c r="N466" s="265"/>
      <c r="O466" s="273"/>
      <c r="P466" s="267"/>
      <c r="Q466" s="274"/>
      <c r="R466" s="268"/>
      <c r="S466" s="343"/>
      <c r="T466" s="344"/>
      <c r="U466" s="345"/>
      <c r="V466" s="345"/>
      <c r="W466" s="345"/>
      <c r="X466" s="345"/>
      <c r="Y466" s="345"/>
      <c r="Z466" s="345"/>
      <c r="AA466" s="345"/>
      <c r="AB466" s="346"/>
    </row>
    <row r="467" spans="2:28" customFormat="1" ht="15" customHeight="1" x14ac:dyDescent="0.3">
      <c r="B467" s="266"/>
      <c r="C467" s="330"/>
      <c r="D467" s="270"/>
      <c r="E467" s="265"/>
      <c r="F467" s="271"/>
      <c r="G467" s="264"/>
      <c r="H467" s="271"/>
      <c r="I467" s="272"/>
      <c r="J467" s="325"/>
      <c r="K467" s="262"/>
      <c r="L467" s="263"/>
      <c r="M467" s="264"/>
      <c r="N467" s="265"/>
      <c r="O467" s="273"/>
      <c r="P467" s="267"/>
      <c r="Q467" s="274"/>
      <c r="R467" s="268"/>
      <c r="S467" s="343"/>
      <c r="T467" s="344"/>
      <c r="U467" s="345"/>
      <c r="V467" s="345"/>
      <c r="W467" s="345"/>
      <c r="X467" s="345"/>
      <c r="Y467" s="345"/>
      <c r="Z467" s="345"/>
      <c r="AA467" s="345"/>
      <c r="AB467" s="346"/>
    </row>
    <row r="468" spans="2:28" customFormat="1" ht="15" customHeight="1" x14ac:dyDescent="0.3">
      <c r="B468" s="266"/>
      <c r="C468" s="330"/>
      <c r="D468" s="270"/>
      <c r="E468" s="265"/>
      <c r="F468" s="271"/>
      <c r="G468" s="264"/>
      <c r="H468" s="271"/>
      <c r="I468" s="272"/>
      <c r="J468" s="325"/>
      <c r="K468" s="262"/>
      <c r="L468" s="263"/>
      <c r="M468" s="264"/>
      <c r="N468" s="265"/>
      <c r="O468" s="273"/>
      <c r="P468" s="267"/>
      <c r="Q468" s="274"/>
      <c r="R468" s="268"/>
      <c r="S468" s="343"/>
      <c r="T468" s="344"/>
      <c r="U468" s="345"/>
      <c r="V468" s="345"/>
      <c r="W468" s="345"/>
      <c r="X468" s="345"/>
      <c r="Y468" s="345"/>
      <c r="Z468" s="345"/>
      <c r="AA468" s="345"/>
      <c r="AB468" s="346"/>
    </row>
    <row r="469" spans="2:28" customFormat="1" ht="15" customHeight="1" x14ac:dyDescent="0.3">
      <c r="B469" s="266"/>
      <c r="C469" s="330"/>
      <c r="D469" s="270"/>
      <c r="E469" s="265"/>
      <c r="F469" s="271"/>
      <c r="G469" s="264"/>
      <c r="H469" s="271"/>
      <c r="I469" s="272"/>
      <c r="J469" s="325"/>
      <c r="K469" s="262"/>
      <c r="L469" s="263"/>
      <c r="M469" s="264"/>
      <c r="N469" s="265"/>
      <c r="O469" s="273"/>
      <c r="P469" s="267"/>
      <c r="Q469" s="274"/>
      <c r="R469" s="268"/>
      <c r="S469" s="343"/>
      <c r="T469" s="344"/>
      <c r="U469" s="345"/>
      <c r="V469" s="345"/>
      <c r="W469" s="345"/>
      <c r="X469" s="345"/>
      <c r="Y469" s="345"/>
      <c r="Z469" s="345"/>
      <c r="AA469" s="345"/>
      <c r="AB469" s="346"/>
    </row>
    <row r="470" spans="2:28" customFormat="1" ht="15" customHeight="1" x14ac:dyDescent="0.3">
      <c r="B470" s="266"/>
      <c r="C470" s="330"/>
      <c r="D470" s="270"/>
      <c r="E470" s="265"/>
      <c r="F470" s="271"/>
      <c r="G470" s="264"/>
      <c r="H470" s="271"/>
      <c r="I470" s="272"/>
      <c r="J470" s="325"/>
      <c r="K470" s="262"/>
      <c r="L470" s="263"/>
      <c r="M470" s="264"/>
      <c r="N470" s="265"/>
      <c r="O470" s="273"/>
      <c r="P470" s="267"/>
      <c r="Q470" s="274"/>
      <c r="R470" s="268"/>
      <c r="S470" s="343"/>
      <c r="T470" s="344"/>
      <c r="U470" s="345"/>
      <c r="V470" s="345"/>
      <c r="W470" s="345"/>
      <c r="X470" s="345"/>
      <c r="Y470" s="345"/>
      <c r="Z470" s="345"/>
      <c r="AA470" s="345"/>
      <c r="AB470" s="346"/>
    </row>
    <row r="471" spans="2:28" customFormat="1" ht="15" customHeight="1" x14ac:dyDescent="0.3">
      <c r="B471" s="266"/>
      <c r="C471" s="330"/>
      <c r="D471" s="270"/>
      <c r="E471" s="265"/>
      <c r="F471" s="271"/>
      <c r="G471" s="264"/>
      <c r="H471" s="271"/>
      <c r="I471" s="272"/>
      <c r="J471" s="325"/>
      <c r="K471" s="262"/>
      <c r="L471" s="263"/>
      <c r="M471" s="264"/>
      <c r="N471" s="265"/>
      <c r="O471" s="273"/>
      <c r="P471" s="267"/>
      <c r="Q471" s="274"/>
      <c r="R471" s="268"/>
      <c r="S471" s="343"/>
      <c r="T471" s="344"/>
      <c r="U471" s="345"/>
      <c r="V471" s="345"/>
      <c r="W471" s="345"/>
      <c r="X471" s="345"/>
      <c r="Y471" s="345"/>
      <c r="Z471" s="345"/>
      <c r="AA471" s="345"/>
      <c r="AB471" s="346"/>
    </row>
    <row r="472" spans="2:28" customFormat="1" ht="15" customHeight="1" x14ac:dyDescent="0.3">
      <c r="B472" s="266"/>
      <c r="C472" s="330"/>
      <c r="D472" s="270"/>
      <c r="E472" s="265"/>
      <c r="F472" s="271"/>
      <c r="G472" s="264"/>
      <c r="H472" s="271"/>
      <c r="I472" s="272"/>
      <c r="J472" s="325"/>
      <c r="K472" s="262"/>
      <c r="L472" s="263"/>
      <c r="M472" s="264"/>
      <c r="N472" s="265"/>
      <c r="O472" s="273"/>
      <c r="P472" s="267"/>
      <c r="Q472" s="274"/>
      <c r="R472" s="268"/>
      <c r="S472" s="343"/>
      <c r="T472" s="344"/>
      <c r="U472" s="345"/>
      <c r="V472" s="345"/>
      <c r="W472" s="345"/>
      <c r="X472" s="345"/>
      <c r="Y472" s="345"/>
      <c r="Z472" s="345"/>
      <c r="AA472" s="345"/>
      <c r="AB472" s="346"/>
    </row>
    <row r="473" spans="2:28" customFormat="1" ht="15" customHeight="1" x14ac:dyDescent="0.3">
      <c r="B473" s="266"/>
      <c r="C473" s="330"/>
      <c r="D473" s="270"/>
      <c r="E473" s="265"/>
      <c r="F473" s="271"/>
      <c r="G473" s="264"/>
      <c r="H473" s="271"/>
      <c r="I473" s="272"/>
      <c r="J473" s="325"/>
      <c r="K473" s="262"/>
      <c r="L473" s="263"/>
      <c r="M473" s="264"/>
      <c r="N473" s="265"/>
      <c r="O473" s="273"/>
      <c r="P473" s="267"/>
      <c r="Q473" s="274"/>
      <c r="R473" s="268"/>
      <c r="S473" s="343"/>
      <c r="T473" s="344"/>
      <c r="U473" s="345"/>
      <c r="V473" s="345"/>
      <c r="W473" s="345"/>
      <c r="X473" s="345"/>
      <c r="Y473" s="345"/>
      <c r="Z473" s="345"/>
      <c r="AA473" s="345"/>
      <c r="AB473" s="346"/>
    </row>
    <row r="474" spans="2:28" customFormat="1" ht="15" customHeight="1" x14ac:dyDescent="0.3">
      <c r="B474" s="266"/>
      <c r="C474" s="330"/>
      <c r="D474" s="270"/>
      <c r="E474" s="265"/>
      <c r="F474" s="271"/>
      <c r="G474" s="264"/>
      <c r="H474" s="271"/>
      <c r="I474" s="272"/>
      <c r="J474" s="325"/>
      <c r="K474" s="262"/>
      <c r="L474" s="263"/>
      <c r="M474" s="264"/>
      <c r="N474" s="265"/>
      <c r="O474" s="273"/>
      <c r="P474" s="267"/>
      <c r="Q474" s="274"/>
      <c r="R474" s="268"/>
      <c r="S474" s="343"/>
      <c r="T474" s="344"/>
      <c r="U474" s="345"/>
      <c r="V474" s="345"/>
      <c r="W474" s="345"/>
      <c r="X474" s="345"/>
      <c r="Y474" s="345"/>
      <c r="Z474" s="345"/>
      <c r="AA474" s="345"/>
      <c r="AB474" s="346"/>
    </row>
    <row r="475" spans="2:28" customFormat="1" ht="15" customHeight="1" x14ac:dyDescent="0.3">
      <c r="B475" s="266"/>
      <c r="C475" s="330"/>
      <c r="D475" s="270"/>
      <c r="E475" s="265"/>
      <c r="F475" s="271"/>
      <c r="G475" s="264"/>
      <c r="H475" s="271"/>
      <c r="I475" s="272"/>
      <c r="J475" s="325"/>
      <c r="K475" s="262"/>
      <c r="L475" s="263"/>
      <c r="M475" s="264"/>
      <c r="N475" s="265"/>
      <c r="O475" s="273"/>
      <c r="P475" s="267"/>
      <c r="Q475" s="274"/>
      <c r="R475" s="268"/>
      <c r="S475" s="343"/>
      <c r="T475" s="344"/>
      <c r="U475" s="345"/>
      <c r="V475" s="345"/>
      <c r="W475" s="345"/>
      <c r="X475" s="345"/>
      <c r="Y475" s="345"/>
      <c r="Z475" s="345"/>
      <c r="AA475" s="345"/>
      <c r="AB475" s="346"/>
    </row>
    <row r="476" spans="2:28" customFormat="1" ht="15" customHeight="1" x14ac:dyDescent="0.3">
      <c r="B476" s="266"/>
      <c r="C476" s="330"/>
      <c r="D476" s="270"/>
      <c r="E476" s="265"/>
      <c r="F476" s="271"/>
      <c r="G476" s="264"/>
      <c r="H476" s="271"/>
      <c r="I476" s="272"/>
      <c r="J476" s="325"/>
      <c r="K476" s="262"/>
      <c r="L476" s="263"/>
      <c r="M476" s="264"/>
      <c r="N476" s="265"/>
      <c r="O476" s="273"/>
      <c r="P476" s="267"/>
      <c r="Q476" s="274"/>
      <c r="R476" s="268"/>
      <c r="S476" s="343"/>
      <c r="T476" s="344"/>
      <c r="U476" s="345"/>
      <c r="V476" s="345"/>
      <c r="W476" s="345"/>
      <c r="X476" s="345"/>
      <c r="Y476" s="345"/>
      <c r="Z476" s="345"/>
      <c r="AA476" s="345"/>
      <c r="AB476" s="346"/>
    </row>
    <row r="477" spans="2:28" customFormat="1" ht="15" customHeight="1" x14ac:dyDescent="0.3">
      <c r="B477" s="266"/>
      <c r="C477" s="330"/>
      <c r="D477" s="270"/>
      <c r="E477" s="265"/>
      <c r="F477" s="271"/>
      <c r="G477" s="264"/>
      <c r="H477" s="271"/>
      <c r="I477" s="272"/>
      <c r="J477" s="325"/>
      <c r="K477" s="262"/>
      <c r="L477" s="263"/>
      <c r="M477" s="264"/>
      <c r="N477" s="265"/>
      <c r="O477" s="273"/>
      <c r="P477" s="267"/>
      <c r="Q477" s="274"/>
      <c r="R477" s="268"/>
      <c r="S477" s="343"/>
      <c r="T477" s="344"/>
      <c r="U477" s="345"/>
      <c r="V477" s="345"/>
      <c r="W477" s="345"/>
      <c r="X477" s="345"/>
      <c r="Y477" s="345"/>
      <c r="Z477" s="345"/>
      <c r="AA477" s="345"/>
      <c r="AB477" s="346"/>
    </row>
    <row r="478" spans="2:28" customFormat="1" ht="15" customHeight="1" x14ac:dyDescent="0.3">
      <c r="B478" s="266"/>
      <c r="C478" s="330"/>
      <c r="D478" s="270"/>
      <c r="E478" s="265"/>
      <c r="F478" s="271"/>
      <c r="G478" s="264"/>
      <c r="H478" s="271"/>
      <c r="I478" s="272"/>
      <c r="J478" s="325"/>
      <c r="K478" s="262"/>
      <c r="L478" s="263"/>
      <c r="M478" s="264"/>
      <c r="N478" s="265"/>
      <c r="O478" s="273"/>
      <c r="P478" s="267"/>
      <c r="Q478" s="274"/>
      <c r="R478" s="268"/>
      <c r="S478" s="343"/>
      <c r="T478" s="344"/>
      <c r="U478" s="345"/>
      <c r="V478" s="345"/>
      <c r="W478" s="345"/>
      <c r="X478" s="345"/>
      <c r="Y478" s="345"/>
      <c r="Z478" s="345"/>
      <c r="AA478" s="345"/>
      <c r="AB478" s="346"/>
    </row>
    <row r="479" spans="2:28" customFormat="1" ht="15" customHeight="1" x14ac:dyDescent="0.3">
      <c r="B479" s="266"/>
      <c r="C479" s="330"/>
      <c r="D479" s="270"/>
      <c r="E479" s="265"/>
      <c r="F479" s="271"/>
      <c r="G479" s="264"/>
      <c r="H479" s="271"/>
      <c r="I479" s="272"/>
      <c r="J479" s="325"/>
      <c r="K479" s="262"/>
      <c r="L479" s="263"/>
      <c r="M479" s="264"/>
      <c r="N479" s="265"/>
      <c r="O479" s="273"/>
      <c r="P479" s="267"/>
      <c r="Q479" s="274"/>
      <c r="R479" s="268"/>
      <c r="S479" s="343"/>
      <c r="T479" s="344"/>
      <c r="U479" s="345"/>
      <c r="V479" s="345"/>
      <c r="W479" s="345"/>
      <c r="X479" s="345"/>
      <c r="Y479" s="345"/>
      <c r="Z479" s="345"/>
      <c r="AA479" s="345"/>
      <c r="AB479" s="346"/>
    </row>
    <row r="480" spans="2:28" customFormat="1" ht="15" customHeight="1" x14ac:dyDescent="0.3">
      <c r="B480" s="338"/>
      <c r="C480" s="330"/>
      <c r="D480" s="270"/>
      <c r="E480" s="265"/>
      <c r="F480" s="271"/>
      <c r="G480" s="264"/>
      <c r="H480" s="271"/>
      <c r="I480" s="272"/>
      <c r="J480" s="325"/>
      <c r="K480" s="262"/>
      <c r="L480" s="263"/>
      <c r="M480" s="264"/>
      <c r="N480" s="265"/>
      <c r="O480" s="273"/>
      <c r="P480" s="267"/>
      <c r="Q480" s="274"/>
      <c r="R480" s="268"/>
      <c r="S480" s="343"/>
      <c r="T480" s="344"/>
      <c r="U480" s="345"/>
      <c r="V480" s="345"/>
      <c r="W480" s="345"/>
      <c r="X480" s="345"/>
      <c r="Y480" s="345"/>
      <c r="Z480" s="345"/>
      <c r="AA480" s="345"/>
      <c r="AB480" s="346"/>
    </row>
    <row r="481" spans="2:28" customFormat="1" ht="15" customHeight="1" x14ac:dyDescent="0.3">
      <c r="B481" s="338"/>
      <c r="C481" s="330"/>
      <c r="D481" s="270"/>
      <c r="E481" s="265"/>
      <c r="F481" s="271"/>
      <c r="G481" s="264"/>
      <c r="H481" s="271"/>
      <c r="I481" s="272"/>
      <c r="J481" s="325"/>
      <c r="K481" s="262"/>
      <c r="L481" s="263"/>
      <c r="M481" s="264"/>
      <c r="N481" s="265"/>
      <c r="O481" s="273"/>
      <c r="P481" s="267"/>
      <c r="Q481" s="274"/>
      <c r="R481" s="268"/>
      <c r="S481" s="343"/>
      <c r="T481" s="344"/>
      <c r="U481" s="345"/>
      <c r="V481" s="345"/>
      <c r="W481" s="345"/>
      <c r="X481" s="345"/>
      <c r="Y481" s="345"/>
      <c r="Z481" s="345"/>
      <c r="AA481" s="345"/>
      <c r="AB481" s="346"/>
    </row>
    <row r="482" spans="2:28" customFormat="1" ht="15" customHeight="1" x14ac:dyDescent="0.3">
      <c r="B482" s="338"/>
      <c r="C482" s="330"/>
      <c r="D482" s="270"/>
      <c r="E482" s="265"/>
      <c r="F482" s="271"/>
      <c r="G482" s="264"/>
      <c r="H482" s="271"/>
      <c r="I482" s="272"/>
      <c r="J482" s="325"/>
      <c r="K482" s="262"/>
      <c r="L482" s="263"/>
      <c r="M482" s="264"/>
      <c r="N482" s="265"/>
      <c r="O482" s="273"/>
      <c r="P482" s="267"/>
      <c r="Q482" s="274"/>
      <c r="R482" s="268"/>
      <c r="S482" s="343"/>
      <c r="T482" s="344"/>
      <c r="U482" s="345"/>
      <c r="V482" s="345"/>
      <c r="W482" s="345"/>
      <c r="X482" s="345"/>
      <c r="Y482" s="345"/>
      <c r="Z482" s="345"/>
      <c r="AA482" s="345"/>
      <c r="AB482" s="346"/>
    </row>
    <row r="483" spans="2:28" customFormat="1" ht="15" customHeight="1" x14ac:dyDescent="0.3">
      <c r="B483" s="338"/>
      <c r="C483" s="330"/>
      <c r="D483" s="270"/>
      <c r="E483" s="265"/>
      <c r="F483" s="271"/>
      <c r="G483" s="264"/>
      <c r="H483" s="271"/>
      <c r="I483" s="272"/>
      <c r="J483" s="325"/>
      <c r="K483" s="262"/>
      <c r="L483" s="263"/>
      <c r="M483" s="264"/>
      <c r="N483" s="265"/>
      <c r="O483" s="273"/>
      <c r="P483" s="267"/>
      <c r="Q483" s="274"/>
      <c r="R483" s="268"/>
      <c r="S483" s="343"/>
      <c r="T483" s="344"/>
      <c r="U483" s="345"/>
      <c r="V483" s="345"/>
      <c r="W483" s="345"/>
      <c r="X483" s="345"/>
      <c r="Y483" s="345"/>
      <c r="Z483" s="345"/>
      <c r="AA483" s="345"/>
      <c r="AB483" s="346"/>
    </row>
    <row r="484" spans="2:28" customFormat="1" ht="15" customHeight="1" x14ac:dyDescent="0.3">
      <c r="B484" s="338"/>
      <c r="C484" s="330"/>
      <c r="D484" s="270"/>
      <c r="E484" s="265"/>
      <c r="F484" s="271"/>
      <c r="G484" s="264"/>
      <c r="H484" s="271"/>
      <c r="I484" s="272"/>
      <c r="J484" s="325"/>
      <c r="K484" s="262"/>
      <c r="L484" s="263"/>
      <c r="M484" s="264"/>
      <c r="N484" s="265"/>
      <c r="O484" s="273"/>
      <c r="P484" s="267"/>
      <c r="Q484" s="274"/>
      <c r="R484" s="268"/>
      <c r="S484" s="343"/>
      <c r="T484" s="344"/>
      <c r="U484" s="345"/>
      <c r="V484" s="345"/>
      <c r="W484" s="345"/>
      <c r="X484" s="345"/>
      <c r="Y484" s="345"/>
      <c r="Z484" s="345"/>
      <c r="AA484" s="345"/>
      <c r="AB484" s="346"/>
    </row>
    <row r="485" spans="2:28" customFormat="1" ht="15" customHeight="1" x14ac:dyDescent="0.3">
      <c r="B485" s="338"/>
      <c r="C485" s="330"/>
      <c r="D485" s="270"/>
      <c r="E485" s="265"/>
      <c r="F485" s="271"/>
      <c r="G485" s="264"/>
      <c r="H485" s="271"/>
      <c r="I485" s="272"/>
      <c r="J485" s="325"/>
      <c r="K485" s="262"/>
      <c r="L485" s="263"/>
      <c r="M485" s="264"/>
      <c r="N485" s="265"/>
      <c r="O485" s="273"/>
      <c r="P485" s="267"/>
      <c r="Q485" s="274"/>
      <c r="R485" s="268"/>
      <c r="S485" s="343"/>
      <c r="T485" s="344"/>
      <c r="U485" s="345"/>
      <c r="V485" s="345"/>
      <c r="W485" s="345"/>
      <c r="X485" s="345"/>
      <c r="Y485" s="345"/>
      <c r="Z485" s="345"/>
      <c r="AA485" s="345"/>
      <c r="AB485" s="346"/>
    </row>
    <row r="486" spans="2:28" customFormat="1" ht="15" customHeight="1" x14ac:dyDescent="0.3">
      <c r="B486" s="338"/>
      <c r="C486" s="352"/>
      <c r="D486" s="270"/>
      <c r="E486" s="265"/>
      <c r="F486" s="271"/>
      <c r="G486" s="264"/>
      <c r="H486" s="271"/>
      <c r="I486" s="272"/>
      <c r="J486" s="325"/>
      <c r="K486" s="262"/>
      <c r="L486" s="263"/>
      <c r="M486" s="264"/>
      <c r="N486" s="265"/>
      <c r="O486" s="273"/>
      <c r="P486" s="267"/>
      <c r="Q486" s="274"/>
      <c r="R486" s="268"/>
      <c r="S486" s="343"/>
      <c r="T486" s="344"/>
      <c r="U486" s="345"/>
      <c r="V486" s="345"/>
      <c r="W486" s="345"/>
      <c r="X486" s="345"/>
      <c r="Y486" s="345"/>
      <c r="Z486" s="345"/>
      <c r="AA486" s="345"/>
      <c r="AB486" s="346"/>
    </row>
    <row r="487" spans="2:28" customFormat="1" x14ac:dyDescent="0.3">
      <c r="B487" s="338"/>
      <c r="C487" s="352"/>
      <c r="D487" s="270"/>
      <c r="E487" s="265"/>
      <c r="F487" s="271"/>
      <c r="G487" s="264"/>
      <c r="H487" s="271"/>
      <c r="I487" s="272"/>
      <c r="J487" s="325"/>
      <c r="K487" s="262"/>
      <c r="L487" s="263"/>
      <c r="M487" s="264"/>
      <c r="N487" s="265"/>
      <c r="O487" s="273"/>
      <c r="P487" s="267"/>
      <c r="Q487" s="274"/>
      <c r="R487" s="268"/>
      <c r="S487" s="343"/>
      <c r="T487" s="344"/>
      <c r="U487" s="345"/>
      <c r="V487" s="345"/>
      <c r="W487" s="345"/>
      <c r="X487" s="345"/>
      <c r="Y487" s="345"/>
      <c r="Z487" s="345"/>
      <c r="AA487" s="345"/>
      <c r="AB487" s="346"/>
    </row>
    <row r="488" spans="2:28" customFormat="1" ht="15" customHeight="1" x14ac:dyDescent="0.3">
      <c r="B488" s="338"/>
      <c r="C488" s="352"/>
      <c r="D488" s="270"/>
      <c r="E488" s="265"/>
      <c r="F488" s="271"/>
      <c r="G488" s="264"/>
      <c r="H488" s="271"/>
      <c r="I488" s="272"/>
      <c r="J488" s="325"/>
      <c r="K488" s="262"/>
      <c r="L488" s="263"/>
      <c r="M488" s="264"/>
      <c r="N488" s="265"/>
      <c r="O488" s="273"/>
      <c r="P488" s="267"/>
      <c r="Q488" s="274"/>
      <c r="R488" s="268"/>
      <c r="S488" s="343"/>
      <c r="T488" s="344"/>
      <c r="U488" s="345"/>
      <c r="V488" s="345"/>
      <c r="W488" s="345"/>
      <c r="X488" s="345"/>
      <c r="Y488" s="345"/>
      <c r="Z488" s="345"/>
      <c r="AA488" s="345"/>
      <c r="AB488" s="346"/>
    </row>
    <row r="489" spans="2:28" customFormat="1" ht="15" customHeight="1" x14ac:dyDescent="0.3">
      <c r="B489" s="338"/>
      <c r="C489" s="353"/>
      <c r="D489" s="270"/>
      <c r="E489" s="265"/>
      <c r="F489" s="271"/>
      <c r="G489" s="264"/>
      <c r="H489" s="271"/>
      <c r="I489" s="272"/>
      <c r="J489" s="325"/>
      <c r="K489" s="262"/>
      <c r="L489" s="263"/>
      <c r="M489" s="264"/>
      <c r="N489" s="265"/>
      <c r="O489" s="273"/>
      <c r="P489" s="267"/>
      <c r="Q489" s="274"/>
      <c r="R489" s="268"/>
      <c r="S489" s="343"/>
      <c r="T489" s="344"/>
      <c r="U489" s="345"/>
      <c r="V489" s="345"/>
      <c r="W489" s="345"/>
      <c r="X489" s="345"/>
      <c r="Y489" s="345"/>
      <c r="Z489" s="345"/>
      <c r="AA489" s="345"/>
      <c r="AB489" s="346"/>
    </row>
    <row r="490" spans="2:28" customFormat="1" ht="15" customHeight="1" x14ac:dyDescent="0.3">
      <c r="B490" s="338"/>
      <c r="C490" s="353"/>
      <c r="D490" s="270"/>
      <c r="E490" s="265"/>
      <c r="F490" s="271"/>
      <c r="G490" s="264"/>
      <c r="H490" s="271"/>
      <c r="I490" s="272"/>
      <c r="J490" s="325"/>
      <c r="K490" s="262"/>
      <c r="L490" s="263"/>
      <c r="M490" s="264"/>
      <c r="N490" s="265"/>
      <c r="O490" s="273"/>
      <c r="P490" s="267"/>
      <c r="Q490" s="274"/>
      <c r="R490" s="268"/>
      <c r="S490" s="343"/>
      <c r="T490" s="344"/>
      <c r="U490" s="345"/>
      <c r="V490" s="345"/>
      <c r="W490" s="345"/>
      <c r="X490" s="345"/>
      <c r="Y490" s="345"/>
      <c r="Z490" s="345"/>
      <c r="AA490" s="345"/>
      <c r="AB490" s="346"/>
    </row>
    <row r="491" spans="2:28" customFormat="1" ht="15" customHeight="1" x14ac:dyDescent="0.3">
      <c r="B491" s="338"/>
      <c r="C491" s="353"/>
      <c r="D491" s="270"/>
      <c r="E491" s="265"/>
      <c r="F491" s="271"/>
      <c r="G491" s="264"/>
      <c r="H491" s="271"/>
      <c r="I491" s="272"/>
      <c r="J491" s="325"/>
      <c r="K491" s="262"/>
      <c r="L491" s="263"/>
      <c r="M491" s="264"/>
      <c r="N491" s="265"/>
      <c r="O491" s="273"/>
      <c r="P491" s="267"/>
      <c r="Q491" s="274"/>
      <c r="R491" s="268"/>
      <c r="S491" s="343"/>
      <c r="T491" s="344"/>
      <c r="U491" s="345"/>
      <c r="V491" s="345"/>
      <c r="W491" s="345"/>
      <c r="X491" s="345"/>
      <c r="Y491" s="345"/>
      <c r="Z491" s="345"/>
      <c r="AA491" s="345"/>
      <c r="AB491" s="346"/>
    </row>
    <row r="492" spans="2:28" customFormat="1" ht="15" customHeight="1" x14ac:dyDescent="0.3">
      <c r="B492" s="338"/>
      <c r="C492" s="166"/>
      <c r="D492" s="270"/>
      <c r="E492" s="265"/>
      <c r="F492" s="271"/>
      <c r="G492" s="264"/>
      <c r="H492" s="271"/>
      <c r="I492" s="272"/>
      <c r="J492" s="325"/>
      <c r="K492" s="262"/>
      <c r="L492" s="263"/>
      <c r="M492" s="264"/>
      <c r="N492" s="265"/>
      <c r="O492" s="273"/>
      <c r="P492" s="267"/>
      <c r="Q492" s="274"/>
      <c r="R492" s="268"/>
      <c r="S492" s="343"/>
      <c r="T492" s="344"/>
      <c r="U492" s="345"/>
      <c r="V492" s="345"/>
      <c r="W492" s="345"/>
      <c r="X492" s="345"/>
      <c r="Y492" s="345"/>
      <c r="Z492" s="345"/>
      <c r="AA492" s="345"/>
      <c r="AB492" s="346"/>
    </row>
    <row r="493" spans="2:28" customFormat="1" ht="15" customHeight="1" x14ac:dyDescent="0.3">
      <c r="B493" s="338"/>
      <c r="C493" s="166"/>
      <c r="D493" s="270"/>
      <c r="E493" s="265"/>
      <c r="F493" s="271"/>
      <c r="G493" s="264"/>
      <c r="H493" s="271"/>
      <c r="I493" s="272"/>
      <c r="J493" s="325"/>
      <c r="K493" s="262"/>
      <c r="L493" s="263"/>
      <c r="M493" s="264"/>
      <c r="N493" s="265"/>
      <c r="O493" s="273"/>
      <c r="P493" s="267"/>
      <c r="Q493" s="274"/>
      <c r="R493" s="268"/>
      <c r="S493" s="343"/>
      <c r="T493" s="344"/>
      <c r="U493" s="345"/>
      <c r="V493" s="345"/>
      <c r="W493" s="345"/>
      <c r="X493" s="345"/>
      <c r="Y493" s="345"/>
      <c r="Z493" s="345"/>
      <c r="AA493" s="345"/>
      <c r="AB493" s="346"/>
    </row>
    <row r="494" spans="2:28" customFormat="1" ht="33.6" customHeight="1" x14ac:dyDescent="0.3">
      <c r="B494" s="338"/>
      <c r="C494" s="330"/>
      <c r="D494" s="270"/>
      <c r="E494" s="265"/>
      <c r="F494" s="271"/>
      <c r="G494" s="264"/>
      <c r="H494" s="271"/>
      <c r="I494" s="272"/>
      <c r="J494" s="325"/>
      <c r="K494" s="262"/>
      <c r="L494" s="263"/>
      <c r="M494" s="264"/>
      <c r="N494" s="265"/>
      <c r="O494" s="273"/>
      <c r="P494" s="267"/>
      <c r="Q494" s="274"/>
      <c r="R494" s="268"/>
      <c r="S494" s="343"/>
      <c r="T494" s="344"/>
      <c r="U494" s="345"/>
      <c r="V494" s="345"/>
      <c r="W494" s="345"/>
      <c r="X494" s="345"/>
      <c r="Y494" s="345"/>
      <c r="Z494" s="345"/>
      <c r="AA494" s="345"/>
      <c r="AB494" s="346"/>
    </row>
    <row r="495" spans="2:28" customFormat="1" ht="15" customHeight="1" x14ac:dyDescent="0.3">
      <c r="B495" s="338"/>
      <c r="C495" s="330"/>
      <c r="D495" s="270"/>
      <c r="E495" s="265"/>
      <c r="F495" s="271"/>
      <c r="G495" s="264"/>
      <c r="H495" s="271"/>
      <c r="I495" s="272"/>
      <c r="J495" s="325"/>
      <c r="K495" s="262"/>
      <c r="L495" s="263"/>
      <c r="M495" s="264"/>
      <c r="N495" s="265"/>
      <c r="O495" s="273"/>
      <c r="P495" s="267"/>
      <c r="Q495" s="274"/>
      <c r="R495" s="268"/>
      <c r="S495" s="343"/>
      <c r="T495" s="344"/>
      <c r="U495" s="345"/>
      <c r="V495" s="345"/>
      <c r="W495" s="345"/>
      <c r="X495" s="345"/>
      <c r="Y495" s="345"/>
      <c r="Z495" s="345"/>
      <c r="AA495" s="345"/>
      <c r="AB495" s="346"/>
    </row>
    <row r="496" spans="2:28" customFormat="1" ht="15" customHeight="1" x14ac:dyDescent="0.3">
      <c r="B496" s="338"/>
      <c r="C496" s="330"/>
      <c r="D496" s="270"/>
      <c r="E496" s="265"/>
      <c r="F496" s="271"/>
      <c r="G496" s="264"/>
      <c r="H496" s="271"/>
      <c r="I496" s="272"/>
      <c r="J496" s="325"/>
      <c r="K496" s="262"/>
      <c r="L496" s="263"/>
      <c r="M496" s="264"/>
      <c r="N496" s="265"/>
      <c r="O496" s="273"/>
      <c r="P496" s="267"/>
      <c r="Q496" s="274"/>
      <c r="R496" s="268"/>
      <c r="S496" s="343"/>
      <c r="T496" s="344"/>
      <c r="U496" s="345"/>
      <c r="V496" s="345"/>
      <c r="W496" s="345"/>
      <c r="X496" s="345"/>
      <c r="Y496" s="345"/>
      <c r="Z496" s="345"/>
      <c r="AA496" s="345"/>
      <c r="AB496" s="346"/>
    </row>
    <row r="497" spans="2:28" customFormat="1" ht="15" customHeight="1" x14ac:dyDescent="0.3">
      <c r="B497" s="338"/>
      <c r="C497" s="330"/>
      <c r="D497" s="270"/>
      <c r="E497" s="265"/>
      <c r="F497" s="271"/>
      <c r="G497" s="264"/>
      <c r="H497" s="271"/>
      <c r="I497" s="272"/>
      <c r="J497" s="325"/>
      <c r="K497" s="262"/>
      <c r="L497" s="263"/>
      <c r="M497" s="264"/>
      <c r="N497" s="265"/>
      <c r="O497" s="273"/>
      <c r="P497" s="267"/>
      <c r="Q497" s="274"/>
      <c r="R497" s="268"/>
      <c r="S497" s="343"/>
      <c r="T497" s="344"/>
      <c r="U497" s="345"/>
      <c r="V497" s="345"/>
      <c r="W497" s="345"/>
      <c r="X497" s="345"/>
      <c r="Y497" s="345"/>
      <c r="Z497" s="345"/>
      <c r="AA497" s="345"/>
      <c r="AB497" s="346"/>
    </row>
    <row r="498" spans="2:28" customFormat="1" ht="15" customHeight="1" x14ac:dyDescent="0.3">
      <c r="B498" s="338"/>
      <c r="C498" s="330"/>
      <c r="D498" s="270"/>
      <c r="E498" s="265"/>
      <c r="F498" s="271"/>
      <c r="G498" s="264"/>
      <c r="H498" s="271"/>
      <c r="I498" s="272"/>
      <c r="J498" s="325"/>
      <c r="K498" s="262"/>
      <c r="L498" s="263"/>
      <c r="M498" s="264"/>
      <c r="N498" s="265"/>
      <c r="O498" s="273"/>
      <c r="P498" s="267"/>
      <c r="Q498" s="274"/>
      <c r="R498" s="268"/>
      <c r="S498" s="343"/>
      <c r="T498" s="344"/>
      <c r="U498" s="345"/>
      <c r="V498" s="345"/>
      <c r="W498" s="345"/>
      <c r="X498" s="345"/>
      <c r="Y498" s="345"/>
      <c r="Z498" s="345"/>
      <c r="AA498" s="345"/>
      <c r="AB498" s="346"/>
    </row>
    <row r="499" spans="2:28" customFormat="1" ht="15" customHeight="1" x14ac:dyDescent="0.3">
      <c r="B499" s="338"/>
      <c r="C499" s="330"/>
      <c r="D499" s="270"/>
      <c r="E499" s="265"/>
      <c r="F499" s="271"/>
      <c r="G499" s="264"/>
      <c r="H499" s="271"/>
      <c r="I499" s="272"/>
      <c r="J499" s="325"/>
      <c r="K499" s="262"/>
      <c r="L499" s="263"/>
      <c r="M499" s="264"/>
      <c r="N499" s="265"/>
      <c r="O499" s="273"/>
      <c r="P499" s="267"/>
      <c r="Q499" s="274"/>
      <c r="R499" s="268"/>
      <c r="S499" s="343"/>
      <c r="T499" s="344"/>
      <c r="U499" s="345"/>
      <c r="V499" s="345"/>
      <c r="W499" s="345"/>
      <c r="X499" s="345"/>
      <c r="Y499" s="345"/>
      <c r="Z499" s="345"/>
      <c r="AA499" s="345"/>
      <c r="AB499" s="346"/>
    </row>
    <row r="500" spans="2:28" customFormat="1" ht="15" customHeight="1" x14ac:dyDescent="0.3">
      <c r="B500" s="338"/>
      <c r="C500" s="330"/>
      <c r="D500" s="270"/>
      <c r="E500" s="265"/>
      <c r="F500" s="271"/>
      <c r="G500" s="264"/>
      <c r="H500" s="271"/>
      <c r="I500" s="272"/>
      <c r="J500" s="325"/>
      <c r="K500" s="262"/>
      <c r="L500" s="263"/>
      <c r="M500" s="264"/>
      <c r="N500" s="265"/>
      <c r="O500" s="273"/>
      <c r="P500" s="267"/>
      <c r="Q500" s="274"/>
      <c r="R500" s="268"/>
      <c r="S500" s="343"/>
      <c r="T500" s="344"/>
      <c r="U500" s="345"/>
      <c r="V500" s="345"/>
      <c r="W500" s="345"/>
      <c r="X500" s="345"/>
      <c r="Y500" s="345"/>
      <c r="Z500" s="345"/>
      <c r="AA500" s="345"/>
      <c r="AB500" s="346"/>
    </row>
    <row r="501" spans="2:28" customFormat="1" ht="15" customHeight="1" x14ac:dyDescent="0.3">
      <c r="B501" s="338"/>
      <c r="C501" s="330"/>
      <c r="D501" s="270"/>
      <c r="E501" s="265"/>
      <c r="F501" s="271"/>
      <c r="G501" s="264"/>
      <c r="H501" s="271"/>
      <c r="I501" s="272"/>
      <c r="J501" s="325"/>
      <c r="K501" s="262"/>
      <c r="L501" s="263"/>
      <c r="M501" s="264"/>
      <c r="N501" s="265"/>
      <c r="O501" s="273"/>
      <c r="P501" s="267"/>
      <c r="Q501" s="274"/>
      <c r="R501" s="268"/>
      <c r="S501" s="343"/>
      <c r="T501" s="344"/>
      <c r="U501" s="345"/>
      <c r="V501" s="345"/>
      <c r="W501" s="345"/>
      <c r="X501" s="345"/>
      <c r="Y501" s="345"/>
      <c r="Z501" s="345"/>
      <c r="AA501" s="345"/>
      <c r="AB501" s="346"/>
    </row>
    <row r="502" spans="2:28" customFormat="1" ht="15" customHeight="1" x14ac:dyDescent="0.3">
      <c r="B502" s="338"/>
      <c r="C502" s="330"/>
      <c r="D502" s="270"/>
      <c r="E502" s="265"/>
      <c r="F502" s="271"/>
      <c r="G502" s="264"/>
      <c r="H502" s="271"/>
      <c r="I502" s="272"/>
      <c r="J502" s="325"/>
      <c r="K502" s="262"/>
      <c r="L502" s="263"/>
      <c r="M502" s="264"/>
      <c r="N502" s="265"/>
      <c r="O502" s="273"/>
      <c r="P502" s="267"/>
      <c r="Q502" s="274"/>
      <c r="R502" s="268"/>
      <c r="S502" s="343"/>
      <c r="T502" s="344"/>
      <c r="U502" s="345"/>
      <c r="V502" s="345"/>
      <c r="W502" s="345"/>
      <c r="X502" s="345"/>
      <c r="Y502" s="345"/>
      <c r="Z502" s="345"/>
      <c r="AA502" s="345"/>
      <c r="AB502" s="346"/>
    </row>
    <row r="503" spans="2:28" customFormat="1" ht="15" customHeight="1" x14ac:dyDescent="0.3">
      <c r="B503" s="338"/>
      <c r="C503" s="330"/>
      <c r="D503" s="270"/>
      <c r="E503" s="265"/>
      <c r="F503" s="271"/>
      <c r="G503" s="264"/>
      <c r="H503" s="271"/>
      <c r="I503" s="272"/>
      <c r="J503" s="325"/>
      <c r="K503" s="262"/>
      <c r="L503" s="263"/>
      <c r="M503" s="264"/>
      <c r="N503" s="265"/>
      <c r="O503" s="273"/>
      <c r="P503" s="267"/>
      <c r="Q503" s="274"/>
      <c r="R503" s="268"/>
      <c r="S503" s="343"/>
      <c r="T503" s="344"/>
      <c r="U503" s="345"/>
      <c r="V503" s="345"/>
      <c r="W503" s="345"/>
      <c r="X503" s="345"/>
      <c r="Y503" s="345"/>
      <c r="Z503" s="345"/>
      <c r="AA503" s="345"/>
      <c r="AB503" s="346"/>
    </row>
    <row r="504" spans="2:28" customFormat="1" ht="15" customHeight="1" x14ac:dyDescent="0.3">
      <c r="B504" s="338"/>
      <c r="C504" s="330"/>
      <c r="D504" s="270"/>
      <c r="E504" s="265"/>
      <c r="F504" s="271"/>
      <c r="G504" s="264"/>
      <c r="H504" s="271"/>
      <c r="I504" s="272"/>
      <c r="J504" s="325"/>
      <c r="K504" s="262"/>
      <c r="L504" s="263"/>
      <c r="M504" s="264"/>
      <c r="N504" s="265"/>
      <c r="O504" s="273"/>
      <c r="P504" s="267"/>
      <c r="Q504" s="274"/>
      <c r="R504" s="268"/>
      <c r="S504" s="343"/>
      <c r="T504" s="344"/>
      <c r="U504" s="345"/>
      <c r="V504" s="345"/>
      <c r="W504" s="345"/>
      <c r="X504" s="345"/>
      <c r="Y504" s="345"/>
      <c r="Z504" s="345"/>
      <c r="AA504" s="345"/>
      <c r="AB504" s="346"/>
    </row>
    <row r="505" spans="2:28" customFormat="1" ht="15" customHeight="1" x14ac:dyDescent="0.3">
      <c r="B505" s="338"/>
      <c r="C505" s="330"/>
      <c r="D505" s="270"/>
      <c r="E505" s="265"/>
      <c r="F505" s="271"/>
      <c r="G505" s="264"/>
      <c r="H505" s="271"/>
      <c r="I505" s="272"/>
      <c r="J505" s="325"/>
      <c r="K505" s="262"/>
      <c r="L505" s="263"/>
      <c r="M505" s="264"/>
      <c r="N505" s="265"/>
      <c r="O505" s="273"/>
      <c r="P505" s="267"/>
      <c r="Q505" s="274"/>
      <c r="R505" s="268"/>
      <c r="S505" s="343"/>
      <c r="T505" s="344"/>
      <c r="U505" s="345"/>
      <c r="V505" s="345"/>
      <c r="W505" s="345"/>
      <c r="X505" s="345"/>
      <c r="Y505" s="345"/>
      <c r="Z505" s="345"/>
      <c r="AA505" s="345"/>
      <c r="AB505" s="346"/>
    </row>
    <row r="506" spans="2:28" customFormat="1" ht="15" customHeight="1" x14ac:dyDescent="0.3">
      <c r="B506" s="338"/>
      <c r="C506" s="330"/>
      <c r="D506" s="270"/>
      <c r="E506" s="265"/>
      <c r="F506" s="271"/>
      <c r="G506" s="264"/>
      <c r="H506" s="271"/>
      <c r="I506" s="272"/>
      <c r="J506" s="325"/>
      <c r="K506" s="262"/>
      <c r="L506" s="263"/>
      <c r="M506" s="264"/>
      <c r="N506" s="265"/>
      <c r="O506" s="273"/>
      <c r="P506" s="267"/>
      <c r="Q506" s="274"/>
      <c r="R506" s="268"/>
      <c r="S506" s="343"/>
      <c r="T506" s="344"/>
      <c r="U506" s="345"/>
      <c r="V506" s="345"/>
      <c r="W506" s="345"/>
      <c r="X506" s="345"/>
      <c r="Y506" s="345"/>
      <c r="Z506" s="345"/>
      <c r="AA506" s="345"/>
      <c r="AB506" s="346"/>
    </row>
    <row r="507" spans="2:28" customFormat="1" ht="15" customHeight="1" x14ac:dyDescent="0.3">
      <c r="B507" s="338"/>
      <c r="C507" s="330"/>
      <c r="D507" s="270"/>
      <c r="E507" s="265"/>
      <c r="F507" s="271"/>
      <c r="G507" s="264"/>
      <c r="H507" s="271"/>
      <c r="I507" s="272"/>
      <c r="J507" s="325"/>
      <c r="K507" s="262"/>
      <c r="L507" s="263"/>
      <c r="M507" s="264"/>
      <c r="N507" s="265"/>
      <c r="O507" s="273"/>
      <c r="P507" s="267"/>
      <c r="Q507" s="274"/>
      <c r="R507" s="268"/>
      <c r="S507" s="343"/>
      <c r="T507" s="344"/>
      <c r="U507" s="345"/>
      <c r="V507" s="345"/>
      <c r="W507" s="345"/>
      <c r="X507" s="345"/>
      <c r="Y507" s="345"/>
      <c r="Z507" s="345"/>
      <c r="AA507" s="345"/>
      <c r="AB507" s="346"/>
    </row>
    <row r="508" spans="2:28" customFormat="1" ht="15" customHeight="1" x14ac:dyDescent="0.3">
      <c r="B508" s="338"/>
      <c r="C508" s="330"/>
      <c r="D508" s="270"/>
      <c r="E508" s="265"/>
      <c r="F508" s="271"/>
      <c r="G508" s="264"/>
      <c r="H508" s="271"/>
      <c r="I508" s="272"/>
      <c r="J508" s="325"/>
      <c r="K508" s="262"/>
      <c r="L508" s="263"/>
      <c r="M508" s="264"/>
      <c r="N508" s="265"/>
      <c r="O508" s="273"/>
      <c r="P508" s="267"/>
      <c r="Q508" s="274"/>
      <c r="R508" s="268"/>
      <c r="S508" s="343"/>
      <c r="T508" s="344"/>
      <c r="U508" s="345"/>
      <c r="V508" s="345"/>
      <c r="W508" s="345"/>
      <c r="X508" s="345"/>
      <c r="Y508" s="345"/>
      <c r="Z508" s="345"/>
      <c r="AA508" s="345"/>
      <c r="AB508" s="346"/>
    </row>
    <row r="509" spans="2:28" customFormat="1" ht="15" customHeight="1" x14ac:dyDescent="0.3">
      <c r="B509" s="338"/>
      <c r="C509" s="330"/>
      <c r="D509" s="270"/>
      <c r="E509" s="265"/>
      <c r="F509" s="271"/>
      <c r="G509" s="264"/>
      <c r="H509" s="271"/>
      <c r="I509" s="272"/>
      <c r="J509" s="325"/>
      <c r="K509" s="262"/>
      <c r="L509" s="263"/>
      <c r="M509" s="264"/>
      <c r="N509" s="265"/>
      <c r="O509" s="273"/>
      <c r="P509" s="267"/>
      <c r="Q509" s="274"/>
      <c r="R509" s="268"/>
      <c r="S509" s="343"/>
      <c r="T509" s="344"/>
      <c r="U509" s="345"/>
      <c r="V509" s="345"/>
      <c r="W509" s="345"/>
      <c r="X509" s="345"/>
      <c r="Y509" s="345"/>
      <c r="Z509" s="345"/>
      <c r="AA509" s="345"/>
      <c r="AB509" s="346"/>
    </row>
    <row r="510" spans="2:28" customFormat="1" ht="15" customHeight="1" x14ac:dyDescent="0.3">
      <c r="B510" s="338"/>
      <c r="C510" s="330"/>
      <c r="D510" s="270"/>
      <c r="E510" s="265"/>
      <c r="F510" s="271"/>
      <c r="G510" s="264"/>
      <c r="H510" s="271"/>
      <c r="I510" s="272"/>
      <c r="J510" s="325"/>
      <c r="K510" s="262"/>
      <c r="L510" s="263"/>
      <c r="M510" s="264"/>
      <c r="N510" s="265"/>
      <c r="O510" s="273"/>
      <c r="P510" s="267"/>
      <c r="Q510" s="274"/>
      <c r="R510" s="268"/>
      <c r="S510" s="343"/>
      <c r="T510" s="344"/>
      <c r="U510" s="345"/>
      <c r="V510" s="345"/>
      <c r="W510" s="345"/>
      <c r="X510" s="345"/>
      <c r="Y510" s="345"/>
      <c r="Z510" s="345"/>
      <c r="AA510" s="345"/>
      <c r="AB510" s="346"/>
    </row>
    <row r="511" spans="2:28" customFormat="1" ht="15" customHeight="1" x14ac:dyDescent="0.3">
      <c r="B511" s="338"/>
      <c r="C511" s="330"/>
      <c r="D511" s="270"/>
      <c r="E511" s="265"/>
      <c r="F511" s="271"/>
      <c r="G511" s="264"/>
      <c r="H511" s="271"/>
      <c r="I511" s="272"/>
      <c r="J511" s="325"/>
      <c r="K511" s="262"/>
      <c r="L511" s="263"/>
      <c r="M511" s="264"/>
      <c r="N511" s="265"/>
      <c r="O511" s="273"/>
      <c r="P511" s="267"/>
      <c r="Q511" s="274"/>
      <c r="R511" s="268"/>
      <c r="S511" s="343"/>
      <c r="T511" s="344"/>
      <c r="U511" s="345"/>
      <c r="V511" s="345"/>
      <c r="W511" s="345"/>
      <c r="X511" s="345"/>
      <c r="Y511" s="345"/>
      <c r="Z511" s="345"/>
      <c r="AA511" s="345"/>
      <c r="AB511" s="346"/>
    </row>
    <row r="512" spans="2:28" customFormat="1" ht="15" customHeight="1" x14ac:dyDescent="0.3">
      <c r="B512" s="338"/>
      <c r="C512" s="330"/>
      <c r="D512" s="270"/>
      <c r="E512" s="265"/>
      <c r="F512" s="271"/>
      <c r="G512" s="264"/>
      <c r="H512" s="271"/>
      <c r="I512" s="272"/>
      <c r="J512" s="325"/>
      <c r="K512" s="262"/>
      <c r="L512" s="263"/>
      <c r="M512" s="264"/>
      <c r="N512" s="265"/>
      <c r="O512" s="273"/>
      <c r="P512" s="267"/>
      <c r="Q512" s="274"/>
      <c r="R512" s="268"/>
      <c r="S512" s="343"/>
      <c r="T512" s="344"/>
      <c r="U512" s="345"/>
      <c r="V512" s="345"/>
      <c r="W512" s="345"/>
      <c r="X512" s="345"/>
      <c r="Y512" s="345"/>
      <c r="Z512" s="345"/>
      <c r="AA512" s="345"/>
      <c r="AB512" s="346"/>
    </row>
    <row r="513" spans="2:28" customFormat="1" ht="15" customHeight="1" x14ac:dyDescent="0.3">
      <c r="B513" s="338"/>
      <c r="C513" s="330"/>
      <c r="D513" s="270"/>
      <c r="E513" s="265"/>
      <c r="F513" s="271"/>
      <c r="G513" s="264"/>
      <c r="H513" s="271"/>
      <c r="I513" s="272"/>
      <c r="J513" s="325"/>
      <c r="K513" s="262"/>
      <c r="L513" s="263"/>
      <c r="M513" s="264"/>
      <c r="N513" s="265"/>
      <c r="O513" s="273"/>
      <c r="P513" s="267"/>
      <c r="Q513" s="274"/>
      <c r="R513" s="268"/>
      <c r="S513" s="343"/>
      <c r="T513" s="344"/>
      <c r="U513" s="345"/>
      <c r="V513" s="345"/>
      <c r="W513" s="345"/>
      <c r="X513" s="345"/>
      <c r="Y513" s="345"/>
      <c r="Z513" s="345"/>
      <c r="AA513" s="345"/>
      <c r="AB513" s="346"/>
    </row>
    <row r="514" spans="2:28" customFormat="1" ht="15" customHeight="1" x14ac:dyDescent="0.3">
      <c r="B514" s="338"/>
      <c r="C514" s="330"/>
      <c r="D514" s="270"/>
      <c r="E514" s="265"/>
      <c r="F514" s="271"/>
      <c r="G514" s="264"/>
      <c r="H514" s="271"/>
      <c r="I514" s="272"/>
      <c r="J514" s="325"/>
      <c r="K514" s="262"/>
      <c r="L514" s="263"/>
      <c r="M514" s="264"/>
      <c r="N514" s="265"/>
      <c r="O514" s="273"/>
      <c r="P514" s="267"/>
      <c r="Q514" s="274"/>
      <c r="R514" s="268"/>
      <c r="S514" s="343"/>
      <c r="T514" s="344"/>
      <c r="U514" s="345"/>
      <c r="V514" s="345"/>
      <c r="W514" s="345"/>
      <c r="X514" s="345"/>
      <c r="Y514" s="345"/>
      <c r="Z514" s="345"/>
      <c r="AA514" s="345"/>
      <c r="AB514" s="346"/>
    </row>
    <row r="515" spans="2:28" customFormat="1" ht="15" customHeight="1" x14ac:dyDescent="0.3">
      <c r="B515" s="338"/>
      <c r="C515" s="352"/>
      <c r="D515" s="270"/>
      <c r="E515" s="265"/>
      <c r="F515" s="271"/>
      <c r="G515" s="264"/>
      <c r="H515" s="271"/>
      <c r="I515" s="272"/>
      <c r="J515" s="325"/>
      <c r="K515" s="262"/>
      <c r="L515" s="263"/>
      <c r="M515" s="264"/>
      <c r="N515" s="265"/>
      <c r="O515" s="273"/>
      <c r="P515" s="267"/>
      <c r="Q515" s="274"/>
      <c r="R515" s="268"/>
      <c r="S515" s="343"/>
      <c r="T515" s="344"/>
      <c r="U515" s="345"/>
      <c r="V515" s="345"/>
      <c r="W515" s="345"/>
      <c r="X515" s="345"/>
      <c r="Y515" s="345"/>
      <c r="Z515" s="345"/>
      <c r="AA515" s="345"/>
      <c r="AB515" s="346"/>
    </row>
    <row r="516" spans="2:28" customFormat="1" ht="36.75" customHeight="1" x14ac:dyDescent="0.3">
      <c r="B516" s="338"/>
      <c r="C516" s="352"/>
      <c r="D516" s="270"/>
      <c r="E516" s="265"/>
      <c r="F516" s="271"/>
      <c r="G516" s="264"/>
      <c r="H516" s="271"/>
      <c r="I516" s="272"/>
      <c r="J516" s="325"/>
      <c r="K516" s="262"/>
      <c r="L516" s="263"/>
      <c r="M516" s="264"/>
      <c r="N516" s="265"/>
      <c r="O516" s="273"/>
      <c r="P516" s="267"/>
      <c r="Q516" s="274"/>
      <c r="R516" s="268"/>
      <c r="S516" s="343"/>
      <c r="T516" s="344"/>
      <c r="U516" s="345"/>
      <c r="V516" s="345"/>
      <c r="W516" s="345"/>
      <c r="X516" s="345"/>
      <c r="Y516" s="345"/>
      <c r="Z516" s="345"/>
      <c r="AA516" s="345"/>
      <c r="AB516" s="346"/>
    </row>
    <row r="517" spans="2:28" customFormat="1" ht="15" customHeight="1" x14ac:dyDescent="0.3">
      <c r="B517" s="338"/>
      <c r="C517" s="352"/>
      <c r="D517" s="270"/>
      <c r="E517" s="265"/>
      <c r="F517" s="271"/>
      <c r="G517" s="264"/>
      <c r="H517" s="271"/>
      <c r="I517" s="272"/>
      <c r="J517" s="325"/>
      <c r="K517" s="262"/>
      <c r="L517" s="263"/>
      <c r="M517" s="264"/>
      <c r="N517" s="265"/>
      <c r="O517" s="273"/>
      <c r="P517" s="267"/>
      <c r="Q517" s="274"/>
      <c r="R517" s="268"/>
      <c r="S517" s="343"/>
      <c r="T517" s="344"/>
      <c r="U517" s="345"/>
      <c r="V517" s="345"/>
      <c r="W517" s="345"/>
      <c r="X517" s="345"/>
      <c r="Y517" s="345"/>
      <c r="Z517" s="345"/>
      <c r="AA517" s="345"/>
      <c r="AB517" s="346"/>
    </row>
    <row r="518" spans="2:28" customFormat="1" ht="15" customHeight="1" x14ac:dyDescent="0.3">
      <c r="B518" s="338"/>
      <c r="C518" s="353"/>
      <c r="D518" s="270"/>
      <c r="E518" s="265"/>
      <c r="F518" s="271"/>
      <c r="G518" s="264"/>
      <c r="H518" s="271"/>
      <c r="I518" s="272"/>
      <c r="J518" s="325"/>
      <c r="K518" s="262"/>
      <c r="L518" s="263"/>
      <c r="M518" s="264"/>
      <c r="N518" s="265"/>
      <c r="O518" s="273"/>
      <c r="P518" s="267"/>
      <c r="Q518" s="274"/>
      <c r="R518" s="268"/>
      <c r="S518" s="343"/>
      <c r="T518" s="344"/>
      <c r="U518" s="345"/>
      <c r="V518" s="345"/>
      <c r="W518" s="345"/>
      <c r="X518" s="345"/>
      <c r="Y518" s="345"/>
      <c r="Z518" s="345"/>
      <c r="AA518" s="345"/>
      <c r="AB518" s="346"/>
    </row>
    <row r="519" spans="2:28" customFormat="1" ht="15" customHeight="1" x14ac:dyDescent="0.3">
      <c r="B519" s="338"/>
      <c r="C519" s="353"/>
      <c r="D519" s="270"/>
      <c r="E519" s="265"/>
      <c r="F519" s="271"/>
      <c r="G519" s="264"/>
      <c r="H519" s="271"/>
      <c r="I519" s="272"/>
      <c r="J519" s="325"/>
      <c r="K519" s="262"/>
      <c r="L519" s="263"/>
      <c r="M519" s="264"/>
      <c r="N519" s="265"/>
      <c r="O519" s="273"/>
      <c r="P519" s="267"/>
      <c r="Q519" s="274"/>
      <c r="R519" s="268"/>
      <c r="S519" s="343"/>
      <c r="T519" s="344"/>
      <c r="U519" s="345"/>
      <c r="V519" s="345"/>
      <c r="W519" s="345"/>
      <c r="X519" s="345"/>
      <c r="Y519" s="345"/>
      <c r="Z519" s="345"/>
      <c r="AA519" s="345"/>
      <c r="AB519" s="346"/>
    </row>
    <row r="520" spans="2:28" customFormat="1" ht="15" customHeight="1" x14ac:dyDescent="0.3">
      <c r="B520" s="338"/>
      <c r="C520" s="330"/>
      <c r="D520" s="270"/>
      <c r="E520" s="265"/>
      <c r="F520" s="271"/>
      <c r="G520" s="264"/>
      <c r="H520" s="271"/>
      <c r="I520" s="272"/>
      <c r="J520" s="325"/>
      <c r="K520" s="262"/>
      <c r="L520" s="263"/>
      <c r="M520" s="264"/>
      <c r="N520" s="265"/>
      <c r="O520" s="273"/>
      <c r="P520" s="267"/>
      <c r="Q520" s="274"/>
      <c r="R520" s="268"/>
      <c r="S520" s="343"/>
      <c r="T520" s="344"/>
      <c r="U520" s="345"/>
      <c r="V520" s="345"/>
      <c r="W520" s="345"/>
      <c r="X520" s="345"/>
      <c r="Y520" s="345"/>
      <c r="Z520" s="345"/>
      <c r="AA520" s="345"/>
      <c r="AB520" s="346"/>
    </row>
    <row r="521" spans="2:28" customFormat="1" ht="15" customHeight="1" x14ac:dyDescent="0.3">
      <c r="B521" s="338"/>
      <c r="C521" s="330"/>
      <c r="D521" s="270"/>
      <c r="E521" s="265"/>
      <c r="F521" s="271"/>
      <c r="G521" s="264"/>
      <c r="H521" s="271"/>
      <c r="I521" s="272"/>
      <c r="J521" s="325"/>
      <c r="K521" s="262"/>
      <c r="L521" s="263"/>
      <c r="M521" s="264"/>
      <c r="N521" s="265"/>
      <c r="O521" s="273"/>
      <c r="P521" s="267"/>
      <c r="Q521" s="274"/>
      <c r="R521" s="268"/>
      <c r="S521" s="343"/>
      <c r="T521" s="344"/>
      <c r="U521" s="345"/>
      <c r="V521" s="345"/>
      <c r="W521" s="345"/>
      <c r="X521" s="345"/>
      <c r="Y521" s="345"/>
      <c r="Z521" s="345"/>
      <c r="AA521" s="345"/>
      <c r="AB521" s="346"/>
    </row>
    <row r="522" spans="2:28" customFormat="1" ht="15" customHeight="1" x14ac:dyDescent="0.3">
      <c r="B522" s="338"/>
      <c r="C522" s="330"/>
      <c r="D522" s="270"/>
      <c r="E522" s="265"/>
      <c r="F522" s="271"/>
      <c r="G522" s="264"/>
      <c r="H522" s="271"/>
      <c r="I522" s="272"/>
      <c r="J522" s="325"/>
      <c r="K522" s="262"/>
      <c r="L522" s="263"/>
      <c r="M522" s="264"/>
      <c r="N522" s="265"/>
      <c r="O522" s="273"/>
      <c r="P522" s="267"/>
      <c r="Q522" s="274"/>
      <c r="R522" s="268"/>
      <c r="S522" s="343"/>
      <c r="T522" s="344"/>
      <c r="U522" s="345"/>
      <c r="V522" s="345"/>
      <c r="W522" s="345"/>
      <c r="X522" s="345"/>
      <c r="Y522" s="345"/>
      <c r="Z522" s="345"/>
      <c r="AA522" s="345"/>
      <c r="AB522" s="346"/>
    </row>
    <row r="523" spans="2:28" customFormat="1" ht="15" customHeight="1" x14ac:dyDescent="0.3">
      <c r="B523" s="338"/>
      <c r="C523" s="330"/>
      <c r="D523" s="270"/>
      <c r="E523" s="265"/>
      <c r="F523" s="271"/>
      <c r="G523" s="264"/>
      <c r="H523" s="271"/>
      <c r="I523" s="272"/>
      <c r="J523" s="325"/>
      <c r="K523" s="262"/>
      <c r="L523" s="263"/>
      <c r="M523" s="264"/>
      <c r="N523" s="265"/>
      <c r="O523" s="273"/>
      <c r="P523" s="267"/>
      <c r="Q523" s="274"/>
      <c r="R523" s="268"/>
      <c r="S523" s="343"/>
      <c r="T523" s="344"/>
      <c r="U523" s="345"/>
      <c r="V523" s="345"/>
      <c r="W523" s="345"/>
      <c r="X523" s="345"/>
      <c r="Y523" s="345"/>
      <c r="Z523" s="345"/>
      <c r="AA523" s="345"/>
      <c r="AB523" s="346"/>
    </row>
    <row r="524" spans="2:28" customFormat="1" ht="15" customHeight="1" x14ac:dyDescent="0.3">
      <c r="B524" s="338"/>
      <c r="C524" s="330"/>
      <c r="D524" s="270"/>
      <c r="E524" s="265"/>
      <c r="F524" s="271"/>
      <c r="G524" s="264"/>
      <c r="H524" s="271"/>
      <c r="I524" s="272"/>
      <c r="J524" s="325"/>
      <c r="K524" s="262"/>
      <c r="L524" s="263"/>
      <c r="M524" s="264"/>
      <c r="N524" s="265"/>
      <c r="O524" s="273"/>
      <c r="P524" s="267"/>
      <c r="Q524" s="274"/>
      <c r="R524" s="268"/>
      <c r="S524" s="343"/>
      <c r="T524" s="344"/>
      <c r="U524" s="345"/>
      <c r="V524" s="345"/>
      <c r="W524" s="345"/>
      <c r="X524" s="345"/>
      <c r="Y524" s="345"/>
      <c r="Z524" s="345"/>
      <c r="AA524" s="345"/>
      <c r="AB524" s="346"/>
    </row>
    <row r="525" spans="2:28" customFormat="1" ht="15" customHeight="1" x14ac:dyDescent="0.3">
      <c r="B525" s="338"/>
      <c r="C525" s="330"/>
      <c r="D525" s="270"/>
      <c r="E525" s="265"/>
      <c r="F525" s="271"/>
      <c r="G525" s="264"/>
      <c r="H525" s="271"/>
      <c r="I525" s="272"/>
      <c r="J525" s="325"/>
      <c r="K525" s="262"/>
      <c r="L525" s="263"/>
      <c r="M525" s="264"/>
      <c r="N525" s="265"/>
      <c r="O525" s="273"/>
      <c r="P525" s="267"/>
      <c r="Q525" s="274"/>
      <c r="R525" s="268"/>
      <c r="S525" s="343"/>
      <c r="T525" s="344"/>
      <c r="U525" s="345"/>
      <c r="V525" s="345"/>
      <c r="W525" s="345"/>
      <c r="X525" s="345"/>
      <c r="Y525" s="345"/>
      <c r="Z525" s="345"/>
      <c r="AA525" s="345"/>
      <c r="AB525" s="346"/>
    </row>
    <row r="526" spans="2:28" customFormat="1" ht="15" customHeight="1" x14ac:dyDescent="0.3">
      <c r="B526" s="338"/>
      <c r="C526" s="330"/>
      <c r="D526" s="270"/>
      <c r="E526" s="265"/>
      <c r="F526" s="271"/>
      <c r="G526" s="264"/>
      <c r="H526" s="271"/>
      <c r="I526" s="272"/>
      <c r="J526" s="325"/>
      <c r="K526" s="262"/>
      <c r="L526" s="263"/>
      <c r="M526" s="264"/>
      <c r="N526" s="265"/>
      <c r="O526" s="273"/>
      <c r="P526" s="267"/>
      <c r="Q526" s="274"/>
      <c r="R526" s="268"/>
      <c r="S526" s="343"/>
      <c r="T526" s="344"/>
      <c r="U526" s="345"/>
      <c r="V526" s="345"/>
      <c r="W526" s="345"/>
      <c r="X526" s="345"/>
      <c r="Y526" s="345"/>
      <c r="Z526" s="345"/>
      <c r="AA526" s="345"/>
      <c r="AB526" s="346"/>
    </row>
    <row r="527" spans="2:28" customFormat="1" ht="15" customHeight="1" x14ac:dyDescent="0.3">
      <c r="B527" s="338"/>
      <c r="C527" s="330"/>
      <c r="D527" s="270"/>
      <c r="E527" s="265"/>
      <c r="F527" s="271"/>
      <c r="G527" s="264"/>
      <c r="H527" s="271"/>
      <c r="I527" s="272"/>
      <c r="J527" s="325"/>
      <c r="K527" s="262"/>
      <c r="L527" s="263"/>
      <c r="M527" s="264"/>
      <c r="N527" s="265"/>
      <c r="O527" s="273"/>
      <c r="P527" s="267"/>
      <c r="Q527" s="274"/>
      <c r="R527" s="268"/>
      <c r="S527" s="343"/>
      <c r="T527" s="344"/>
      <c r="U527" s="345"/>
      <c r="V527" s="345"/>
      <c r="W527" s="345"/>
      <c r="X527" s="345"/>
      <c r="Y527" s="345"/>
      <c r="Z527" s="345"/>
      <c r="AA527" s="345"/>
      <c r="AB527" s="346"/>
    </row>
    <row r="528" spans="2:28" customFormat="1" ht="15" customHeight="1" x14ac:dyDescent="0.3">
      <c r="B528" s="338"/>
      <c r="C528" s="330"/>
      <c r="D528" s="270"/>
      <c r="E528" s="265"/>
      <c r="F528" s="271"/>
      <c r="G528" s="264"/>
      <c r="H528" s="271"/>
      <c r="I528" s="272"/>
      <c r="J528" s="325"/>
      <c r="K528" s="262"/>
      <c r="L528" s="263"/>
      <c r="M528" s="264"/>
      <c r="N528" s="265"/>
      <c r="O528" s="273"/>
      <c r="P528" s="267"/>
      <c r="Q528" s="274"/>
      <c r="R528" s="268"/>
      <c r="S528" s="343"/>
      <c r="T528" s="344"/>
      <c r="U528" s="345"/>
      <c r="V528" s="345"/>
      <c r="W528" s="345"/>
      <c r="X528" s="345"/>
      <c r="Y528" s="345"/>
      <c r="Z528" s="345"/>
      <c r="AA528" s="345"/>
      <c r="AB528" s="346"/>
    </row>
    <row r="529" spans="2:28" customFormat="1" ht="15" customHeight="1" x14ac:dyDescent="0.3">
      <c r="B529" s="338"/>
      <c r="C529" s="352"/>
      <c r="D529" s="270"/>
      <c r="E529" s="265"/>
      <c r="F529" s="271"/>
      <c r="G529" s="264"/>
      <c r="H529" s="271"/>
      <c r="I529" s="272"/>
      <c r="J529" s="325"/>
      <c r="K529" s="262"/>
      <c r="L529" s="263"/>
      <c r="M529" s="264"/>
      <c r="N529" s="265"/>
      <c r="O529" s="273"/>
      <c r="P529" s="267"/>
      <c r="Q529" s="274"/>
      <c r="R529" s="268"/>
      <c r="S529" s="343"/>
      <c r="T529" s="344"/>
      <c r="U529" s="345"/>
      <c r="V529" s="345"/>
      <c r="W529" s="345"/>
      <c r="X529" s="345"/>
      <c r="Y529" s="345"/>
      <c r="Z529" s="345"/>
      <c r="AA529" s="345"/>
      <c r="AB529" s="346"/>
    </row>
    <row r="530" spans="2:28" customFormat="1" ht="36.75" customHeight="1" x14ac:dyDescent="0.3">
      <c r="B530" s="338"/>
      <c r="C530" s="352"/>
      <c r="D530" s="270"/>
      <c r="E530" s="265"/>
      <c r="F530" s="271"/>
      <c r="G530" s="264"/>
      <c r="H530" s="271"/>
      <c r="I530" s="272"/>
      <c r="J530" s="325"/>
      <c r="K530" s="262"/>
      <c r="L530" s="263"/>
      <c r="M530" s="264"/>
      <c r="N530" s="265"/>
      <c r="O530" s="273"/>
      <c r="P530" s="267"/>
      <c r="Q530" s="274"/>
      <c r="R530" s="268"/>
      <c r="S530" s="343"/>
      <c r="T530" s="344"/>
      <c r="U530" s="345"/>
      <c r="V530" s="345"/>
      <c r="W530" s="345"/>
      <c r="X530" s="345"/>
      <c r="Y530" s="345"/>
      <c r="Z530" s="345"/>
      <c r="AA530" s="345"/>
      <c r="AB530" s="346"/>
    </row>
    <row r="531" spans="2:28" customFormat="1" ht="15" customHeight="1" x14ac:dyDescent="0.3">
      <c r="B531" s="338"/>
      <c r="C531" s="352"/>
      <c r="D531" s="270"/>
      <c r="E531" s="265"/>
      <c r="F531" s="271"/>
      <c r="G531" s="264"/>
      <c r="H531" s="271"/>
      <c r="I531" s="272"/>
      <c r="J531" s="325"/>
      <c r="K531" s="262"/>
      <c r="L531" s="263"/>
      <c r="M531" s="264"/>
      <c r="N531" s="265"/>
      <c r="O531" s="273"/>
      <c r="P531" s="267"/>
      <c r="Q531" s="274"/>
      <c r="R531" s="268"/>
      <c r="S531" s="343"/>
      <c r="T531" s="344"/>
      <c r="U531" s="345"/>
      <c r="V531" s="345"/>
      <c r="W531" s="345"/>
      <c r="X531" s="345"/>
      <c r="Y531" s="345"/>
      <c r="Z531" s="345"/>
      <c r="AA531" s="345"/>
      <c r="AB531" s="346"/>
    </row>
    <row r="532" spans="2:28" customFormat="1" ht="15" customHeight="1" x14ac:dyDescent="0.3">
      <c r="B532" s="354"/>
      <c r="C532" s="353"/>
      <c r="D532" s="270"/>
      <c r="E532" s="265"/>
      <c r="F532" s="271"/>
      <c r="G532" s="264"/>
      <c r="H532" s="271"/>
      <c r="I532" s="272"/>
      <c r="J532" s="325"/>
      <c r="K532" s="262"/>
      <c r="L532" s="263"/>
      <c r="M532" s="264"/>
      <c r="N532" s="265"/>
      <c r="O532" s="273"/>
      <c r="P532" s="267"/>
      <c r="Q532" s="274"/>
      <c r="R532" s="268"/>
      <c r="S532" s="343"/>
      <c r="T532" s="344"/>
      <c r="U532" s="345"/>
      <c r="V532" s="345"/>
      <c r="W532" s="345"/>
      <c r="X532" s="345"/>
      <c r="Y532" s="345"/>
      <c r="Z532" s="345"/>
      <c r="AA532" s="345"/>
      <c r="AB532" s="346"/>
    </row>
    <row r="533" spans="2:28" customFormat="1" ht="15" customHeight="1" x14ac:dyDescent="0.3">
      <c r="B533" s="338"/>
      <c r="C533" s="353"/>
      <c r="D533" s="270"/>
      <c r="E533" s="265"/>
      <c r="F533" s="271"/>
      <c r="G533" s="264"/>
      <c r="H533" s="271"/>
      <c r="I533" s="272"/>
      <c r="J533" s="325"/>
      <c r="K533" s="262"/>
      <c r="L533" s="263"/>
      <c r="M533" s="264"/>
      <c r="N533" s="265"/>
      <c r="O533" s="273"/>
      <c r="P533" s="267"/>
      <c r="Q533" s="274"/>
      <c r="R533" s="268"/>
      <c r="S533" s="343"/>
      <c r="T533" s="344"/>
      <c r="U533" s="345"/>
      <c r="V533" s="345"/>
      <c r="W533" s="345"/>
      <c r="X533" s="345"/>
      <c r="Y533" s="345"/>
      <c r="Z533" s="345"/>
      <c r="AA533" s="345"/>
      <c r="AB533" s="346"/>
    </row>
    <row r="534" spans="2:28" customFormat="1" ht="15" customHeight="1" x14ac:dyDescent="0.3">
      <c r="B534" s="338"/>
      <c r="C534" s="330"/>
      <c r="D534" s="270"/>
      <c r="E534" s="265"/>
      <c r="F534" s="271"/>
      <c r="G534" s="264"/>
      <c r="H534" s="271"/>
      <c r="I534" s="272"/>
      <c r="J534" s="325"/>
      <c r="K534" s="262"/>
      <c r="L534" s="263"/>
      <c r="M534" s="264"/>
      <c r="N534" s="265"/>
      <c r="O534" s="273"/>
      <c r="P534" s="267"/>
      <c r="Q534" s="274"/>
      <c r="R534" s="268"/>
      <c r="S534" s="343"/>
      <c r="T534" s="344"/>
      <c r="U534" s="345"/>
      <c r="V534" s="345"/>
      <c r="W534" s="345"/>
      <c r="X534" s="345"/>
      <c r="Y534" s="345"/>
      <c r="Z534" s="345"/>
      <c r="AA534" s="345"/>
      <c r="AB534" s="346"/>
    </row>
    <row r="535" spans="2:28" customFormat="1" ht="15" customHeight="1" x14ac:dyDescent="0.3">
      <c r="B535" s="338"/>
      <c r="C535" s="330"/>
      <c r="D535" s="270"/>
      <c r="E535" s="265"/>
      <c r="F535" s="271"/>
      <c r="G535" s="264"/>
      <c r="H535" s="271"/>
      <c r="I535" s="272"/>
      <c r="J535" s="325"/>
      <c r="K535" s="262"/>
      <c r="L535" s="263"/>
      <c r="M535" s="264"/>
      <c r="N535" s="265"/>
      <c r="O535" s="273"/>
      <c r="P535" s="267"/>
      <c r="Q535" s="274"/>
      <c r="R535" s="268"/>
      <c r="S535" s="343"/>
      <c r="T535" s="344"/>
      <c r="U535" s="345"/>
      <c r="V535" s="345"/>
      <c r="W535" s="345"/>
      <c r="X535" s="345"/>
      <c r="Y535" s="345"/>
      <c r="Z535" s="345"/>
      <c r="AA535" s="345"/>
      <c r="AB535" s="346"/>
    </row>
    <row r="536" spans="2:28" customFormat="1" ht="15" customHeight="1" x14ac:dyDescent="0.3">
      <c r="B536" s="338"/>
      <c r="C536" s="330"/>
      <c r="D536" s="270"/>
      <c r="E536" s="265"/>
      <c r="F536" s="271"/>
      <c r="G536" s="264"/>
      <c r="H536" s="271"/>
      <c r="I536" s="272"/>
      <c r="J536" s="325"/>
      <c r="K536" s="262"/>
      <c r="L536" s="263"/>
      <c r="M536" s="264"/>
      <c r="N536" s="265"/>
      <c r="O536" s="273"/>
      <c r="P536" s="267"/>
      <c r="Q536" s="274"/>
      <c r="R536" s="268"/>
      <c r="S536" s="343"/>
      <c r="T536" s="344"/>
      <c r="U536" s="345"/>
      <c r="V536" s="345"/>
      <c r="W536" s="345"/>
      <c r="X536" s="345"/>
      <c r="Y536" s="345"/>
      <c r="Z536" s="345"/>
      <c r="AA536" s="345"/>
      <c r="AB536" s="346"/>
    </row>
    <row r="537" spans="2:28" customFormat="1" ht="15" customHeight="1" x14ac:dyDescent="0.3">
      <c r="B537" s="338"/>
      <c r="C537" s="330"/>
      <c r="D537" s="270"/>
      <c r="E537" s="265"/>
      <c r="F537" s="271"/>
      <c r="G537" s="264"/>
      <c r="H537" s="271"/>
      <c r="I537" s="272"/>
      <c r="J537" s="325"/>
      <c r="K537" s="262"/>
      <c r="L537" s="263"/>
      <c r="M537" s="264"/>
      <c r="N537" s="265"/>
      <c r="O537" s="273"/>
      <c r="P537" s="267"/>
      <c r="Q537" s="274"/>
      <c r="R537" s="268"/>
      <c r="S537" s="343"/>
      <c r="T537" s="344"/>
      <c r="U537" s="345"/>
      <c r="V537" s="345"/>
      <c r="W537" s="345"/>
      <c r="X537" s="345"/>
      <c r="Y537" s="345"/>
      <c r="Z537" s="345"/>
      <c r="AA537" s="345"/>
      <c r="AB537" s="346"/>
    </row>
    <row r="538" spans="2:28" customFormat="1" ht="15" customHeight="1" x14ac:dyDescent="0.3">
      <c r="B538" s="338"/>
      <c r="C538" s="353"/>
      <c r="D538" s="270"/>
      <c r="E538" s="265"/>
      <c r="F538" s="271"/>
      <c r="G538" s="264"/>
      <c r="H538" s="271"/>
      <c r="I538" s="272"/>
      <c r="J538" s="325"/>
      <c r="K538" s="262"/>
      <c r="L538" s="263"/>
      <c r="M538" s="264"/>
      <c r="N538" s="265"/>
      <c r="O538" s="273"/>
      <c r="P538" s="267"/>
      <c r="Q538" s="274"/>
      <c r="R538" s="268"/>
      <c r="S538" s="343"/>
      <c r="T538" s="344"/>
      <c r="U538" s="345"/>
      <c r="V538" s="345"/>
      <c r="W538" s="345"/>
      <c r="X538" s="345"/>
      <c r="Y538" s="345"/>
      <c r="Z538" s="345"/>
      <c r="AA538" s="345"/>
      <c r="AB538" s="346"/>
    </row>
    <row r="539" spans="2:28" customFormat="1" ht="15" customHeight="1" x14ac:dyDescent="0.3">
      <c r="B539" s="338"/>
      <c r="C539" s="353"/>
      <c r="D539" s="270"/>
      <c r="E539" s="265"/>
      <c r="F539" s="271"/>
      <c r="G539" s="264"/>
      <c r="H539" s="271"/>
      <c r="I539" s="272"/>
      <c r="J539" s="325"/>
      <c r="K539" s="262"/>
      <c r="L539" s="263"/>
      <c r="M539" s="264"/>
      <c r="N539" s="265"/>
      <c r="O539" s="273"/>
      <c r="P539" s="267"/>
      <c r="Q539" s="274"/>
      <c r="R539" s="268"/>
      <c r="S539" s="343"/>
      <c r="T539" s="344"/>
      <c r="U539" s="345"/>
      <c r="V539" s="345"/>
      <c r="W539" s="345"/>
      <c r="X539" s="345"/>
      <c r="Y539" s="345"/>
      <c r="Z539" s="345"/>
      <c r="AA539" s="345"/>
      <c r="AB539" s="346"/>
    </row>
    <row r="540" spans="2:28" customFormat="1" ht="15" customHeight="1" x14ac:dyDescent="0.3">
      <c r="B540" s="338"/>
      <c r="C540" s="330"/>
      <c r="D540" s="270"/>
      <c r="E540" s="265"/>
      <c r="F540" s="271"/>
      <c r="G540" s="264"/>
      <c r="H540" s="271"/>
      <c r="I540" s="272"/>
      <c r="J540" s="325"/>
      <c r="K540" s="262"/>
      <c r="L540" s="263"/>
      <c r="M540" s="264"/>
      <c r="N540" s="265"/>
      <c r="O540" s="273"/>
      <c r="P540" s="267"/>
      <c r="Q540" s="274"/>
      <c r="R540" s="268"/>
      <c r="S540" s="343"/>
      <c r="T540" s="344"/>
      <c r="U540" s="345"/>
      <c r="V540" s="345"/>
      <c r="W540" s="345"/>
      <c r="X540" s="345"/>
      <c r="Y540" s="345"/>
      <c r="Z540" s="345"/>
      <c r="AA540" s="345"/>
      <c r="AB540" s="346"/>
    </row>
    <row r="541" spans="2:28" customFormat="1" ht="15" customHeight="1" x14ac:dyDescent="0.3">
      <c r="B541" s="338"/>
      <c r="C541" s="330"/>
      <c r="D541" s="270"/>
      <c r="E541" s="265"/>
      <c r="F541" s="271"/>
      <c r="G541" s="264"/>
      <c r="H541" s="271"/>
      <c r="I541" s="272"/>
      <c r="J541" s="325"/>
      <c r="K541" s="262"/>
      <c r="L541" s="263"/>
      <c r="M541" s="264"/>
      <c r="N541" s="265"/>
      <c r="O541" s="273"/>
      <c r="P541" s="267"/>
      <c r="Q541" s="274"/>
      <c r="R541" s="268"/>
      <c r="S541" s="343"/>
      <c r="T541" s="344"/>
      <c r="U541" s="345"/>
      <c r="V541" s="345"/>
      <c r="W541" s="345"/>
      <c r="X541" s="345"/>
      <c r="Y541" s="345"/>
      <c r="Z541" s="345"/>
      <c r="AA541" s="345"/>
      <c r="AB541" s="346"/>
    </row>
    <row r="542" spans="2:28" customFormat="1" ht="15" customHeight="1" x14ac:dyDescent="0.3">
      <c r="B542" s="338"/>
      <c r="C542" s="330"/>
      <c r="D542" s="270"/>
      <c r="E542" s="265"/>
      <c r="F542" s="271"/>
      <c r="G542" s="264"/>
      <c r="H542" s="271"/>
      <c r="I542" s="272"/>
      <c r="J542" s="325"/>
      <c r="K542" s="262"/>
      <c r="L542" s="263"/>
      <c r="M542" s="264"/>
      <c r="N542" s="265"/>
      <c r="O542" s="273"/>
      <c r="P542" s="267"/>
      <c r="Q542" s="274"/>
      <c r="R542" s="268"/>
      <c r="S542" s="343"/>
      <c r="T542" s="344"/>
      <c r="U542" s="345"/>
      <c r="V542" s="345"/>
      <c r="W542" s="345"/>
      <c r="X542" s="345"/>
      <c r="Y542" s="345"/>
      <c r="Z542" s="345"/>
      <c r="AA542" s="345"/>
      <c r="AB542" s="346"/>
    </row>
    <row r="543" spans="2:28" customFormat="1" ht="15" customHeight="1" x14ac:dyDescent="0.3">
      <c r="B543" s="338"/>
      <c r="C543" s="330"/>
      <c r="D543" s="270"/>
      <c r="E543" s="265"/>
      <c r="F543" s="271"/>
      <c r="G543" s="264"/>
      <c r="H543" s="271"/>
      <c r="I543" s="272"/>
      <c r="J543" s="325"/>
      <c r="K543" s="262"/>
      <c r="L543" s="263"/>
      <c r="M543" s="264"/>
      <c r="N543" s="265"/>
      <c r="O543" s="273"/>
      <c r="P543" s="267"/>
      <c r="Q543" s="274"/>
      <c r="R543" s="268"/>
      <c r="S543" s="343"/>
      <c r="T543" s="344"/>
      <c r="U543" s="345"/>
      <c r="V543" s="345"/>
      <c r="W543" s="345"/>
      <c r="X543" s="345"/>
      <c r="Y543" s="345"/>
      <c r="Z543" s="345"/>
      <c r="AA543" s="345"/>
      <c r="AB543" s="346"/>
    </row>
    <row r="544" spans="2:28" customFormat="1" ht="15" customHeight="1" x14ac:dyDescent="0.3">
      <c r="B544" s="338"/>
      <c r="C544" s="353"/>
      <c r="D544" s="270"/>
      <c r="E544" s="265"/>
      <c r="F544" s="271"/>
      <c r="G544" s="264"/>
      <c r="H544" s="271"/>
      <c r="I544" s="272"/>
      <c r="J544" s="325"/>
      <c r="K544" s="262"/>
      <c r="L544" s="263"/>
      <c r="M544" s="264"/>
      <c r="N544" s="265"/>
      <c r="O544" s="273"/>
      <c r="P544" s="267"/>
      <c r="Q544" s="274"/>
      <c r="R544" s="268"/>
      <c r="S544" s="343"/>
      <c r="T544" s="344"/>
      <c r="U544" s="345"/>
      <c r="V544" s="345"/>
      <c r="W544" s="345"/>
      <c r="X544" s="345"/>
      <c r="Y544" s="345"/>
      <c r="Z544" s="345"/>
      <c r="AA544" s="345"/>
      <c r="AB544" s="346"/>
    </row>
    <row r="545" spans="2:28" customFormat="1" ht="15" customHeight="1" x14ac:dyDescent="0.3">
      <c r="B545" s="338"/>
      <c r="C545" s="353"/>
      <c r="D545" s="270"/>
      <c r="E545" s="265"/>
      <c r="F545" s="271"/>
      <c r="G545" s="264"/>
      <c r="H545" s="271"/>
      <c r="I545" s="272"/>
      <c r="J545" s="325"/>
      <c r="K545" s="262"/>
      <c r="L545" s="263"/>
      <c r="M545" s="264"/>
      <c r="N545" s="265"/>
      <c r="O545" s="273"/>
      <c r="P545" s="267"/>
      <c r="Q545" s="274"/>
      <c r="R545" s="268"/>
      <c r="S545" s="343"/>
      <c r="T545" s="344"/>
      <c r="U545" s="345"/>
      <c r="V545" s="345"/>
      <c r="W545" s="345"/>
      <c r="X545" s="345"/>
      <c r="Y545" s="345"/>
      <c r="Z545" s="345"/>
      <c r="AA545" s="345"/>
      <c r="AB545" s="346"/>
    </row>
    <row r="546" spans="2:28" customFormat="1" ht="15" customHeight="1" x14ac:dyDescent="0.3">
      <c r="B546" s="338"/>
      <c r="C546" s="330"/>
      <c r="D546" s="270"/>
      <c r="E546" s="265"/>
      <c r="F546" s="271"/>
      <c r="G546" s="264"/>
      <c r="H546" s="271"/>
      <c r="I546" s="272"/>
      <c r="J546" s="325"/>
      <c r="K546" s="262"/>
      <c r="L546" s="263"/>
      <c r="M546" s="264"/>
      <c r="N546" s="265"/>
      <c r="O546" s="273"/>
      <c r="P546" s="267"/>
      <c r="Q546" s="274"/>
      <c r="R546" s="268"/>
      <c r="S546" s="343"/>
      <c r="T546" s="344"/>
      <c r="U546" s="345"/>
      <c r="V546" s="345"/>
      <c r="W546" s="345"/>
      <c r="X546" s="345"/>
      <c r="Y546" s="345"/>
      <c r="Z546" s="345"/>
      <c r="AA546" s="345"/>
      <c r="AB546" s="346"/>
    </row>
    <row r="547" spans="2:28" customFormat="1" ht="15" customHeight="1" x14ac:dyDescent="0.3">
      <c r="B547" s="338"/>
      <c r="C547" s="330"/>
      <c r="D547" s="270"/>
      <c r="E547" s="265"/>
      <c r="F547" s="271"/>
      <c r="G547" s="264"/>
      <c r="H547" s="271"/>
      <c r="I547" s="272"/>
      <c r="J547" s="325"/>
      <c r="K547" s="262"/>
      <c r="L547" s="263"/>
      <c r="M547" s="264"/>
      <c r="N547" s="265"/>
      <c r="O547" s="273"/>
      <c r="P547" s="267"/>
      <c r="Q547" s="274"/>
      <c r="R547" s="268"/>
      <c r="S547" s="343"/>
      <c r="T547" s="344"/>
      <c r="U547" s="345"/>
      <c r="V547" s="345"/>
      <c r="W547" s="345"/>
      <c r="X547" s="345"/>
      <c r="Y547" s="345"/>
      <c r="Z547" s="345"/>
      <c r="AA547" s="345"/>
      <c r="AB547" s="346"/>
    </row>
    <row r="548" spans="2:28" customFormat="1" ht="15" customHeight="1" x14ac:dyDescent="0.3">
      <c r="B548" s="338"/>
      <c r="C548" s="330"/>
      <c r="D548" s="270"/>
      <c r="E548" s="265"/>
      <c r="F548" s="271"/>
      <c r="G548" s="264"/>
      <c r="H548" s="271"/>
      <c r="I548" s="272"/>
      <c r="J548" s="325"/>
      <c r="K548" s="262"/>
      <c r="L548" s="263"/>
      <c r="M548" s="264"/>
      <c r="N548" s="265"/>
      <c r="O548" s="273"/>
      <c r="P548" s="267"/>
      <c r="Q548" s="274"/>
      <c r="R548" s="268"/>
      <c r="S548" s="343"/>
      <c r="T548" s="344"/>
      <c r="U548" s="345"/>
      <c r="V548" s="345"/>
      <c r="W548" s="345"/>
      <c r="X548" s="345"/>
      <c r="Y548" s="345"/>
      <c r="Z548" s="345"/>
      <c r="AA548" s="345"/>
      <c r="AB548" s="346"/>
    </row>
    <row r="549" spans="2:28" customFormat="1" ht="15" customHeight="1" x14ac:dyDescent="0.3">
      <c r="B549" s="338"/>
      <c r="C549" s="330"/>
      <c r="D549" s="270"/>
      <c r="E549" s="265"/>
      <c r="F549" s="271"/>
      <c r="G549" s="264"/>
      <c r="H549" s="271"/>
      <c r="I549" s="272"/>
      <c r="J549" s="325"/>
      <c r="K549" s="262"/>
      <c r="L549" s="263"/>
      <c r="M549" s="264"/>
      <c r="N549" s="265"/>
      <c r="O549" s="273"/>
      <c r="P549" s="267"/>
      <c r="Q549" s="274"/>
      <c r="R549" s="268"/>
      <c r="S549" s="343"/>
      <c r="T549" s="344"/>
      <c r="U549" s="345"/>
      <c r="V549" s="345"/>
      <c r="W549" s="345"/>
      <c r="X549" s="345"/>
      <c r="Y549" s="345"/>
      <c r="Z549" s="345"/>
      <c r="AA549" s="345"/>
      <c r="AB549" s="346"/>
    </row>
    <row r="550" spans="2:28" customFormat="1" ht="15" customHeight="1" x14ac:dyDescent="0.3">
      <c r="B550" s="338"/>
      <c r="C550" s="353"/>
      <c r="D550" s="270"/>
      <c r="E550" s="265"/>
      <c r="F550" s="271"/>
      <c r="G550" s="264"/>
      <c r="H550" s="271"/>
      <c r="I550" s="272"/>
      <c r="J550" s="325"/>
      <c r="K550" s="262"/>
      <c r="L550" s="263"/>
      <c r="M550" s="264"/>
      <c r="N550" s="265"/>
      <c r="O550" s="273"/>
      <c r="P550" s="267"/>
      <c r="Q550" s="274"/>
      <c r="R550" s="268"/>
      <c r="S550" s="343"/>
      <c r="T550" s="344"/>
      <c r="U550" s="345"/>
      <c r="V550" s="345"/>
      <c r="W550" s="345"/>
      <c r="X550" s="345"/>
      <c r="Y550" s="345"/>
      <c r="Z550" s="345"/>
      <c r="AA550" s="345"/>
      <c r="AB550" s="346"/>
    </row>
    <row r="551" spans="2:28" customFormat="1" ht="15" customHeight="1" x14ac:dyDescent="0.3">
      <c r="B551" s="338"/>
      <c r="C551" s="353"/>
      <c r="D551" s="270"/>
      <c r="E551" s="265"/>
      <c r="F551" s="271"/>
      <c r="G551" s="264"/>
      <c r="H551" s="271"/>
      <c r="I551" s="272"/>
      <c r="J551" s="325"/>
      <c r="K551" s="262"/>
      <c r="L551" s="263"/>
      <c r="M551" s="264"/>
      <c r="N551" s="265"/>
      <c r="O551" s="273"/>
      <c r="P551" s="267"/>
      <c r="Q551" s="274"/>
      <c r="R551" s="268"/>
      <c r="S551" s="343"/>
      <c r="T551" s="344"/>
      <c r="U551" s="345"/>
      <c r="V551" s="345"/>
      <c r="W551" s="345"/>
      <c r="X551" s="345"/>
      <c r="Y551" s="345"/>
      <c r="Z551" s="345"/>
      <c r="AA551" s="345"/>
      <c r="AB551" s="346"/>
    </row>
    <row r="552" spans="2:28" customFormat="1" ht="15" customHeight="1" x14ac:dyDescent="0.3">
      <c r="B552" s="338"/>
      <c r="C552" s="330"/>
      <c r="D552" s="270"/>
      <c r="E552" s="265"/>
      <c r="F552" s="271"/>
      <c r="G552" s="264"/>
      <c r="H552" s="271"/>
      <c r="I552" s="272"/>
      <c r="J552" s="325"/>
      <c r="K552" s="262"/>
      <c r="L552" s="263"/>
      <c r="M552" s="264"/>
      <c r="N552" s="265"/>
      <c r="O552" s="273"/>
      <c r="P552" s="267"/>
      <c r="Q552" s="274"/>
      <c r="R552" s="268"/>
      <c r="S552" s="343"/>
      <c r="T552" s="344"/>
      <c r="U552" s="345"/>
      <c r="V552" s="345"/>
      <c r="W552" s="345"/>
      <c r="X552" s="345"/>
      <c r="Y552" s="345"/>
      <c r="Z552" s="345"/>
      <c r="AA552" s="345"/>
      <c r="AB552" s="346"/>
    </row>
    <row r="553" spans="2:28" customFormat="1" ht="15" customHeight="1" x14ac:dyDescent="0.3">
      <c r="B553" s="338"/>
      <c r="C553" s="330"/>
      <c r="D553" s="270"/>
      <c r="E553" s="265"/>
      <c r="F553" s="271"/>
      <c r="G553" s="264"/>
      <c r="H553" s="271"/>
      <c r="I553" s="272"/>
      <c r="J553" s="325"/>
      <c r="K553" s="262"/>
      <c r="L553" s="263"/>
      <c r="M553" s="264"/>
      <c r="N553" s="265"/>
      <c r="O553" s="273"/>
      <c r="P553" s="267"/>
      <c r="Q553" s="274"/>
      <c r="R553" s="268"/>
      <c r="S553" s="343"/>
      <c r="T553" s="344"/>
      <c r="U553" s="345"/>
      <c r="V553" s="345"/>
      <c r="W553" s="345"/>
      <c r="X553" s="345"/>
      <c r="Y553" s="345"/>
      <c r="Z553" s="345"/>
      <c r="AA553" s="345"/>
      <c r="AB553" s="346"/>
    </row>
    <row r="554" spans="2:28" customFormat="1" ht="15" customHeight="1" x14ac:dyDescent="0.3">
      <c r="B554" s="338"/>
      <c r="C554" s="330"/>
      <c r="D554" s="270"/>
      <c r="E554" s="265"/>
      <c r="F554" s="271"/>
      <c r="G554" s="264"/>
      <c r="H554" s="271"/>
      <c r="I554" s="272"/>
      <c r="J554" s="325"/>
      <c r="K554" s="262"/>
      <c r="L554" s="263"/>
      <c r="M554" s="264"/>
      <c r="N554" s="265"/>
      <c r="O554" s="273"/>
      <c r="P554" s="267"/>
      <c r="Q554" s="274"/>
      <c r="R554" s="268"/>
      <c r="S554" s="343"/>
      <c r="T554" s="344"/>
      <c r="U554" s="345"/>
      <c r="V554" s="345"/>
      <c r="W554" s="345"/>
      <c r="X554" s="345"/>
      <c r="Y554" s="345"/>
      <c r="Z554" s="345"/>
      <c r="AA554" s="345"/>
      <c r="AB554" s="346"/>
    </row>
    <row r="555" spans="2:28" customFormat="1" ht="15" customHeight="1" x14ac:dyDescent="0.3">
      <c r="B555" s="338"/>
      <c r="C555" s="330"/>
      <c r="D555" s="270"/>
      <c r="E555" s="265"/>
      <c r="F555" s="271"/>
      <c r="G555" s="264"/>
      <c r="H555" s="271"/>
      <c r="I555" s="272"/>
      <c r="J555" s="325"/>
      <c r="K555" s="262"/>
      <c r="L555" s="263"/>
      <c r="M555" s="264"/>
      <c r="N555" s="265"/>
      <c r="O555" s="273"/>
      <c r="P555" s="267"/>
      <c r="Q555" s="274"/>
      <c r="R555" s="268"/>
      <c r="S555" s="343"/>
      <c r="T555" s="344"/>
      <c r="U555" s="345"/>
      <c r="V555" s="345"/>
      <c r="W555" s="345"/>
      <c r="X555" s="345"/>
      <c r="Y555" s="345"/>
      <c r="Z555" s="345"/>
      <c r="AA555" s="345"/>
      <c r="AB555" s="346"/>
    </row>
    <row r="556" spans="2:28" customFormat="1" ht="15" customHeight="1" x14ac:dyDescent="0.3">
      <c r="B556" s="338"/>
      <c r="C556" s="353"/>
      <c r="D556" s="270"/>
      <c r="E556" s="265"/>
      <c r="F556" s="271"/>
      <c r="G556" s="264"/>
      <c r="H556" s="271"/>
      <c r="I556" s="272"/>
      <c r="J556" s="325"/>
      <c r="K556" s="262"/>
      <c r="L556" s="263"/>
      <c r="M556" s="264"/>
      <c r="N556" s="265"/>
      <c r="O556" s="273"/>
      <c r="P556" s="267"/>
      <c r="Q556" s="274"/>
      <c r="R556" s="268"/>
      <c r="S556" s="343"/>
      <c r="T556" s="344"/>
      <c r="U556" s="345"/>
      <c r="V556" s="345"/>
      <c r="W556" s="345"/>
      <c r="X556" s="345"/>
      <c r="Y556" s="345"/>
      <c r="Z556" s="345"/>
      <c r="AA556" s="345"/>
      <c r="AB556" s="346"/>
    </row>
    <row r="557" spans="2:28" customFormat="1" ht="15" customHeight="1" x14ac:dyDescent="0.3">
      <c r="B557" s="338"/>
      <c r="C557" s="353"/>
      <c r="D557" s="270"/>
      <c r="E557" s="265"/>
      <c r="F557" s="271"/>
      <c r="G557" s="264"/>
      <c r="H557" s="271"/>
      <c r="I557" s="272"/>
      <c r="J557" s="325"/>
      <c r="K557" s="262"/>
      <c r="L557" s="263"/>
      <c r="M557" s="264"/>
      <c r="N557" s="265"/>
      <c r="O557" s="273"/>
      <c r="P557" s="267"/>
      <c r="Q557" s="274"/>
      <c r="R557" s="268"/>
      <c r="S557" s="343"/>
      <c r="T557" s="344"/>
      <c r="U557" s="345"/>
      <c r="V557" s="345"/>
      <c r="W557" s="345"/>
      <c r="X557" s="345"/>
      <c r="Y557" s="345"/>
      <c r="Z557" s="345"/>
      <c r="AA557" s="345"/>
      <c r="AB557" s="346"/>
    </row>
    <row r="558" spans="2:28" customFormat="1" ht="15" customHeight="1" x14ac:dyDescent="0.3">
      <c r="B558" s="338"/>
      <c r="C558" s="330"/>
      <c r="D558" s="270"/>
      <c r="E558" s="265"/>
      <c r="F558" s="271"/>
      <c r="G558" s="264"/>
      <c r="H558" s="271"/>
      <c r="I558" s="272"/>
      <c r="J558" s="325"/>
      <c r="K558" s="262"/>
      <c r="L558" s="263"/>
      <c r="M558" s="264"/>
      <c r="N558" s="265"/>
      <c r="O558" s="273"/>
      <c r="P558" s="267"/>
      <c r="Q558" s="274"/>
      <c r="R558" s="268"/>
      <c r="S558" s="343"/>
      <c r="T558" s="344"/>
      <c r="U558" s="345"/>
      <c r="V558" s="345"/>
      <c r="W558" s="345"/>
      <c r="X558" s="345"/>
      <c r="Y558" s="345"/>
      <c r="Z558" s="345"/>
      <c r="AA558" s="345"/>
      <c r="AB558" s="346"/>
    </row>
    <row r="559" spans="2:28" customFormat="1" ht="15" customHeight="1" x14ac:dyDescent="0.3">
      <c r="B559" s="338"/>
      <c r="C559" s="330"/>
      <c r="D559" s="270"/>
      <c r="E559" s="265"/>
      <c r="F559" s="271"/>
      <c r="G559" s="264"/>
      <c r="H559" s="271"/>
      <c r="I559" s="272"/>
      <c r="J559" s="325"/>
      <c r="K559" s="262"/>
      <c r="L559" s="263"/>
      <c r="M559" s="264"/>
      <c r="N559" s="265"/>
      <c r="O559" s="273"/>
      <c r="P559" s="267"/>
      <c r="Q559" s="274"/>
      <c r="R559" s="268"/>
      <c r="S559" s="343"/>
      <c r="T559" s="344"/>
      <c r="U559" s="345"/>
      <c r="V559" s="345"/>
      <c r="W559" s="345"/>
      <c r="X559" s="345"/>
      <c r="Y559" s="345"/>
      <c r="Z559" s="345"/>
      <c r="AA559" s="345"/>
      <c r="AB559" s="346"/>
    </row>
    <row r="560" spans="2:28" customFormat="1" ht="15" customHeight="1" x14ac:dyDescent="0.3">
      <c r="B560" s="338"/>
      <c r="C560" s="330"/>
      <c r="D560" s="270"/>
      <c r="E560" s="265"/>
      <c r="F560" s="271"/>
      <c r="G560" s="264"/>
      <c r="H560" s="271"/>
      <c r="I560" s="272"/>
      <c r="J560" s="325"/>
      <c r="K560" s="262"/>
      <c r="L560" s="263"/>
      <c r="M560" s="264"/>
      <c r="N560" s="265"/>
      <c r="O560" s="273"/>
      <c r="P560" s="267"/>
      <c r="Q560" s="274"/>
      <c r="R560" s="268"/>
      <c r="S560" s="343"/>
      <c r="T560" s="344"/>
      <c r="U560" s="345"/>
      <c r="V560" s="345"/>
      <c r="W560" s="345"/>
      <c r="X560" s="345"/>
      <c r="Y560" s="345"/>
      <c r="Z560" s="345"/>
      <c r="AA560" s="345"/>
      <c r="AB560" s="346"/>
    </row>
    <row r="561" spans="2:28" customFormat="1" ht="15" customHeight="1" x14ac:dyDescent="0.3">
      <c r="B561" s="338"/>
      <c r="C561" s="330"/>
      <c r="D561" s="270"/>
      <c r="E561" s="265"/>
      <c r="F561" s="271"/>
      <c r="G561" s="264"/>
      <c r="H561" s="271"/>
      <c r="I561" s="272"/>
      <c r="J561" s="325"/>
      <c r="K561" s="262"/>
      <c r="L561" s="263"/>
      <c r="M561" s="264"/>
      <c r="N561" s="265"/>
      <c r="O561" s="273"/>
      <c r="P561" s="267"/>
      <c r="Q561" s="274"/>
      <c r="R561" s="268"/>
      <c r="S561" s="343"/>
      <c r="T561" s="344"/>
      <c r="U561" s="345"/>
      <c r="V561" s="345"/>
      <c r="W561" s="345"/>
      <c r="X561" s="345"/>
      <c r="Y561" s="345"/>
      <c r="Z561" s="345"/>
      <c r="AA561" s="345"/>
      <c r="AB561" s="346"/>
    </row>
    <row r="562" spans="2:28" customFormat="1" ht="15" customHeight="1" x14ac:dyDescent="0.3">
      <c r="B562" s="338"/>
      <c r="C562" s="353"/>
      <c r="D562" s="270"/>
      <c r="E562" s="265"/>
      <c r="F562" s="271"/>
      <c r="G562" s="264"/>
      <c r="H562" s="271"/>
      <c r="I562" s="272"/>
      <c r="J562" s="325"/>
      <c r="K562" s="262"/>
      <c r="L562" s="263"/>
      <c r="M562" s="264"/>
      <c r="N562" s="265"/>
      <c r="O562" s="273"/>
      <c r="P562" s="267"/>
      <c r="Q562" s="274"/>
      <c r="R562" s="268"/>
      <c r="S562" s="343"/>
      <c r="T562" s="344"/>
      <c r="U562" s="345"/>
      <c r="V562" s="345"/>
      <c r="W562" s="345"/>
      <c r="X562" s="345"/>
      <c r="Y562" s="345"/>
      <c r="Z562" s="345"/>
      <c r="AA562" s="345"/>
      <c r="AB562" s="346"/>
    </row>
    <row r="563" spans="2:28" customFormat="1" ht="15" customHeight="1" x14ac:dyDescent="0.3">
      <c r="B563" s="338"/>
      <c r="C563" s="353"/>
      <c r="D563" s="270"/>
      <c r="E563" s="265"/>
      <c r="F563" s="271"/>
      <c r="G563" s="264"/>
      <c r="H563" s="271"/>
      <c r="I563" s="272"/>
      <c r="J563" s="325"/>
      <c r="K563" s="262"/>
      <c r="L563" s="263"/>
      <c r="M563" s="264"/>
      <c r="N563" s="265"/>
      <c r="O563" s="273"/>
      <c r="P563" s="267"/>
      <c r="Q563" s="274"/>
      <c r="R563" s="268"/>
      <c r="S563" s="343"/>
      <c r="T563" s="344"/>
      <c r="U563" s="345"/>
      <c r="V563" s="345"/>
      <c r="W563" s="345"/>
      <c r="X563" s="345"/>
      <c r="Y563" s="345"/>
      <c r="Z563" s="345"/>
      <c r="AA563" s="345"/>
      <c r="AB563" s="346"/>
    </row>
    <row r="564" spans="2:28" customFormat="1" ht="15" customHeight="1" x14ac:dyDescent="0.3">
      <c r="B564" s="338"/>
      <c r="C564" s="330"/>
      <c r="D564" s="270"/>
      <c r="E564" s="265"/>
      <c r="F564" s="271"/>
      <c r="G564" s="264"/>
      <c r="H564" s="271"/>
      <c r="I564" s="272"/>
      <c r="J564" s="325"/>
      <c r="K564" s="262"/>
      <c r="L564" s="263"/>
      <c r="M564" s="264"/>
      <c r="N564" s="265"/>
      <c r="O564" s="273"/>
      <c r="P564" s="267"/>
      <c r="Q564" s="274"/>
      <c r="R564" s="268"/>
      <c r="S564" s="343"/>
      <c r="T564" s="344"/>
      <c r="U564" s="345"/>
      <c r="V564" s="345"/>
      <c r="W564" s="345"/>
      <c r="X564" s="345"/>
      <c r="Y564" s="345"/>
      <c r="Z564" s="345"/>
      <c r="AA564" s="345"/>
      <c r="AB564" s="346"/>
    </row>
    <row r="565" spans="2:28" customFormat="1" ht="15" customHeight="1" x14ac:dyDescent="0.3">
      <c r="B565" s="338"/>
      <c r="C565" s="330"/>
      <c r="D565" s="270"/>
      <c r="E565" s="265"/>
      <c r="F565" s="271"/>
      <c r="G565" s="264"/>
      <c r="H565" s="271"/>
      <c r="I565" s="272"/>
      <c r="J565" s="325"/>
      <c r="K565" s="262"/>
      <c r="L565" s="263"/>
      <c r="M565" s="264"/>
      <c r="N565" s="265"/>
      <c r="O565" s="273"/>
      <c r="P565" s="267"/>
      <c r="Q565" s="274"/>
      <c r="R565" s="268"/>
      <c r="S565" s="343"/>
      <c r="T565" s="344"/>
      <c r="U565" s="345"/>
      <c r="V565" s="345"/>
      <c r="W565" s="345"/>
      <c r="X565" s="345"/>
      <c r="Y565" s="345"/>
      <c r="Z565" s="345"/>
      <c r="AA565" s="345"/>
      <c r="AB565" s="346"/>
    </row>
    <row r="566" spans="2:28" customFormat="1" ht="15" customHeight="1" x14ac:dyDescent="0.3">
      <c r="B566" s="338"/>
      <c r="C566" s="330"/>
      <c r="D566" s="270"/>
      <c r="E566" s="265"/>
      <c r="F566" s="271"/>
      <c r="G566" s="264"/>
      <c r="H566" s="271"/>
      <c r="I566" s="272"/>
      <c r="J566" s="325"/>
      <c r="K566" s="262"/>
      <c r="L566" s="263"/>
      <c r="M566" s="264"/>
      <c r="N566" s="265"/>
      <c r="O566" s="273"/>
      <c r="P566" s="267"/>
      <c r="Q566" s="274"/>
      <c r="R566" s="268"/>
      <c r="S566" s="343"/>
      <c r="T566" s="344"/>
      <c r="U566" s="345"/>
      <c r="V566" s="345"/>
      <c r="W566" s="345"/>
      <c r="X566" s="345"/>
      <c r="Y566" s="345"/>
      <c r="Z566" s="345"/>
      <c r="AA566" s="345"/>
      <c r="AB566" s="346"/>
    </row>
    <row r="567" spans="2:28" customFormat="1" ht="15" customHeight="1" x14ac:dyDescent="0.3">
      <c r="B567" s="338"/>
      <c r="C567" s="330"/>
      <c r="D567" s="270"/>
      <c r="E567" s="265"/>
      <c r="F567" s="271"/>
      <c r="G567" s="264"/>
      <c r="H567" s="271"/>
      <c r="I567" s="272"/>
      <c r="J567" s="325"/>
      <c r="K567" s="262"/>
      <c r="L567" s="263"/>
      <c r="M567" s="264"/>
      <c r="N567" s="265"/>
      <c r="O567" s="273"/>
      <c r="P567" s="267"/>
      <c r="Q567" s="274"/>
      <c r="R567" s="268"/>
      <c r="S567" s="343"/>
      <c r="T567" s="344"/>
      <c r="U567" s="345"/>
      <c r="V567" s="345"/>
      <c r="W567" s="345"/>
      <c r="X567" s="345"/>
      <c r="Y567" s="345"/>
      <c r="Z567" s="345"/>
      <c r="AA567" s="345"/>
      <c r="AB567" s="346"/>
    </row>
    <row r="568" spans="2:28" customFormat="1" ht="15" customHeight="1" x14ac:dyDescent="0.3">
      <c r="B568" s="338"/>
      <c r="C568" s="353"/>
      <c r="D568" s="270"/>
      <c r="E568" s="265"/>
      <c r="F568" s="271"/>
      <c r="G568" s="264"/>
      <c r="H568" s="271"/>
      <c r="I568" s="272"/>
      <c r="J568" s="325"/>
      <c r="K568" s="262"/>
      <c r="L568" s="263"/>
      <c r="M568" s="264"/>
      <c r="N568" s="265"/>
      <c r="O568" s="273"/>
      <c r="P568" s="267"/>
      <c r="Q568" s="274"/>
      <c r="R568" s="268"/>
      <c r="S568" s="343"/>
      <c r="T568" s="344"/>
      <c r="U568" s="345"/>
      <c r="V568" s="345"/>
      <c r="W568" s="345"/>
      <c r="X568" s="345"/>
      <c r="Y568" s="345"/>
      <c r="Z568" s="345"/>
      <c r="AA568" s="345"/>
      <c r="AB568" s="346"/>
    </row>
    <row r="569" spans="2:28" customFormat="1" ht="15" customHeight="1" x14ac:dyDescent="0.3">
      <c r="B569" s="338"/>
      <c r="C569" s="353"/>
      <c r="D569" s="270"/>
      <c r="E569" s="265"/>
      <c r="F569" s="271"/>
      <c r="G569" s="264"/>
      <c r="H569" s="271"/>
      <c r="I569" s="272"/>
      <c r="J569" s="325"/>
      <c r="K569" s="262"/>
      <c r="L569" s="263"/>
      <c r="M569" s="264"/>
      <c r="N569" s="265"/>
      <c r="O569" s="273"/>
      <c r="P569" s="267"/>
      <c r="Q569" s="274"/>
      <c r="R569" s="268"/>
      <c r="S569" s="343"/>
      <c r="T569" s="344"/>
      <c r="U569" s="345"/>
      <c r="V569" s="345"/>
      <c r="W569" s="345"/>
      <c r="X569" s="345"/>
      <c r="Y569" s="345"/>
      <c r="Z569" s="345"/>
      <c r="AA569" s="345"/>
      <c r="AB569" s="346"/>
    </row>
    <row r="570" spans="2:28" customFormat="1" ht="15" customHeight="1" x14ac:dyDescent="0.3">
      <c r="B570" s="338"/>
      <c r="C570" s="330"/>
      <c r="D570" s="270"/>
      <c r="E570" s="265"/>
      <c r="F570" s="271"/>
      <c r="G570" s="264"/>
      <c r="H570" s="271"/>
      <c r="I570" s="272"/>
      <c r="J570" s="325"/>
      <c r="K570" s="262"/>
      <c r="L570" s="263"/>
      <c r="M570" s="264"/>
      <c r="N570" s="265"/>
      <c r="O570" s="273"/>
      <c r="P570" s="267"/>
      <c r="Q570" s="274"/>
      <c r="R570" s="268"/>
      <c r="S570" s="343"/>
      <c r="T570" s="344"/>
      <c r="U570" s="345"/>
      <c r="V570" s="345"/>
      <c r="W570" s="345"/>
      <c r="X570" s="345"/>
      <c r="Y570" s="345"/>
      <c r="Z570" s="345"/>
      <c r="AA570" s="345"/>
      <c r="AB570" s="346"/>
    </row>
    <row r="571" spans="2:28" customFormat="1" ht="15" customHeight="1" x14ac:dyDescent="0.3">
      <c r="B571" s="338"/>
      <c r="C571" s="330"/>
      <c r="D571" s="270"/>
      <c r="E571" s="265"/>
      <c r="F571" s="271"/>
      <c r="G571" s="264"/>
      <c r="H571" s="271"/>
      <c r="I571" s="272"/>
      <c r="J571" s="325"/>
      <c r="K571" s="262"/>
      <c r="L571" s="263"/>
      <c r="M571" s="264"/>
      <c r="N571" s="265"/>
      <c r="O571" s="273"/>
      <c r="P571" s="267"/>
      <c r="Q571" s="274"/>
      <c r="R571" s="268"/>
      <c r="S571" s="343"/>
      <c r="T571" s="344"/>
      <c r="U571" s="345"/>
      <c r="V571" s="345"/>
      <c r="W571" s="345"/>
      <c r="X571" s="345"/>
      <c r="Y571" s="345"/>
      <c r="Z571" s="345"/>
      <c r="AA571" s="345"/>
      <c r="AB571" s="346"/>
    </row>
    <row r="572" spans="2:28" customFormat="1" ht="15" customHeight="1" x14ac:dyDescent="0.3">
      <c r="B572" s="338"/>
      <c r="C572" s="330"/>
      <c r="D572" s="270"/>
      <c r="E572" s="265"/>
      <c r="F572" s="271"/>
      <c r="G572" s="264"/>
      <c r="H572" s="271"/>
      <c r="I572" s="272"/>
      <c r="J572" s="325"/>
      <c r="K572" s="262"/>
      <c r="L572" s="263"/>
      <c r="M572" s="264"/>
      <c r="N572" s="265"/>
      <c r="O572" s="273"/>
      <c r="P572" s="267"/>
      <c r="Q572" s="274"/>
      <c r="R572" s="268"/>
      <c r="S572" s="343"/>
      <c r="T572" s="344"/>
      <c r="U572" s="345"/>
      <c r="V572" s="345"/>
      <c r="W572" s="345"/>
      <c r="X572" s="345"/>
      <c r="Y572" s="345"/>
      <c r="Z572" s="345"/>
      <c r="AA572" s="345"/>
      <c r="AB572" s="346"/>
    </row>
    <row r="573" spans="2:28" customFormat="1" ht="15" customHeight="1" x14ac:dyDescent="0.3">
      <c r="B573" s="338"/>
      <c r="C573" s="330"/>
      <c r="D573" s="270"/>
      <c r="E573" s="265"/>
      <c r="F573" s="271"/>
      <c r="G573" s="264"/>
      <c r="H573" s="271"/>
      <c r="I573" s="272"/>
      <c r="J573" s="325"/>
      <c r="K573" s="262"/>
      <c r="L573" s="263"/>
      <c r="M573" s="264"/>
      <c r="N573" s="265"/>
      <c r="O573" s="273"/>
      <c r="P573" s="267"/>
      <c r="Q573" s="274"/>
      <c r="R573" s="268"/>
      <c r="S573" s="343"/>
      <c r="T573" s="344"/>
      <c r="U573" s="345"/>
      <c r="V573" s="345"/>
      <c r="W573" s="345"/>
      <c r="X573" s="345"/>
      <c r="Y573" s="345"/>
      <c r="Z573" s="345"/>
      <c r="AA573" s="345"/>
      <c r="AB573" s="346"/>
    </row>
    <row r="574" spans="2:28" customFormat="1" ht="15" customHeight="1" x14ac:dyDescent="0.3">
      <c r="B574" s="338"/>
      <c r="C574" s="353"/>
      <c r="D574" s="270"/>
      <c r="E574" s="265"/>
      <c r="F574" s="271"/>
      <c r="G574" s="264"/>
      <c r="H574" s="271"/>
      <c r="I574" s="272"/>
      <c r="J574" s="325"/>
      <c r="K574" s="262"/>
      <c r="L574" s="263"/>
      <c r="M574" s="264"/>
      <c r="N574" s="265"/>
      <c r="O574" s="273"/>
      <c r="P574" s="267"/>
      <c r="Q574" s="274"/>
      <c r="R574" s="268"/>
      <c r="S574" s="343"/>
      <c r="T574" s="344"/>
      <c r="U574" s="345"/>
      <c r="V574" s="345"/>
      <c r="W574" s="345"/>
      <c r="X574" s="345"/>
      <c r="Y574" s="345"/>
      <c r="Z574" s="345"/>
      <c r="AA574" s="345"/>
      <c r="AB574" s="346"/>
    </row>
    <row r="575" spans="2:28" customFormat="1" ht="15" customHeight="1" x14ac:dyDescent="0.3">
      <c r="B575" s="338"/>
      <c r="C575" s="353"/>
      <c r="D575" s="270"/>
      <c r="E575" s="265"/>
      <c r="F575" s="271"/>
      <c r="G575" s="264"/>
      <c r="H575" s="271"/>
      <c r="I575" s="272"/>
      <c r="J575" s="325"/>
      <c r="K575" s="262"/>
      <c r="L575" s="263"/>
      <c r="M575" s="264"/>
      <c r="N575" s="265"/>
      <c r="O575" s="273"/>
      <c r="P575" s="267"/>
      <c r="Q575" s="274"/>
      <c r="R575" s="268"/>
      <c r="S575" s="343"/>
      <c r="T575" s="344"/>
      <c r="U575" s="345"/>
      <c r="V575" s="345"/>
      <c r="W575" s="345"/>
      <c r="X575" s="345"/>
      <c r="Y575" s="345"/>
      <c r="Z575" s="345"/>
      <c r="AA575" s="345"/>
      <c r="AB575" s="346"/>
    </row>
    <row r="576" spans="2:28" customFormat="1" ht="15" customHeight="1" x14ac:dyDescent="0.3">
      <c r="B576" s="338"/>
      <c r="C576" s="330"/>
      <c r="D576" s="270"/>
      <c r="E576" s="265"/>
      <c r="F576" s="271"/>
      <c r="G576" s="264"/>
      <c r="H576" s="271"/>
      <c r="I576" s="272"/>
      <c r="J576" s="325"/>
      <c r="K576" s="262"/>
      <c r="L576" s="263"/>
      <c r="M576" s="264"/>
      <c r="N576" s="265"/>
      <c r="O576" s="273"/>
      <c r="P576" s="267"/>
      <c r="Q576" s="274"/>
      <c r="R576" s="268"/>
      <c r="S576" s="343"/>
      <c r="T576" s="344"/>
      <c r="U576" s="345"/>
      <c r="V576" s="345"/>
      <c r="W576" s="345"/>
      <c r="X576" s="345"/>
      <c r="Y576" s="345"/>
      <c r="Z576" s="345"/>
      <c r="AA576" s="345"/>
      <c r="AB576" s="346"/>
    </row>
    <row r="577" spans="2:28" customFormat="1" ht="15" customHeight="1" x14ac:dyDescent="0.3">
      <c r="B577" s="338"/>
      <c r="C577" s="330"/>
      <c r="D577" s="270"/>
      <c r="E577" s="265"/>
      <c r="F577" s="271"/>
      <c r="G577" s="264"/>
      <c r="H577" s="271"/>
      <c r="I577" s="272"/>
      <c r="J577" s="325"/>
      <c r="K577" s="262"/>
      <c r="L577" s="263"/>
      <c r="M577" s="264"/>
      <c r="N577" s="265"/>
      <c r="O577" s="273"/>
      <c r="P577" s="267"/>
      <c r="Q577" s="274"/>
      <c r="R577" s="268"/>
      <c r="S577" s="343"/>
      <c r="T577" s="344"/>
      <c r="U577" s="345"/>
      <c r="V577" s="345"/>
      <c r="W577" s="345"/>
      <c r="X577" s="345"/>
      <c r="Y577" s="345"/>
      <c r="Z577" s="345"/>
      <c r="AA577" s="345"/>
      <c r="AB577" s="346"/>
    </row>
    <row r="578" spans="2:28" customFormat="1" ht="15" customHeight="1" x14ac:dyDescent="0.3">
      <c r="B578" s="338"/>
      <c r="C578" s="330"/>
      <c r="D578" s="270"/>
      <c r="E578" s="265"/>
      <c r="F578" s="271"/>
      <c r="G578" s="264"/>
      <c r="H578" s="271"/>
      <c r="I578" s="272"/>
      <c r="J578" s="325"/>
      <c r="K578" s="262"/>
      <c r="L578" s="263"/>
      <c r="M578" s="264"/>
      <c r="N578" s="265"/>
      <c r="O578" s="273"/>
      <c r="P578" s="267"/>
      <c r="Q578" s="274"/>
      <c r="R578" s="268"/>
      <c r="S578" s="343"/>
      <c r="T578" s="344"/>
      <c r="U578" s="345"/>
      <c r="V578" s="345"/>
      <c r="W578" s="345"/>
      <c r="X578" s="345"/>
      <c r="Y578" s="345"/>
      <c r="Z578" s="345"/>
      <c r="AA578" s="345"/>
      <c r="AB578" s="346"/>
    </row>
    <row r="579" spans="2:28" customFormat="1" ht="15" customHeight="1" x14ac:dyDescent="0.3">
      <c r="B579" s="338"/>
      <c r="C579" s="330"/>
      <c r="D579" s="270"/>
      <c r="E579" s="265"/>
      <c r="F579" s="271"/>
      <c r="G579" s="264"/>
      <c r="H579" s="271"/>
      <c r="I579" s="272"/>
      <c r="J579" s="325"/>
      <c r="K579" s="262"/>
      <c r="L579" s="263"/>
      <c r="M579" s="264"/>
      <c r="N579" s="265"/>
      <c r="O579" s="273"/>
      <c r="P579" s="267"/>
      <c r="Q579" s="274"/>
      <c r="R579" s="268"/>
      <c r="S579" s="343"/>
      <c r="T579" s="344"/>
      <c r="U579" s="345"/>
      <c r="V579" s="345"/>
      <c r="W579" s="345"/>
      <c r="X579" s="345"/>
      <c r="Y579" s="345"/>
      <c r="Z579" s="345"/>
      <c r="AA579" s="345"/>
      <c r="AB579" s="346"/>
    </row>
    <row r="580" spans="2:28" customFormat="1" ht="15" customHeight="1" x14ac:dyDescent="0.3">
      <c r="B580" s="338"/>
      <c r="C580" s="330"/>
      <c r="D580" s="270"/>
      <c r="E580" s="265"/>
      <c r="F580" s="271"/>
      <c r="G580" s="264"/>
      <c r="H580" s="271"/>
      <c r="I580" s="272"/>
      <c r="J580" s="325"/>
      <c r="K580" s="262"/>
      <c r="L580" s="263"/>
      <c r="M580" s="264"/>
      <c r="N580" s="265"/>
      <c r="O580" s="273"/>
      <c r="P580" s="267"/>
      <c r="Q580" s="274"/>
      <c r="R580" s="268"/>
      <c r="S580" s="343"/>
      <c r="T580" s="344"/>
      <c r="U580" s="345"/>
      <c r="V580" s="345"/>
      <c r="W580" s="345"/>
      <c r="X580" s="345"/>
      <c r="Y580" s="345"/>
      <c r="Z580" s="345"/>
      <c r="AA580" s="345"/>
      <c r="AB580" s="346"/>
    </row>
    <row r="581" spans="2:28" customFormat="1" ht="15" customHeight="1" x14ac:dyDescent="0.3">
      <c r="B581" s="338"/>
      <c r="C581" s="330"/>
      <c r="D581" s="270"/>
      <c r="E581" s="265"/>
      <c r="F581" s="271"/>
      <c r="G581" s="264"/>
      <c r="H581" s="271"/>
      <c r="I581" s="272"/>
      <c r="J581" s="325"/>
      <c r="K581" s="262"/>
      <c r="L581" s="263"/>
      <c r="M581" s="264"/>
      <c r="N581" s="265"/>
      <c r="O581" s="273"/>
      <c r="P581" s="267"/>
      <c r="Q581" s="274"/>
      <c r="R581" s="268"/>
      <c r="S581" s="343"/>
      <c r="T581" s="344"/>
      <c r="U581" s="345"/>
      <c r="V581" s="345"/>
      <c r="W581" s="345"/>
      <c r="X581" s="345"/>
      <c r="Y581" s="345"/>
      <c r="Z581" s="345"/>
      <c r="AA581" s="345"/>
      <c r="AB581" s="346"/>
    </row>
    <row r="582" spans="2:28" customFormat="1" ht="15" customHeight="1" x14ac:dyDescent="0.3">
      <c r="B582" s="338"/>
      <c r="C582" s="353"/>
      <c r="D582" s="270"/>
      <c r="E582" s="265"/>
      <c r="F582" s="271"/>
      <c r="G582" s="264"/>
      <c r="H582" s="271"/>
      <c r="I582" s="272"/>
      <c r="J582" s="325"/>
      <c r="K582" s="262"/>
      <c r="L582" s="263"/>
      <c r="M582" s="264"/>
      <c r="N582" s="265"/>
      <c r="O582" s="273"/>
      <c r="P582" s="267"/>
      <c r="Q582" s="274"/>
      <c r="R582" s="268"/>
      <c r="S582" s="343"/>
      <c r="T582" s="344"/>
      <c r="U582" s="345"/>
      <c r="V582" s="345"/>
      <c r="W582" s="345"/>
      <c r="X582" s="345"/>
      <c r="Y582" s="345"/>
      <c r="Z582" s="345"/>
      <c r="AA582" s="345"/>
      <c r="AB582" s="346"/>
    </row>
    <row r="583" spans="2:28" customFormat="1" ht="15" customHeight="1" x14ac:dyDescent="0.3">
      <c r="B583" s="338"/>
      <c r="C583" s="353"/>
      <c r="D583" s="270"/>
      <c r="E583" s="265"/>
      <c r="F583" s="271"/>
      <c r="G583" s="264"/>
      <c r="H583" s="271"/>
      <c r="I583" s="272"/>
      <c r="J583" s="325"/>
      <c r="K583" s="262"/>
      <c r="L583" s="263"/>
      <c r="M583" s="264"/>
      <c r="N583" s="265"/>
      <c r="O583" s="273"/>
      <c r="P583" s="267"/>
      <c r="Q583" s="274"/>
      <c r="R583" s="268"/>
      <c r="S583" s="343"/>
      <c r="T583" s="344"/>
      <c r="U583" s="345"/>
      <c r="V583" s="345"/>
      <c r="W583" s="345"/>
      <c r="X583" s="345"/>
      <c r="Y583" s="345"/>
      <c r="Z583" s="345"/>
      <c r="AA583" s="345"/>
      <c r="AB583" s="346"/>
    </row>
    <row r="584" spans="2:28" customFormat="1" ht="15" customHeight="1" x14ac:dyDescent="0.3">
      <c r="B584" s="338"/>
      <c r="C584" s="330"/>
      <c r="D584" s="270"/>
      <c r="E584" s="265"/>
      <c r="F584" s="271"/>
      <c r="G584" s="264"/>
      <c r="H584" s="271"/>
      <c r="I584" s="272"/>
      <c r="J584" s="325"/>
      <c r="K584" s="262"/>
      <c r="L584" s="263"/>
      <c r="M584" s="264"/>
      <c r="N584" s="265"/>
      <c r="O584" s="273"/>
      <c r="P584" s="267"/>
      <c r="Q584" s="274"/>
      <c r="R584" s="268"/>
      <c r="S584" s="343"/>
      <c r="T584" s="344"/>
      <c r="U584" s="345"/>
      <c r="V584" s="345"/>
      <c r="W584" s="345"/>
      <c r="X584" s="345"/>
      <c r="Y584" s="345"/>
      <c r="Z584" s="345"/>
      <c r="AA584" s="345"/>
      <c r="AB584" s="346"/>
    </row>
    <row r="585" spans="2:28" customFormat="1" ht="15" customHeight="1" x14ac:dyDescent="0.3">
      <c r="B585" s="338"/>
      <c r="C585" s="330"/>
      <c r="D585" s="270"/>
      <c r="E585" s="265"/>
      <c r="F585" s="271"/>
      <c r="G585" s="264"/>
      <c r="H585" s="271"/>
      <c r="I585" s="272"/>
      <c r="J585" s="325"/>
      <c r="K585" s="262"/>
      <c r="L585" s="263"/>
      <c r="M585" s="264"/>
      <c r="N585" s="265"/>
      <c r="O585" s="273"/>
      <c r="P585" s="267"/>
      <c r="Q585" s="274"/>
      <c r="R585" s="268"/>
      <c r="S585" s="343"/>
      <c r="T585" s="344"/>
      <c r="U585" s="345"/>
      <c r="V585" s="345"/>
      <c r="W585" s="345"/>
      <c r="X585" s="345"/>
      <c r="Y585" s="345"/>
      <c r="Z585" s="345"/>
      <c r="AA585" s="345"/>
      <c r="AB585" s="346"/>
    </row>
    <row r="586" spans="2:28" customFormat="1" ht="15" customHeight="1" x14ac:dyDescent="0.3">
      <c r="B586" s="338"/>
      <c r="C586" s="330"/>
      <c r="D586" s="270"/>
      <c r="E586" s="265"/>
      <c r="F586" s="271"/>
      <c r="G586" s="264"/>
      <c r="H586" s="271"/>
      <c r="I586" s="272"/>
      <c r="J586" s="325"/>
      <c r="K586" s="262"/>
      <c r="L586" s="263"/>
      <c r="M586" s="264"/>
      <c r="N586" s="265"/>
      <c r="O586" s="273"/>
      <c r="P586" s="267"/>
      <c r="Q586" s="274"/>
      <c r="R586" s="268"/>
      <c r="S586" s="343"/>
      <c r="T586" s="344"/>
      <c r="U586" s="345"/>
      <c r="V586" s="345"/>
      <c r="W586" s="345"/>
      <c r="X586" s="345"/>
      <c r="Y586" s="345"/>
      <c r="Z586" s="345"/>
      <c r="AA586" s="345"/>
      <c r="AB586" s="346"/>
    </row>
    <row r="587" spans="2:28" customFormat="1" ht="15" customHeight="1" x14ac:dyDescent="0.3">
      <c r="B587" s="338"/>
      <c r="C587" s="330"/>
      <c r="D587" s="270"/>
      <c r="E587" s="265"/>
      <c r="F587" s="271"/>
      <c r="G587" s="264"/>
      <c r="H587" s="271"/>
      <c r="I587" s="272"/>
      <c r="J587" s="325"/>
      <c r="K587" s="262"/>
      <c r="L587" s="263"/>
      <c r="M587" s="264"/>
      <c r="N587" s="265"/>
      <c r="O587" s="273"/>
      <c r="P587" s="267"/>
      <c r="Q587" s="274"/>
      <c r="R587" s="268"/>
      <c r="S587" s="343"/>
      <c r="T587" s="344"/>
      <c r="U587" s="345"/>
      <c r="V587" s="345"/>
      <c r="W587" s="345"/>
      <c r="X587" s="345"/>
      <c r="Y587" s="345"/>
      <c r="Z587" s="345"/>
      <c r="AA587" s="345"/>
      <c r="AB587" s="346"/>
    </row>
    <row r="588" spans="2:28" customFormat="1" ht="15" customHeight="1" x14ac:dyDescent="0.3">
      <c r="B588" s="338"/>
      <c r="C588" s="353"/>
      <c r="D588" s="270"/>
      <c r="E588" s="265"/>
      <c r="F588" s="271"/>
      <c r="G588" s="264"/>
      <c r="H588" s="271"/>
      <c r="I588" s="272"/>
      <c r="J588" s="325"/>
      <c r="K588" s="262"/>
      <c r="L588" s="263"/>
      <c r="M588" s="264"/>
      <c r="N588" s="265"/>
      <c r="O588" s="273"/>
      <c r="P588" s="267"/>
      <c r="Q588" s="274"/>
      <c r="R588" s="268"/>
      <c r="S588" s="343"/>
      <c r="T588" s="344"/>
      <c r="U588" s="345"/>
      <c r="V588" s="345"/>
      <c r="W588" s="345"/>
      <c r="X588" s="345"/>
      <c r="Y588" s="345"/>
      <c r="Z588" s="345"/>
      <c r="AA588" s="345"/>
      <c r="AB588" s="346"/>
    </row>
    <row r="589" spans="2:28" customFormat="1" ht="15" customHeight="1" x14ac:dyDescent="0.3">
      <c r="B589" s="338"/>
      <c r="C589" s="353"/>
      <c r="D589" s="270"/>
      <c r="E589" s="265"/>
      <c r="F589" s="271"/>
      <c r="G589" s="264"/>
      <c r="H589" s="271"/>
      <c r="I589" s="272"/>
      <c r="J589" s="325"/>
      <c r="K589" s="262"/>
      <c r="L589" s="263"/>
      <c r="M589" s="264"/>
      <c r="N589" s="265"/>
      <c r="O589" s="273"/>
      <c r="P589" s="267"/>
      <c r="Q589" s="274"/>
      <c r="R589" s="268"/>
      <c r="S589" s="343"/>
      <c r="T589" s="344"/>
      <c r="U589" s="345"/>
      <c r="V589" s="345"/>
      <c r="W589" s="345"/>
      <c r="X589" s="345"/>
      <c r="Y589" s="345"/>
      <c r="Z589" s="345"/>
      <c r="AA589" s="345"/>
      <c r="AB589" s="346"/>
    </row>
    <row r="590" spans="2:28" customFormat="1" ht="15" customHeight="1" x14ac:dyDescent="0.3">
      <c r="B590" s="338"/>
      <c r="C590" s="330"/>
      <c r="D590" s="270"/>
      <c r="E590" s="265"/>
      <c r="F590" s="271"/>
      <c r="G590" s="264"/>
      <c r="H590" s="271"/>
      <c r="I590" s="272"/>
      <c r="J590" s="325"/>
      <c r="K590" s="262"/>
      <c r="L590" s="263"/>
      <c r="M590" s="264"/>
      <c r="N590" s="265"/>
      <c r="O590" s="273"/>
      <c r="P590" s="267"/>
      <c r="Q590" s="274"/>
      <c r="R590" s="268"/>
      <c r="S590" s="343"/>
      <c r="T590" s="344"/>
      <c r="U590" s="345"/>
      <c r="V590" s="345"/>
      <c r="W590" s="345"/>
      <c r="X590" s="345"/>
      <c r="Y590" s="345"/>
      <c r="Z590" s="345"/>
      <c r="AA590" s="345"/>
      <c r="AB590" s="346"/>
    </row>
    <row r="591" spans="2:28" customFormat="1" ht="15" customHeight="1" x14ac:dyDescent="0.3">
      <c r="B591" s="338"/>
      <c r="C591" s="330"/>
      <c r="D591" s="270"/>
      <c r="E591" s="265"/>
      <c r="F591" s="271"/>
      <c r="G591" s="264"/>
      <c r="H591" s="271"/>
      <c r="I591" s="272"/>
      <c r="J591" s="325"/>
      <c r="K591" s="262"/>
      <c r="L591" s="263"/>
      <c r="M591" s="264"/>
      <c r="N591" s="265"/>
      <c r="O591" s="273"/>
      <c r="P591" s="267"/>
      <c r="Q591" s="274"/>
      <c r="R591" s="268"/>
      <c r="S591" s="343"/>
      <c r="T591" s="344"/>
      <c r="U591" s="345"/>
      <c r="V591" s="345"/>
      <c r="W591" s="345"/>
      <c r="X591" s="345"/>
      <c r="Y591" s="345"/>
      <c r="Z591" s="345"/>
      <c r="AA591" s="345"/>
      <c r="AB591" s="346"/>
    </row>
    <row r="592" spans="2:28" customFormat="1" ht="15" customHeight="1" x14ac:dyDescent="0.3">
      <c r="B592" s="338"/>
      <c r="C592" s="330"/>
      <c r="D592" s="270"/>
      <c r="E592" s="265"/>
      <c r="F592" s="271"/>
      <c r="G592" s="264"/>
      <c r="H592" s="271"/>
      <c r="I592" s="272"/>
      <c r="J592" s="325"/>
      <c r="K592" s="262"/>
      <c r="L592" s="263"/>
      <c r="M592" s="264"/>
      <c r="N592" s="265"/>
      <c r="O592" s="273"/>
      <c r="P592" s="267"/>
      <c r="Q592" s="274"/>
      <c r="R592" s="268"/>
      <c r="S592" s="343"/>
      <c r="T592" s="344"/>
      <c r="U592" s="345"/>
      <c r="V592" s="345"/>
      <c r="W592" s="345"/>
      <c r="X592" s="345"/>
      <c r="Y592" s="345"/>
      <c r="Z592" s="345"/>
      <c r="AA592" s="345"/>
      <c r="AB592" s="346"/>
    </row>
    <row r="593" spans="2:28" customFormat="1" ht="15" customHeight="1" x14ac:dyDescent="0.3">
      <c r="B593" s="338"/>
      <c r="C593" s="330"/>
      <c r="D593" s="270"/>
      <c r="E593" s="265"/>
      <c r="F593" s="271"/>
      <c r="G593" s="264"/>
      <c r="H593" s="271"/>
      <c r="I593" s="272"/>
      <c r="J593" s="325"/>
      <c r="K593" s="262"/>
      <c r="L593" s="263"/>
      <c r="M593" s="264"/>
      <c r="N593" s="265"/>
      <c r="O593" s="273"/>
      <c r="P593" s="267"/>
      <c r="Q593" s="274"/>
      <c r="R593" s="268"/>
      <c r="S593" s="343"/>
      <c r="T593" s="344"/>
      <c r="U593" s="345"/>
      <c r="V593" s="345"/>
      <c r="W593" s="345"/>
      <c r="X593" s="345"/>
      <c r="Y593" s="345"/>
      <c r="Z593" s="345"/>
      <c r="AA593" s="345"/>
      <c r="AB593" s="346"/>
    </row>
    <row r="594" spans="2:28" customFormat="1" ht="15" customHeight="1" x14ac:dyDescent="0.3">
      <c r="B594" s="338"/>
      <c r="C594" s="353"/>
      <c r="D594" s="270"/>
      <c r="E594" s="265"/>
      <c r="F594" s="271"/>
      <c r="G594" s="264"/>
      <c r="H594" s="271"/>
      <c r="I594" s="272"/>
      <c r="J594" s="325"/>
      <c r="K594" s="262"/>
      <c r="L594" s="263"/>
      <c r="M594" s="264"/>
      <c r="N594" s="265"/>
      <c r="O594" s="273"/>
      <c r="P594" s="267"/>
      <c r="Q594" s="274"/>
      <c r="R594" s="268"/>
      <c r="S594" s="343"/>
      <c r="T594" s="344"/>
      <c r="U594" s="345"/>
      <c r="V594" s="345"/>
      <c r="W594" s="345"/>
      <c r="X594" s="345"/>
      <c r="Y594" s="345"/>
      <c r="Z594" s="345"/>
      <c r="AA594" s="345"/>
      <c r="AB594" s="346"/>
    </row>
    <row r="595" spans="2:28" customFormat="1" ht="15" customHeight="1" x14ac:dyDescent="0.3">
      <c r="B595" s="338"/>
      <c r="C595" s="353"/>
      <c r="D595" s="270"/>
      <c r="E595" s="265"/>
      <c r="F595" s="271"/>
      <c r="G595" s="264"/>
      <c r="H595" s="271"/>
      <c r="I595" s="272"/>
      <c r="J595" s="325"/>
      <c r="K595" s="262"/>
      <c r="L595" s="263"/>
      <c r="M595" s="264"/>
      <c r="N595" s="265"/>
      <c r="O595" s="273"/>
      <c r="P595" s="267"/>
      <c r="Q595" s="274"/>
      <c r="R595" s="268"/>
      <c r="S595" s="343"/>
      <c r="T595" s="344"/>
      <c r="U595" s="345"/>
      <c r="V595" s="345"/>
      <c r="W595" s="345"/>
      <c r="X595" s="345"/>
      <c r="Y595" s="345"/>
      <c r="Z595" s="345"/>
      <c r="AA595" s="345"/>
      <c r="AB595" s="346"/>
    </row>
    <row r="596" spans="2:28" customFormat="1" ht="15" customHeight="1" x14ac:dyDescent="0.3">
      <c r="B596" s="338"/>
      <c r="C596" s="330"/>
      <c r="D596" s="270"/>
      <c r="E596" s="265"/>
      <c r="F596" s="271"/>
      <c r="G596" s="264"/>
      <c r="H596" s="271"/>
      <c r="I596" s="272"/>
      <c r="J596" s="325"/>
      <c r="K596" s="262"/>
      <c r="L596" s="263"/>
      <c r="M596" s="264"/>
      <c r="N596" s="265"/>
      <c r="O596" s="273"/>
      <c r="P596" s="267"/>
      <c r="Q596" s="274"/>
      <c r="R596" s="268"/>
      <c r="S596" s="343"/>
      <c r="T596" s="344"/>
      <c r="U596" s="345"/>
      <c r="V596" s="345"/>
      <c r="W596" s="345"/>
      <c r="X596" s="345"/>
      <c r="Y596" s="345"/>
      <c r="Z596" s="345"/>
      <c r="AA596" s="345"/>
      <c r="AB596" s="346"/>
    </row>
    <row r="597" spans="2:28" customFormat="1" ht="15" customHeight="1" x14ac:dyDescent="0.3">
      <c r="B597" s="338"/>
      <c r="C597" s="330"/>
      <c r="D597" s="270"/>
      <c r="E597" s="265"/>
      <c r="F597" s="271"/>
      <c r="G597" s="264"/>
      <c r="H597" s="271"/>
      <c r="I597" s="272"/>
      <c r="J597" s="325"/>
      <c r="K597" s="262"/>
      <c r="L597" s="263"/>
      <c r="M597" s="264"/>
      <c r="N597" s="265"/>
      <c r="O597" s="273"/>
      <c r="P597" s="267"/>
      <c r="Q597" s="274"/>
      <c r="R597" s="268"/>
      <c r="S597" s="343"/>
      <c r="T597" s="344"/>
      <c r="U597" s="345"/>
      <c r="V597" s="345"/>
      <c r="W597" s="345"/>
      <c r="X597" s="345"/>
      <c r="Y597" s="345"/>
      <c r="Z597" s="345"/>
      <c r="AA597" s="345"/>
      <c r="AB597" s="346"/>
    </row>
    <row r="598" spans="2:28" customFormat="1" ht="15" customHeight="1" x14ac:dyDescent="0.3">
      <c r="B598" s="338"/>
      <c r="C598" s="330"/>
      <c r="D598" s="270"/>
      <c r="E598" s="265"/>
      <c r="F598" s="271"/>
      <c r="G598" s="264"/>
      <c r="H598" s="271"/>
      <c r="I598" s="272"/>
      <c r="J598" s="325"/>
      <c r="K598" s="262"/>
      <c r="L598" s="263"/>
      <c r="M598" s="264"/>
      <c r="N598" s="265"/>
      <c r="O598" s="273"/>
      <c r="P598" s="267"/>
      <c r="Q598" s="274"/>
      <c r="R598" s="268"/>
      <c r="S598" s="343"/>
      <c r="T598" s="344"/>
      <c r="U598" s="345"/>
      <c r="V598" s="345"/>
      <c r="W598" s="345"/>
      <c r="X598" s="345"/>
      <c r="Y598" s="345"/>
      <c r="Z598" s="345"/>
      <c r="AA598" s="345"/>
      <c r="AB598" s="346"/>
    </row>
    <row r="599" spans="2:28" customFormat="1" ht="15" customHeight="1" x14ac:dyDescent="0.3">
      <c r="B599" s="338"/>
      <c r="C599" s="330"/>
      <c r="D599" s="270"/>
      <c r="E599" s="265"/>
      <c r="F599" s="271"/>
      <c r="G599" s="264"/>
      <c r="H599" s="271"/>
      <c r="I599" s="272"/>
      <c r="J599" s="325"/>
      <c r="K599" s="262"/>
      <c r="L599" s="263"/>
      <c r="M599" s="264"/>
      <c r="N599" s="265"/>
      <c r="O599" s="273"/>
      <c r="P599" s="267"/>
      <c r="Q599" s="274"/>
      <c r="R599" s="268"/>
      <c r="S599" s="343"/>
      <c r="T599" s="344"/>
      <c r="U599" s="345"/>
      <c r="V599" s="345"/>
      <c r="W599" s="345"/>
      <c r="X599" s="345"/>
      <c r="Y599" s="345"/>
      <c r="Z599" s="345"/>
      <c r="AA599" s="345"/>
      <c r="AB599" s="346"/>
    </row>
    <row r="600" spans="2:28" customFormat="1" ht="15" customHeight="1" x14ac:dyDescent="0.3">
      <c r="B600" s="338"/>
      <c r="C600" s="353"/>
      <c r="D600" s="270"/>
      <c r="E600" s="265"/>
      <c r="F600" s="271"/>
      <c r="G600" s="264"/>
      <c r="H600" s="271"/>
      <c r="I600" s="272"/>
      <c r="J600" s="325"/>
      <c r="K600" s="262"/>
      <c r="L600" s="263"/>
      <c r="M600" s="264"/>
      <c r="N600" s="265"/>
      <c r="O600" s="273"/>
      <c r="P600" s="267"/>
      <c r="Q600" s="274"/>
      <c r="R600" s="268"/>
      <c r="S600" s="343"/>
      <c r="T600" s="344"/>
      <c r="U600" s="345"/>
      <c r="V600" s="345"/>
      <c r="W600" s="345"/>
      <c r="X600" s="345"/>
      <c r="Y600" s="345"/>
      <c r="Z600" s="345"/>
      <c r="AA600" s="345"/>
      <c r="AB600" s="346"/>
    </row>
    <row r="601" spans="2:28" customFormat="1" ht="15" customHeight="1" x14ac:dyDescent="0.3">
      <c r="B601" s="338"/>
      <c r="C601" s="353"/>
      <c r="D601" s="270"/>
      <c r="E601" s="265"/>
      <c r="F601" s="271"/>
      <c r="G601" s="264"/>
      <c r="H601" s="271"/>
      <c r="I601" s="272"/>
      <c r="J601" s="325"/>
      <c r="K601" s="262"/>
      <c r="L601" s="263"/>
      <c r="M601" s="264"/>
      <c r="N601" s="265"/>
      <c r="O601" s="273"/>
      <c r="P601" s="267"/>
      <c r="Q601" s="274"/>
      <c r="R601" s="268"/>
      <c r="S601" s="343"/>
      <c r="T601" s="344"/>
      <c r="U601" s="345"/>
      <c r="V601" s="345"/>
      <c r="W601" s="345"/>
      <c r="X601" s="345"/>
      <c r="Y601" s="345"/>
      <c r="Z601" s="345"/>
      <c r="AA601" s="345"/>
      <c r="AB601" s="346"/>
    </row>
    <row r="602" spans="2:28" customFormat="1" ht="15" customHeight="1" x14ac:dyDescent="0.3">
      <c r="B602" s="338"/>
      <c r="C602" s="330"/>
      <c r="D602" s="270"/>
      <c r="E602" s="265"/>
      <c r="F602" s="271"/>
      <c r="G602" s="264"/>
      <c r="H602" s="271"/>
      <c r="I602" s="272"/>
      <c r="J602" s="325"/>
      <c r="K602" s="262"/>
      <c r="L602" s="263"/>
      <c r="M602" s="264"/>
      <c r="N602" s="265"/>
      <c r="O602" s="273"/>
      <c r="P602" s="267"/>
      <c r="Q602" s="274"/>
      <c r="R602" s="268"/>
      <c r="S602" s="343"/>
      <c r="T602" s="344"/>
      <c r="U602" s="345"/>
      <c r="V602" s="345"/>
      <c r="W602" s="345"/>
      <c r="X602" s="345"/>
      <c r="Y602" s="345"/>
      <c r="Z602" s="345"/>
      <c r="AA602" s="345"/>
      <c r="AB602" s="346"/>
    </row>
    <row r="603" spans="2:28" customFormat="1" ht="15" customHeight="1" x14ac:dyDescent="0.3">
      <c r="B603" s="338"/>
      <c r="C603" s="330"/>
      <c r="D603" s="270"/>
      <c r="E603" s="265"/>
      <c r="F603" s="271"/>
      <c r="G603" s="264"/>
      <c r="H603" s="271"/>
      <c r="I603" s="272"/>
      <c r="J603" s="325"/>
      <c r="K603" s="262"/>
      <c r="L603" s="263"/>
      <c r="M603" s="264"/>
      <c r="N603" s="265"/>
      <c r="O603" s="273"/>
      <c r="P603" s="267"/>
      <c r="Q603" s="274"/>
      <c r="R603" s="268"/>
      <c r="S603" s="343"/>
      <c r="T603" s="344"/>
      <c r="U603" s="345"/>
      <c r="V603" s="345"/>
      <c r="W603" s="345"/>
      <c r="X603" s="345"/>
      <c r="Y603" s="345"/>
      <c r="Z603" s="345"/>
      <c r="AA603" s="345"/>
      <c r="AB603" s="346"/>
    </row>
    <row r="604" spans="2:28" customFormat="1" ht="15" customHeight="1" x14ac:dyDescent="0.3">
      <c r="B604" s="338"/>
      <c r="C604" s="330"/>
      <c r="D604" s="270"/>
      <c r="E604" s="265"/>
      <c r="F604" s="271"/>
      <c r="G604" s="264"/>
      <c r="H604" s="271"/>
      <c r="I604" s="272"/>
      <c r="J604" s="325"/>
      <c r="K604" s="262"/>
      <c r="L604" s="263"/>
      <c r="M604" s="264"/>
      <c r="N604" s="265"/>
      <c r="O604" s="273"/>
      <c r="P604" s="267"/>
      <c r="Q604" s="274"/>
      <c r="R604" s="268"/>
      <c r="S604" s="343"/>
      <c r="T604" s="344"/>
      <c r="U604" s="345"/>
      <c r="V604" s="345"/>
      <c r="W604" s="345"/>
      <c r="X604" s="345"/>
      <c r="Y604" s="345"/>
      <c r="Z604" s="345"/>
      <c r="AA604" s="345"/>
      <c r="AB604" s="346"/>
    </row>
    <row r="605" spans="2:28" customFormat="1" ht="15" customHeight="1" x14ac:dyDescent="0.3">
      <c r="B605" s="338"/>
      <c r="C605" s="330"/>
      <c r="D605" s="270"/>
      <c r="E605" s="265"/>
      <c r="F605" s="271"/>
      <c r="G605" s="264"/>
      <c r="H605" s="271"/>
      <c r="I605" s="272"/>
      <c r="J605" s="325"/>
      <c r="K605" s="262"/>
      <c r="L605" s="263"/>
      <c r="M605" s="264"/>
      <c r="N605" s="265"/>
      <c r="O605" s="273"/>
      <c r="P605" s="267"/>
      <c r="Q605" s="274"/>
      <c r="R605" s="268"/>
      <c r="S605" s="343"/>
      <c r="T605" s="344"/>
      <c r="U605" s="345"/>
      <c r="V605" s="345"/>
      <c r="W605" s="345"/>
      <c r="X605" s="345"/>
      <c r="Y605" s="345"/>
      <c r="Z605" s="345"/>
      <c r="AA605" s="345"/>
      <c r="AB605" s="346"/>
    </row>
    <row r="606" spans="2:28" customFormat="1" ht="15" customHeight="1" x14ac:dyDescent="0.3">
      <c r="B606" s="338"/>
      <c r="C606" s="353"/>
      <c r="D606" s="270"/>
      <c r="E606" s="265"/>
      <c r="F606" s="271"/>
      <c r="G606" s="264"/>
      <c r="H606" s="271"/>
      <c r="I606" s="272"/>
      <c r="J606" s="325"/>
      <c r="K606" s="262"/>
      <c r="L606" s="263"/>
      <c r="M606" s="264"/>
      <c r="N606" s="265"/>
      <c r="O606" s="273"/>
      <c r="P606" s="267"/>
      <c r="Q606" s="274"/>
      <c r="R606" s="268"/>
      <c r="S606" s="343"/>
      <c r="T606" s="344"/>
      <c r="U606" s="345"/>
      <c r="V606" s="345"/>
      <c r="W606" s="345"/>
      <c r="X606" s="345"/>
      <c r="Y606" s="345"/>
      <c r="Z606" s="345"/>
      <c r="AA606" s="345"/>
      <c r="AB606" s="346"/>
    </row>
    <row r="607" spans="2:28" customFormat="1" ht="15" customHeight="1" x14ac:dyDescent="0.3">
      <c r="B607" s="338"/>
      <c r="C607" s="353"/>
      <c r="D607" s="270"/>
      <c r="E607" s="265"/>
      <c r="F607" s="271"/>
      <c r="G607" s="264"/>
      <c r="H607" s="271"/>
      <c r="I607" s="272"/>
      <c r="J607" s="325"/>
      <c r="K607" s="262"/>
      <c r="L607" s="263"/>
      <c r="M607" s="264"/>
      <c r="N607" s="265"/>
      <c r="O607" s="273"/>
      <c r="P607" s="267"/>
      <c r="Q607" s="274"/>
      <c r="R607" s="268"/>
      <c r="S607" s="343"/>
      <c r="T607" s="344"/>
      <c r="U607" s="345"/>
      <c r="V607" s="345"/>
      <c r="W607" s="345"/>
      <c r="X607" s="345"/>
      <c r="Y607" s="345"/>
      <c r="Z607" s="345"/>
      <c r="AA607" s="345"/>
      <c r="AB607" s="346"/>
    </row>
    <row r="608" spans="2:28" customFormat="1" ht="15" customHeight="1" x14ac:dyDescent="0.3">
      <c r="B608" s="338"/>
      <c r="C608" s="330"/>
      <c r="D608" s="270"/>
      <c r="E608" s="265"/>
      <c r="F608" s="271"/>
      <c r="G608" s="264"/>
      <c r="H608" s="271"/>
      <c r="I608" s="272"/>
      <c r="J608" s="325"/>
      <c r="K608" s="262"/>
      <c r="L608" s="263"/>
      <c r="M608" s="264"/>
      <c r="N608" s="265"/>
      <c r="O608" s="273"/>
      <c r="P608" s="267"/>
      <c r="Q608" s="274"/>
      <c r="R608" s="268"/>
      <c r="S608" s="343"/>
      <c r="T608" s="344"/>
      <c r="U608" s="345"/>
      <c r="V608" s="345"/>
      <c r="W608" s="345"/>
      <c r="X608" s="345"/>
      <c r="Y608" s="345"/>
      <c r="Z608" s="345"/>
      <c r="AA608" s="345"/>
      <c r="AB608" s="346"/>
    </row>
    <row r="609" spans="2:28" customFormat="1" ht="15" customHeight="1" x14ac:dyDescent="0.3">
      <c r="B609" s="338"/>
      <c r="C609" s="330"/>
      <c r="D609" s="270"/>
      <c r="E609" s="265"/>
      <c r="F609" s="271"/>
      <c r="G609" s="264"/>
      <c r="H609" s="271"/>
      <c r="I609" s="272"/>
      <c r="J609" s="325"/>
      <c r="K609" s="262"/>
      <c r="L609" s="263"/>
      <c r="M609" s="264"/>
      <c r="N609" s="265"/>
      <c r="O609" s="273"/>
      <c r="P609" s="267"/>
      <c r="Q609" s="274"/>
      <c r="R609" s="268"/>
      <c r="S609" s="343"/>
      <c r="T609" s="344"/>
      <c r="U609" s="345"/>
      <c r="V609" s="345"/>
      <c r="W609" s="345"/>
      <c r="X609" s="345"/>
      <c r="Y609" s="345"/>
      <c r="Z609" s="345"/>
      <c r="AA609" s="345"/>
      <c r="AB609" s="346"/>
    </row>
    <row r="610" spans="2:28" customFormat="1" ht="15" customHeight="1" x14ac:dyDescent="0.3">
      <c r="B610" s="338"/>
      <c r="C610" s="330"/>
      <c r="D610" s="270"/>
      <c r="E610" s="265"/>
      <c r="F610" s="271"/>
      <c r="G610" s="264"/>
      <c r="H610" s="271"/>
      <c r="I610" s="272"/>
      <c r="J610" s="325"/>
      <c r="K610" s="262"/>
      <c r="L610" s="263"/>
      <c r="M610" s="264"/>
      <c r="N610" s="265"/>
      <c r="O610" s="273"/>
      <c r="P610" s="267"/>
      <c r="Q610" s="274"/>
      <c r="R610" s="268"/>
      <c r="S610" s="343"/>
      <c r="T610" s="344"/>
      <c r="U610" s="345"/>
      <c r="V610" s="345"/>
      <c r="W610" s="345"/>
      <c r="X610" s="345"/>
      <c r="Y610" s="345"/>
      <c r="Z610" s="345"/>
      <c r="AA610" s="345"/>
      <c r="AB610" s="346"/>
    </row>
    <row r="611" spans="2:28" customFormat="1" ht="15" customHeight="1" x14ac:dyDescent="0.3">
      <c r="B611" s="338"/>
      <c r="C611" s="330"/>
      <c r="D611" s="270"/>
      <c r="E611" s="265"/>
      <c r="F611" s="271"/>
      <c r="G611" s="264"/>
      <c r="H611" s="271"/>
      <c r="I611" s="272"/>
      <c r="J611" s="325"/>
      <c r="K611" s="262"/>
      <c r="L611" s="263"/>
      <c r="M611" s="264"/>
      <c r="N611" s="265"/>
      <c r="O611" s="273"/>
      <c r="P611" s="267"/>
      <c r="Q611" s="274"/>
      <c r="R611" s="268"/>
      <c r="S611" s="343"/>
      <c r="T611" s="344"/>
      <c r="U611" s="345"/>
      <c r="V611" s="345"/>
      <c r="W611" s="345"/>
      <c r="X611" s="345"/>
      <c r="Y611" s="345"/>
      <c r="Z611" s="345"/>
      <c r="AA611" s="345"/>
      <c r="AB611" s="346"/>
    </row>
    <row r="612" spans="2:28" customFormat="1" ht="15" customHeight="1" x14ac:dyDescent="0.3">
      <c r="B612" s="338"/>
      <c r="C612" s="330"/>
      <c r="D612" s="270"/>
      <c r="E612" s="265"/>
      <c r="F612" s="271"/>
      <c r="G612" s="264"/>
      <c r="H612" s="271"/>
      <c r="I612" s="272"/>
      <c r="J612" s="325"/>
      <c r="K612" s="262"/>
      <c r="L612" s="263"/>
      <c r="M612" s="264"/>
      <c r="N612" s="265"/>
      <c r="O612" s="273"/>
      <c r="P612" s="267"/>
      <c r="Q612" s="274"/>
      <c r="R612" s="268"/>
      <c r="S612" s="343"/>
      <c r="T612" s="344"/>
      <c r="U612" s="345"/>
      <c r="V612" s="345"/>
      <c r="W612" s="345"/>
      <c r="X612" s="345"/>
      <c r="Y612" s="345"/>
      <c r="Z612" s="345"/>
      <c r="AA612" s="345"/>
      <c r="AB612" s="346"/>
    </row>
    <row r="613" spans="2:28" customFormat="1" ht="15" customHeight="1" x14ac:dyDescent="0.3">
      <c r="B613" s="338"/>
      <c r="C613" s="330"/>
      <c r="D613" s="270"/>
      <c r="E613" s="265"/>
      <c r="F613" s="271"/>
      <c r="G613" s="264"/>
      <c r="H613" s="271"/>
      <c r="I613" s="272"/>
      <c r="J613" s="325"/>
      <c r="K613" s="262"/>
      <c r="L613" s="263"/>
      <c r="M613" s="264"/>
      <c r="N613" s="265"/>
      <c r="O613" s="273"/>
      <c r="P613" s="267"/>
      <c r="Q613" s="274"/>
      <c r="R613" s="268"/>
      <c r="S613" s="343"/>
      <c r="T613" s="344"/>
      <c r="U613" s="345"/>
      <c r="V613" s="345"/>
      <c r="W613" s="345"/>
      <c r="X613" s="345"/>
      <c r="Y613" s="345"/>
      <c r="Z613" s="345"/>
      <c r="AA613" s="345"/>
      <c r="AB613" s="346"/>
    </row>
    <row r="614" spans="2:28" customFormat="1" ht="15" customHeight="1" x14ac:dyDescent="0.3">
      <c r="B614" s="338"/>
      <c r="C614" s="330"/>
      <c r="D614" s="270"/>
      <c r="E614" s="265"/>
      <c r="F614" s="271"/>
      <c r="G614" s="264"/>
      <c r="H614" s="271"/>
      <c r="I614" s="272"/>
      <c r="J614" s="325"/>
      <c r="K614" s="262"/>
      <c r="L614" s="263"/>
      <c r="M614" s="264"/>
      <c r="N614" s="265"/>
      <c r="O614" s="273"/>
      <c r="P614" s="267"/>
      <c r="Q614" s="274"/>
      <c r="R614" s="268"/>
      <c r="S614" s="343"/>
      <c r="T614" s="344"/>
      <c r="U614" s="345"/>
      <c r="V614" s="345"/>
      <c r="W614" s="345"/>
      <c r="X614" s="345"/>
      <c r="Y614" s="345"/>
      <c r="Z614" s="345"/>
      <c r="AA614" s="345"/>
      <c r="AB614" s="346"/>
    </row>
    <row r="615" spans="2:28" customFormat="1" ht="15" customHeight="1" x14ac:dyDescent="0.3">
      <c r="B615" s="338"/>
      <c r="C615" s="353"/>
      <c r="D615" s="270"/>
      <c r="E615" s="265"/>
      <c r="F615" s="271"/>
      <c r="G615" s="264"/>
      <c r="H615" s="271"/>
      <c r="I615" s="272"/>
      <c r="J615" s="325"/>
      <c r="K615" s="262"/>
      <c r="L615" s="263"/>
      <c r="M615" s="264"/>
      <c r="N615" s="265"/>
      <c r="O615" s="273"/>
      <c r="P615" s="267"/>
      <c r="Q615" s="274"/>
      <c r="R615" s="268"/>
      <c r="S615" s="343"/>
      <c r="T615" s="344"/>
      <c r="U615" s="345"/>
      <c r="V615" s="345"/>
      <c r="W615" s="345"/>
      <c r="X615" s="345"/>
      <c r="Y615" s="345"/>
      <c r="Z615" s="345"/>
      <c r="AA615" s="345"/>
      <c r="AB615" s="346"/>
    </row>
    <row r="616" spans="2:28" customFormat="1" ht="15" customHeight="1" x14ac:dyDescent="0.3">
      <c r="B616" s="338"/>
      <c r="C616" s="353"/>
      <c r="D616" s="270"/>
      <c r="E616" s="265"/>
      <c r="F616" s="271"/>
      <c r="G616" s="264"/>
      <c r="H616" s="271"/>
      <c r="I616" s="272"/>
      <c r="J616" s="325"/>
      <c r="K616" s="262"/>
      <c r="L616" s="263"/>
      <c r="M616" s="264"/>
      <c r="N616" s="265"/>
      <c r="O616" s="273"/>
      <c r="P616" s="267"/>
      <c r="Q616" s="274"/>
      <c r="R616" s="268"/>
      <c r="S616" s="343"/>
      <c r="T616" s="344"/>
      <c r="U616" s="345"/>
      <c r="V616" s="345"/>
      <c r="W616" s="345"/>
      <c r="X616" s="345"/>
      <c r="Y616" s="345"/>
      <c r="Z616" s="345"/>
      <c r="AA616" s="345"/>
      <c r="AB616" s="346"/>
    </row>
    <row r="617" spans="2:28" customFormat="1" ht="15" customHeight="1" x14ac:dyDescent="0.3">
      <c r="B617" s="338"/>
      <c r="C617" s="330"/>
      <c r="D617" s="270"/>
      <c r="E617" s="265"/>
      <c r="F617" s="271"/>
      <c r="G617" s="264"/>
      <c r="H617" s="271"/>
      <c r="I617" s="272"/>
      <c r="J617" s="325"/>
      <c r="K617" s="262"/>
      <c r="L617" s="263"/>
      <c r="M617" s="264"/>
      <c r="N617" s="265"/>
      <c r="O617" s="273"/>
      <c r="P617" s="267"/>
      <c r="Q617" s="274"/>
      <c r="R617" s="268"/>
      <c r="S617" s="343"/>
      <c r="T617" s="344"/>
      <c r="U617" s="345"/>
      <c r="V617" s="345"/>
      <c r="W617" s="345"/>
      <c r="X617" s="345"/>
      <c r="Y617" s="345"/>
      <c r="Z617" s="345"/>
      <c r="AA617" s="345"/>
      <c r="AB617" s="346"/>
    </row>
    <row r="618" spans="2:28" customFormat="1" ht="15" customHeight="1" x14ac:dyDescent="0.3">
      <c r="B618" s="338"/>
      <c r="C618" s="330"/>
      <c r="D618" s="270"/>
      <c r="E618" s="265"/>
      <c r="F618" s="271"/>
      <c r="G618" s="264"/>
      <c r="H618" s="271"/>
      <c r="I618" s="272"/>
      <c r="J618" s="325"/>
      <c r="K618" s="262"/>
      <c r="L618" s="263"/>
      <c r="M618" s="264"/>
      <c r="N618" s="265"/>
      <c r="O618" s="273"/>
      <c r="P618" s="267"/>
      <c r="Q618" s="274"/>
      <c r="R618" s="268"/>
      <c r="S618" s="343"/>
      <c r="T618" s="344"/>
      <c r="U618" s="345"/>
      <c r="V618" s="345"/>
      <c r="W618" s="345"/>
      <c r="X618" s="345"/>
      <c r="Y618" s="345"/>
      <c r="Z618" s="345"/>
      <c r="AA618" s="345"/>
      <c r="AB618" s="346"/>
    </row>
    <row r="619" spans="2:28" customFormat="1" ht="15" customHeight="1" x14ac:dyDescent="0.3">
      <c r="B619" s="338"/>
      <c r="C619" s="330"/>
      <c r="D619" s="270"/>
      <c r="E619" s="265"/>
      <c r="F619" s="271"/>
      <c r="G619" s="264"/>
      <c r="H619" s="271"/>
      <c r="I619" s="272"/>
      <c r="J619" s="325"/>
      <c r="K619" s="262"/>
      <c r="L619" s="263"/>
      <c r="M619" s="264"/>
      <c r="N619" s="265"/>
      <c r="O619" s="273"/>
      <c r="P619" s="267"/>
      <c r="Q619" s="274"/>
      <c r="R619" s="268"/>
      <c r="S619" s="343"/>
      <c r="T619" s="344"/>
      <c r="U619" s="345"/>
      <c r="V619" s="345"/>
      <c r="W619" s="345"/>
      <c r="X619" s="345"/>
      <c r="Y619" s="345"/>
      <c r="Z619" s="345"/>
      <c r="AA619" s="345"/>
      <c r="AB619" s="346"/>
    </row>
    <row r="620" spans="2:28" customFormat="1" ht="15" customHeight="1" x14ac:dyDescent="0.3">
      <c r="B620" s="338"/>
      <c r="C620" s="330"/>
      <c r="D620" s="270"/>
      <c r="E620" s="265"/>
      <c r="F620" s="271"/>
      <c r="G620" s="264"/>
      <c r="H620" s="271"/>
      <c r="I620" s="272"/>
      <c r="J620" s="325"/>
      <c r="K620" s="262"/>
      <c r="L620" s="263"/>
      <c r="M620" s="264"/>
      <c r="N620" s="265"/>
      <c r="O620" s="273"/>
      <c r="P620" s="267"/>
      <c r="Q620" s="274"/>
      <c r="R620" s="268"/>
      <c r="S620" s="343"/>
      <c r="T620" s="344"/>
      <c r="U620" s="345"/>
      <c r="V620" s="345"/>
      <c r="W620" s="345"/>
      <c r="X620" s="345"/>
      <c r="Y620" s="345"/>
      <c r="Z620" s="345"/>
      <c r="AA620" s="345"/>
      <c r="AB620" s="346"/>
    </row>
    <row r="621" spans="2:28" customFormat="1" ht="15" customHeight="1" x14ac:dyDescent="0.3">
      <c r="B621" s="338"/>
      <c r="C621" s="353"/>
      <c r="D621" s="270"/>
      <c r="E621" s="265"/>
      <c r="F621" s="271"/>
      <c r="G621" s="264"/>
      <c r="H621" s="271"/>
      <c r="I621" s="272"/>
      <c r="J621" s="325"/>
      <c r="K621" s="262"/>
      <c r="L621" s="263"/>
      <c r="M621" s="264"/>
      <c r="N621" s="265"/>
      <c r="O621" s="273"/>
      <c r="P621" s="267"/>
      <c r="Q621" s="274"/>
      <c r="R621" s="268"/>
      <c r="S621" s="343"/>
      <c r="T621" s="344"/>
      <c r="U621" s="345"/>
      <c r="V621" s="345"/>
      <c r="W621" s="345"/>
      <c r="X621" s="345"/>
      <c r="Y621" s="345"/>
      <c r="Z621" s="345"/>
      <c r="AA621" s="345"/>
      <c r="AB621" s="346"/>
    </row>
    <row r="622" spans="2:28" customFormat="1" ht="15" customHeight="1" x14ac:dyDescent="0.3">
      <c r="B622" s="338"/>
      <c r="C622" s="353"/>
      <c r="D622" s="270"/>
      <c r="E622" s="265"/>
      <c r="F622" s="271"/>
      <c r="G622" s="264"/>
      <c r="H622" s="271"/>
      <c r="I622" s="272"/>
      <c r="J622" s="325"/>
      <c r="K622" s="262"/>
      <c r="L622" s="263"/>
      <c r="M622" s="264"/>
      <c r="N622" s="265"/>
      <c r="O622" s="273"/>
      <c r="P622" s="267"/>
      <c r="Q622" s="274"/>
      <c r="R622" s="268"/>
      <c r="S622" s="343"/>
      <c r="T622" s="344"/>
      <c r="U622" s="345"/>
      <c r="V622" s="345"/>
      <c r="W622" s="345"/>
      <c r="X622" s="345"/>
      <c r="Y622" s="345"/>
      <c r="Z622" s="345"/>
      <c r="AA622" s="345"/>
      <c r="AB622" s="346"/>
    </row>
    <row r="623" spans="2:28" customFormat="1" ht="15" customHeight="1" x14ac:dyDescent="0.3">
      <c r="B623" s="338"/>
      <c r="C623" s="330"/>
      <c r="D623" s="270"/>
      <c r="E623" s="265"/>
      <c r="F623" s="271"/>
      <c r="G623" s="264"/>
      <c r="H623" s="271"/>
      <c r="I623" s="272"/>
      <c r="J623" s="325"/>
      <c r="K623" s="262"/>
      <c r="L623" s="263"/>
      <c r="M623" s="264"/>
      <c r="N623" s="265"/>
      <c r="O623" s="273"/>
      <c r="P623" s="267"/>
      <c r="Q623" s="274"/>
      <c r="R623" s="268"/>
      <c r="S623" s="343"/>
      <c r="T623" s="344"/>
      <c r="U623" s="345"/>
      <c r="V623" s="345"/>
      <c r="W623" s="345"/>
      <c r="X623" s="345"/>
      <c r="Y623" s="345"/>
      <c r="Z623" s="345"/>
      <c r="AA623" s="345"/>
      <c r="AB623" s="346"/>
    </row>
    <row r="624" spans="2:28" customFormat="1" ht="15" customHeight="1" x14ac:dyDescent="0.3">
      <c r="B624" s="338"/>
      <c r="C624" s="330"/>
      <c r="D624" s="270"/>
      <c r="E624" s="265"/>
      <c r="F624" s="271"/>
      <c r="G624" s="264"/>
      <c r="H624" s="271"/>
      <c r="I624" s="272"/>
      <c r="J624" s="325"/>
      <c r="K624" s="262"/>
      <c r="L624" s="263"/>
      <c r="M624" s="264"/>
      <c r="N624" s="265"/>
      <c r="O624" s="273"/>
      <c r="P624" s="267"/>
      <c r="Q624" s="274"/>
      <c r="R624" s="268"/>
      <c r="S624" s="343"/>
      <c r="T624" s="344"/>
      <c r="U624" s="345"/>
      <c r="V624" s="345"/>
      <c r="W624" s="345"/>
      <c r="X624" s="345"/>
      <c r="Y624" s="345"/>
      <c r="Z624" s="345"/>
      <c r="AA624" s="345"/>
      <c r="AB624" s="346"/>
    </row>
    <row r="625" spans="2:28" customFormat="1" ht="15" customHeight="1" x14ac:dyDescent="0.3">
      <c r="B625" s="338"/>
      <c r="C625" s="330"/>
      <c r="D625" s="270"/>
      <c r="E625" s="265"/>
      <c r="F625" s="271"/>
      <c r="G625" s="264"/>
      <c r="H625" s="271"/>
      <c r="I625" s="272"/>
      <c r="J625" s="325"/>
      <c r="K625" s="262"/>
      <c r="L625" s="263"/>
      <c r="M625" s="264"/>
      <c r="N625" s="265"/>
      <c r="O625" s="273"/>
      <c r="P625" s="267"/>
      <c r="Q625" s="274"/>
      <c r="R625" s="268"/>
      <c r="S625" s="343"/>
      <c r="T625" s="344"/>
      <c r="U625" s="345"/>
      <c r="V625" s="345"/>
      <c r="W625" s="345"/>
      <c r="X625" s="345"/>
      <c r="Y625" s="345"/>
      <c r="Z625" s="345"/>
      <c r="AA625" s="345"/>
      <c r="AB625" s="346"/>
    </row>
    <row r="626" spans="2:28" customFormat="1" ht="15" customHeight="1" x14ac:dyDescent="0.3">
      <c r="B626" s="338"/>
      <c r="C626" s="330"/>
      <c r="D626" s="270"/>
      <c r="E626" s="265"/>
      <c r="F626" s="271"/>
      <c r="G626" s="264"/>
      <c r="H626" s="271"/>
      <c r="I626" s="272"/>
      <c r="J626" s="325"/>
      <c r="K626" s="262"/>
      <c r="L626" s="263"/>
      <c r="M626" s="264"/>
      <c r="N626" s="265"/>
      <c r="O626" s="273"/>
      <c r="P626" s="267"/>
      <c r="Q626" s="274"/>
      <c r="R626" s="268"/>
      <c r="S626" s="343"/>
      <c r="T626" s="344"/>
      <c r="U626" s="345"/>
      <c r="V626" s="345"/>
      <c r="W626" s="345"/>
      <c r="X626" s="345"/>
      <c r="Y626" s="345"/>
      <c r="Z626" s="345"/>
      <c r="AA626" s="345"/>
      <c r="AB626" s="346"/>
    </row>
    <row r="627" spans="2:28" customFormat="1" ht="15" customHeight="1" x14ac:dyDescent="0.3">
      <c r="B627" s="338"/>
      <c r="C627" s="353"/>
      <c r="D627" s="270"/>
      <c r="E627" s="265"/>
      <c r="F627" s="271"/>
      <c r="G627" s="264"/>
      <c r="H627" s="271"/>
      <c r="I627" s="272"/>
      <c r="J627" s="325"/>
      <c r="K627" s="262"/>
      <c r="L627" s="263"/>
      <c r="M627" s="264"/>
      <c r="N627" s="265"/>
      <c r="O627" s="273"/>
      <c r="P627" s="267"/>
      <c r="Q627" s="274"/>
      <c r="R627" s="268"/>
      <c r="S627" s="343"/>
      <c r="T627" s="344"/>
      <c r="U627" s="345"/>
      <c r="V627" s="345"/>
      <c r="W627" s="345"/>
      <c r="X627" s="345"/>
      <c r="Y627" s="345"/>
      <c r="Z627" s="345"/>
      <c r="AA627" s="345"/>
      <c r="AB627" s="346"/>
    </row>
    <row r="628" spans="2:28" customFormat="1" ht="15" customHeight="1" x14ac:dyDescent="0.3">
      <c r="B628" s="338"/>
      <c r="C628" s="353"/>
      <c r="D628" s="270"/>
      <c r="E628" s="265"/>
      <c r="F628" s="271"/>
      <c r="G628" s="264"/>
      <c r="H628" s="271"/>
      <c r="I628" s="272"/>
      <c r="J628" s="325"/>
      <c r="K628" s="262"/>
      <c r="L628" s="263"/>
      <c r="M628" s="264"/>
      <c r="N628" s="265"/>
      <c r="O628" s="273"/>
      <c r="P628" s="267"/>
      <c r="Q628" s="274"/>
      <c r="R628" s="268"/>
      <c r="S628" s="343"/>
      <c r="T628" s="344"/>
      <c r="U628" s="345"/>
      <c r="V628" s="345"/>
      <c r="W628" s="345"/>
      <c r="X628" s="345"/>
      <c r="Y628" s="345"/>
      <c r="Z628" s="345"/>
      <c r="AA628" s="345"/>
      <c r="AB628" s="346"/>
    </row>
    <row r="629" spans="2:28" customFormat="1" ht="15" customHeight="1" x14ac:dyDescent="0.3">
      <c r="B629" s="338"/>
      <c r="C629" s="330"/>
      <c r="D629" s="270"/>
      <c r="E629" s="265"/>
      <c r="F629" s="271"/>
      <c r="G629" s="264"/>
      <c r="H629" s="271"/>
      <c r="I629" s="272"/>
      <c r="J629" s="325"/>
      <c r="K629" s="262"/>
      <c r="L629" s="263"/>
      <c r="M629" s="264"/>
      <c r="N629" s="265"/>
      <c r="O629" s="273"/>
      <c r="P629" s="267"/>
      <c r="Q629" s="274"/>
      <c r="R629" s="268"/>
      <c r="S629" s="343"/>
      <c r="T629" s="344"/>
      <c r="U629" s="345"/>
      <c r="V629" s="345"/>
      <c r="W629" s="345"/>
      <c r="X629" s="345"/>
      <c r="Y629" s="345"/>
      <c r="Z629" s="345"/>
      <c r="AA629" s="345"/>
      <c r="AB629" s="346"/>
    </row>
    <row r="630" spans="2:28" customFormat="1" ht="15" customHeight="1" x14ac:dyDescent="0.3">
      <c r="B630" s="338"/>
      <c r="C630" s="330"/>
      <c r="D630" s="270"/>
      <c r="E630" s="265"/>
      <c r="F630" s="271"/>
      <c r="G630" s="264"/>
      <c r="H630" s="271"/>
      <c r="I630" s="272"/>
      <c r="J630" s="325"/>
      <c r="K630" s="262"/>
      <c r="L630" s="263"/>
      <c r="M630" s="264"/>
      <c r="N630" s="265"/>
      <c r="O630" s="273"/>
      <c r="P630" s="267"/>
      <c r="Q630" s="274"/>
      <c r="R630" s="268"/>
      <c r="S630" s="343"/>
      <c r="T630" s="344"/>
      <c r="U630" s="345"/>
      <c r="V630" s="345"/>
      <c r="W630" s="345"/>
      <c r="X630" s="345"/>
      <c r="Y630" s="345"/>
      <c r="Z630" s="345"/>
      <c r="AA630" s="345"/>
      <c r="AB630" s="346"/>
    </row>
    <row r="631" spans="2:28" customFormat="1" ht="15" customHeight="1" x14ac:dyDescent="0.3">
      <c r="B631" s="338"/>
      <c r="C631" s="330"/>
      <c r="D631" s="270"/>
      <c r="E631" s="265"/>
      <c r="F631" s="271"/>
      <c r="G631" s="264"/>
      <c r="H631" s="271"/>
      <c r="I631" s="272"/>
      <c r="J631" s="325"/>
      <c r="K631" s="262"/>
      <c r="L631" s="263"/>
      <c r="M631" s="264"/>
      <c r="N631" s="265"/>
      <c r="O631" s="273"/>
      <c r="P631" s="267"/>
      <c r="Q631" s="274"/>
      <c r="R631" s="268"/>
      <c r="S631" s="343"/>
      <c r="T631" s="344"/>
      <c r="U631" s="345"/>
      <c r="V631" s="345"/>
      <c r="W631" s="345"/>
      <c r="X631" s="345"/>
      <c r="Y631" s="345"/>
      <c r="Z631" s="345"/>
      <c r="AA631" s="345"/>
      <c r="AB631" s="346"/>
    </row>
    <row r="632" spans="2:28" customFormat="1" ht="15" customHeight="1" x14ac:dyDescent="0.3">
      <c r="B632" s="338"/>
      <c r="C632" s="330"/>
      <c r="D632" s="270"/>
      <c r="E632" s="265"/>
      <c r="F632" s="271"/>
      <c r="G632" s="264"/>
      <c r="H632" s="271"/>
      <c r="I632" s="272"/>
      <c r="J632" s="325"/>
      <c r="K632" s="262"/>
      <c r="L632" s="263"/>
      <c r="M632" s="264"/>
      <c r="N632" s="265"/>
      <c r="O632" s="273"/>
      <c r="P632" s="267"/>
      <c r="Q632" s="274"/>
      <c r="R632" s="268"/>
      <c r="S632" s="343"/>
      <c r="T632" s="344"/>
      <c r="U632" s="345"/>
      <c r="V632" s="345"/>
      <c r="W632" s="345"/>
      <c r="X632" s="345"/>
      <c r="Y632" s="345"/>
      <c r="Z632" s="345"/>
      <c r="AA632" s="345"/>
      <c r="AB632" s="346"/>
    </row>
    <row r="633" spans="2:28" customFormat="1" ht="15" customHeight="1" x14ac:dyDescent="0.3">
      <c r="B633" s="338"/>
      <c r="C633" s="330"/>
      <c r="D633" s="270"/>
      <c r="E633" s="265"/>
      <c r="F633" s="271"/>
      <c r="G633" s="264"/>
      <c r="H633" s="271"/>
      <c r="I633" s="272"/>
      <c r="J633" s="325"/>
      <c r="K633" s="262"/>
      <c r="L633" s="263"/>
      <c r="M633" s="264"/>
      <c r="N633" s="265"/>
      <c r="O633" s="273"/>
      <c r="P633" s="267"/>
      <c r="Q633" s="274"/>
      <c r="R633" s="268"/>
      <c r="S633" s="343"/>
      <c r="T633" s="344"/>
      <c r="U633" s="345"/>
      <c r="V633" s="345"/>
      <c r="W633" s="345"/>
      <c r="X633" s="345"/>
      <c r="Y633" s="345"/>
      <c r="Z633" s="345"/>
      <c r="AA633" s="345"/>
      <c r="AB633" s="346"/>
    </row>
    <row r="634" spans="2:28" customFormat="1" ht="15" customHeight="1" x14ac:dyDescent="0.3">
      <c r="B634" s="338"/>
      <c r="C634" s="330"/>
      <c r="D634" s="270"/>
      <c r="E634" s="265"/>
      <c r="F634" s="271"/>
      <c r="G634" s="264"/>
      <c r="H634" s="271"/>
      <c r="I634" s="272"/>
      <c r="J634" s="325"/>
      <c r="K634" s="262"/>
      <c r="L634" s="263"/>
      <c r="M634" s="264"/>
      <c r="N634" s="265"/>
      <c r="O634" s="273"/>
      <c r="P634" s="267"/>
      <c r="Q634" s="274"/>
      <c r="R634" s="268"/>
      <c r="S634" s="343"/>
      <c r="T634" s="344"/>
      <c r="U634" s="345"/>
      <c r="V634" s="345"/>
      <c r="W634" s="345"/>
      <c r="X634" s="345"/>
      <c r="Y634" s="345"/>
      <c r="Z634" s="345"/>
      <c r="AA634" s="345"/>
      <c r="AB634" s="346"/>
    </row>
    <row r="635" spans="2:28" customFormat="1" ht="15" customHeight="1" x14ac:dyDescent="0.3">
      <c r="B635" s="338"/>
      <c r="C635" s="330"/>
      <c r="D635" s="270"/>
      <c r="E635" s="265"/>
      <c r="F635" s="271"/>
      <c r="G635" s="264"/>
      <c r="H635" s="271"/>
      <c r="I635" s="272"/>
      <c r="J635" s="325"/>
      <c r="K635" s="262"/>
      <c r="L635" s="263"/>
      <c r="M635" s="264"/>
      <c r="N635" s="265"/>
      <c r="O635" s="273"/>
      <c r="P635" s="267"/>
      <c r="Q635" s="274"/>
      <c r="R635" s="268"/>
      <c r="S635" s="343"/>
      <c r="T635" s="344"/>
      <c r="U635" s="345"/>
      <c r="V635" s="345"/>
      <c r="W635" s="345"/>
      <c r="X635" s="345"/>
      <c r="Y635" s="345"/>
      <c r="Z635" s="345"/>
      <c r="AA635" s="345"/>
      <c r="AB635" s="346"/>
    </row>
    <row r="636" spans="2:28" customFormat="1" ht="15" customHeight="1" x14ac:dyDescent="0.3">
      <c r="B636" s="338"/>
      <c r="C636" s="330"/>
      <c r="D636" s="270"/>
      <c r="E636" s="265"/>
      <c r="F636" s="271"/>
      <c r="G636" s="264"/>
      <c r="H636" s="271"/>
      <c r="I636" s="272"/>
      <c r="J636" s="325"/>
      <c r="K636" s="262"/>
      <c r="L636" s="263"/>
      <c r="M636" s="264"/>
      <c r="N636" s="265"/>
      <c r="O636" s="273"/>
      <c r="P636" s="267"/>
      <c r="Q636" s="274"/>
      <c r="R636" s="268"/>
      <c r="S636" s="343"/>
      <c r="T636" s="344"/>
      <c r="U636" s="345"/>
      <c r="V636" s="345"/>
      <c r="W636" s="345"/>
      <c r="X636" s="345"/>
      <c r="Y636" s="345"/>
      <c r="Z636" s="345"/>
      <c r="AA636" s="345"/>
      <c r="AB636" s="346"/>
    </row>
    <row r="637" spans="2:28" customFormat="1" ht="15" customHeight="1" x14ac:dyDescent="0.3">
      <c r="B637" s="338"/>
      <c r="C637" s="330"/>
      <c r="D637" s="270"/>
      <c r="E637" s="265"/>
      <c r="F637" s="271"/>
      <c r="G637" s="264"/>
      <c r="H637" s="271"/>
      <c r="I637" s="272"/>
      <c r="J637" s="325"/>
      <c r="K637" s="262"/>
      <c r="L637" s="263"/>
      <c r="M637" s="264"/>
      <c r="N637" s="265"/>
      <c r="O637" s="273"/>
      <c r="P637" s="267"/>
      <c r="Q637" s="274"/>
      <c r="R637" s="268"/>
      <c r="S637" s="343"/>
      <c r="T637" s="344"/>
      <c r="U637" s="345"/>
      <c r="V637" s="345"/>
      <c r="W637" s="345"/>
      <c r="X637" s="345"/>
      <c r="Y637" s="345"/>
      <c r="Z637" s="345"/>
      <c r="AA637" s="345"/>
      <c r="AB637" s="346"/>
    </row>
    <row r="638" spans="2:28" customFormat="1" ht="15" customHeight="1" x14ac:dyDescent="0.3">
      <c r="B638" s="338"/>
      <c r="C638" s="330"/>
      <c r="D638" s="270"/>
      <c r="E638" s="265"/>
      <c r="F638" s="271"/>
      <c r="G638" s="264"/>
      <c r="H638" s="271"/>
      <c r="I638" s="272"/>
      <c r="J638" s="325"/>
      <c r="K638" s="262"/>
      <c r="L638" s="263"/>
      <c r="M638" s="264"/>
      <c r="N638" s="265"/>
      <c r="O638" s="273"/>
      <c r="P638" s="267"/>
      <c r="Q638" s="274"/>
      <c r="R638" s="268"/>
      <c r="S638" s="343"/>
      <c r="T638" s="344"/>
      <c r="U638" s="345"/>
      <c r="V638" s="345"/>
      <c r="W638" s="345"/>
      <c r="X638" s="345"/>
      <c r="Y638" s="345"/>
      <c r="Z638" s="345"/>
      <c r="AA638" s="345"/>
      <c r="AB638" s="346"/>
    </row>
    <row r="639" spans="2:28" customFormat="1" ht="15" customHeight="1" x14ac:dyDescent="0.3">
      <c r="B639" s="338"/>
      <c r="C639" s="330"/>
      <c r="D639" s="270"/>
      <c r="E639" s="265"/>
      <c r="F639" s="271"/>
      <c r="G639" s="264"/>
      <c r="H639" s="271"/>
      <c r="I639" s="272"/>
      <c r="J639" s="325"/>
      <c r="K639" s="262"/>
      <c r="L639" s="263"/>
      <c r="M639" s="264"/>
      <c r="N639" s="265"/>
      <c r="O639" s="273"/>
      <c r="P639" s="267"/>
      <c r="Q639" s="274"/>
      <c r="R639" s="268"/>
      <c r="S639" s="343"/>
      <c r="T639" s="344"/>
      <c r="U639" s="345"/>
      <c r="V639" s="345"/>
      <c r="W639" s="345"/>
      <c r="X639" s="345"/>
      <c r="Y639" s="345"/>
      <c r="Z639" s="345"/>
      <c r="AA639" s="345"/>
      <c r="AB639" s="346"/>
    </row>
    <row r="640" spans="2:28" customFormat="1" ht="15" customHeight="1" x14ac:dyDescent="0.3">
      <c r="B640" s="338"/>
      <c r="C640" s="330"/>
      <c r="D640" s="270"/>
      <c r="E640" s="265"/>
      <c r="F640" s="271"/>
      <c r="G640" s="264"/>
      <c r="H640" s="271"/>
      <c r="I640" s="272"/>
      <c r="J640" s="325"/>
      <c r="K640" s="262"/>
      <c r="L640" s="263"/>
      <c r="M640" s="264"/>
      <c r="N640" s="265"/>
      <c r="O640" s="273"/>
      <c r="P640" s="267"/>
      <c r="Q640" s="274"/>
      <c r="R640" s="268"/>
      <c r="S640" s="343"/>
      <c r="T640" s="344"/>
      <c r="U640" s="345"/>
      <c r="V640" s="345"/>
      <c r="W640" s="345"/>
      <c r="X640" s="345"/>
      <c r="Y640" s="345"/>
      <c r="Z640" s="345"/>
      <c r="AA640" s="345"/>
      <c r="AB640" s="346"/>
    </row>
    <row r="641" spans="2:28" customFormat="1" ht="15" customHeight="1" x14ac:dyDescent="0.3">
      <c r="B641" s="338"/>
      <c r="C641" s="330"/>
      <c r="D641" s="270"/>
      <c r="E641" s="265"/>
      <c r="F641" s="271"/>
      <c r="G641" s="264"/>
      <c r="H641" s="271"/>
      <c r="I641" s="272"/>
      <c r="J641" s="325"/>
      <c r="K641" s="262"/>
      <c r="L641" s="263"/>
      <c r="M641" s="264"/>
      <c r="N641" s="265"/>
      <c r="O641" s="273"/>
      <c r="P641" s="267"/>
      <c r="Q641" s="274"/>
      <c r="R641" s="268"/>
      <c r="S641" s="343"/>
      <c r="T641" s="344"/>
      <c r="U641" s="345"/>
      <c r="V641" s="345"/>
      <c r="W641" s="345"/>
      <c r="X641" s="345"/>
      <c r="Y641" s="345"/>
      <c r="Z641" s="345"/>
      <c r="AA641" s="345"/>
      <c r="AB641" s="346"/>
    </row>
    <row r="642" spans="2:28" customFormat="1" ht="15" customHeight="1" x14ac:dyDescent="0.3">
      <c r="B642" s="338"/>
      <c r="C642" s="330"/>
      <c r="D642" s="270"/>
      <c r="E642" s="265"/>
      <c r="F642" s="271"/>
      <c r="G642" s="264"/>
      <c r="H642" s="271"/>
      <c r="I642" s="272"/>
      <c r="J642" s="325"/>
      <c r="K642" s="262"/>
      <c r="L642" s="263"/>
      <c r="M642" s="264"/>
      <c r="N642" s="265"/>
      <c r="O642" s="273"/>
      <c r="P642" s="267"/>
      <c r="Q642" s="274"/>
      <c r="R642" s="268"/>
      <c r="S642" s="343"/>
      <c r="T642" s="344"/>
      <c r="U642" s="345"/>
      <c r="V642" s="345"/>
      <c r="W642" s="345"/>
      <c r="X642" s="345"/>
      <c r="Y642" s="345"/>
      <c r="Z642" s="345"/>
      <c r="AA642" s="345"/>
      <c r="AB642" s="346"/>
    </row>
    <row r="643" spans="2:28" customFormat="1" ht="15" customHeight="1" x14ac:dyDescent="0.3">
      <c r="B643" s="338"/>
      <c r="C643" s="330"/>
      <c r="D643" s="270"/>
      <c r="E643" s="265"/>
      <c r="F643" s="271"/>
      <c r="G643" s="264"/>
      <c r="H643" s="271"/>
      <c r="I643" s="272"/>
      <c r="J643" s="325"/>
      <c r="K643" s="262"/>
      <c r="L643" s="263"/>
      <c r="M643" s="264"/>
      <c r="N643" s="265"/>
      <c r="O643" s="273"/>
      <c r="P643" s="267"/>
      <c r="Q643" s="274"/>
      <c r="R643" s="268"/>
      <c r="S643" s="343"/>
      <c r="T643" s="344"/>
      <c r="U643" s="345"/>
      <c r="V643" s="345"/>
      <c r="W643" s="345"/>
      <c r="X643" s="345"/>
      <c r="Y643" s="345"/>
      <c r="Z643" s="345"/>
      <c r="AA643" s="345"/>
      <c r="AB643" s="346"/>
    </row>
    <row r="644" spans="2:28" customFormat="1" ht="15" customHeight="1" x14ac:dyDescent="0.3">
      <c r="B644" s="338"/>
      <c r="C644" s="330"/>
      <c r="D644" s="270"/>
      <c r="E644" s="265"/>
      <c r="F644" s="271"/>
      <c r="G644" s="264"/>
      <c r="H644" s="271"/>
      <c r="I644" s="272"/>
      <c r="J644" s="325"/>
      <c r="K644" s="262"/>
      <c r="L644" s="263"/>
      <c r="M644" s="264"/>
      <c r="N644" s="265"/>
      <c r="O644" s="273"/>
      <c r="P644" s="267"/>
      <c r="Q644" s="274"/>
      <c r="R644" s="268"/>
      <c r="S644" s="343"/>
      <c r="T644" s="344"/>
      <c r="U644" s="345"/>
      <c r="V644" s="345"/>
      <c r="W644" s="345"/>
      <c r="X644" s="345"/>
      <c r="Y644" s="345"/>
      <c r="Z644" s="345"/>
      <c r="AA644" s="345"/>
      <c r="AB644" s="346"/>
    </row>
    <row r="645" spans="2:28" customFormat="1" ht="15" customHeight="1" x14ac:dyDescent="0.3">
      <c r="B645" s="338"/>
      <c r="C645" s="330"/>
      <c r="D645" s="270"/>
      <c r="E645" s="265"/>
      <c r="F645" s="271"/>
      <c r="G645" s="264"/>
      <c r="H645" s="271"/>
      <c r="I645" s="272"/>
      <c r="J645" s="325"/>
      <c r="K645" s="262"/>
      <c r="L645" s="263"/>
      <c r="M645" s="264"/>
      <c r="N645" s="265"/>
      <c r="O645" s="273"/>
      <c r="P645" s="267"/>
      <c r="Q645" s="274"/>
      <c r="R645" s="268"/>
      <c r="S645" s="343"/>
      <c r="T645" s="344"/>
      <c r="U645" s="345"/>
      <c r="V645" s="345"/>
      <c r="W645" s="345"/>
      <c r="X645" s="345"/>
      <c r="Y645" s="345"/>
      <c r="Z645" s="345"/>
      <c r="AA645" s="345"/>
      <c r="AB645" s="346"/>
    </row>
    <row r="646" spans="2:28" customFormat="1" ht="15" customHeight="1" x14ac:dyDescent="0.3">
      <c r="B646" s="338"/>
      <c r="C646" s="330"/>
      <c r="D646" s="270"/>
      <c r="E646" s="265"/>
      <c r="F646" s="271"/>
      <c r="G646" s="264"/>
      <c r="H646" s="271"/>
      <c r="I646" s="272"/>
      <c r="J646" s="325"/>
      <c r="K646" s="262"/>
      <c r="L646" s="263"/>
      <c r="M646" s="264"/>
      <c r="N646" s="265"/>
      <c r="O646" s="273"/>
      <c r="P646" s="267"/>
      <c r="Q646" s="274"/>
      <c r="R646" s="268"/>
      <c r="S646" s="343"/>
      <c r="T646" s="344"/>
      <c r="U646" s="345"/>
      <c r="V646" s="345"/>
      <c r="W646" s="345"/>
      <c r="X646" s="345"/>
      <c r="Y646" s="345"/>
      <c r="Z646" s="345"/>
      <c r="AA646" s="345"/>
      <c r="AB646" s="346"/>
    </row>
    <row r="647" spans="2:28" customFormat="1" ht="15" customHeight="1" x14ac:dyDescent="0.3">
      <c r="B647" s="338"/>
      <c r="C647" s="330"/>
      <c r="D647" s="350"/>
      <c r="E647" s="350"/>
      <c r="F647" s="350"/>
      <c r="G647" s="350"/>
      <c r="H647" s="350"/>
      <c r="I647" s="355"/>
      <c r="J647" s="355"/>
      <c r="K647" s="351"/>
      <c r="L647" s="355"/>
      <c r="M647" s="350"/>
      <c r="N647" s="350"/>
      <c r="O647" s="350"/>
      <c r="P647" s="356"/>
      <c r="Q647" s="274"/>
      <c r="R647" s="268"/>
      <c r="S647" s="343"/>
      <c r="T647" s="344"/>
      <c r="U647" s="345"/>
      <c r="V647" s="345"/>
      <c r="W647" s="345"/>
      <c r="X647" s="345"/>
      <c r="Y647" s="345"/>
      <c r="Z647" s="345"/>
      <c r="AA647" s="345"/>
      <c r="AB647" s="346"/>
    </row>
    <row r="648" spans="2:28" customFormat="1" ht="15" customHeight="1" x14ac:dyDescent="0.3">
      <c r="B648" s="338"/>
      <c r="C648" s="330"/>
      <c r="D648" s="350"/>
      <c r="E648" s="350"/>
      <c r="F648" s="350"/>
      <c r="G648" s="350"/>
      <c r="H648" s="350"/>
      <c r="I648" s="355"/>
      <c r="J648" s="355"/>
      <c r="K648" s="351"/>
      <c r="L648" s="355"/>
      <c r="M648" s="350"/>
      <c r="N648" s="350"/>
      <c r="O648" s="350"/>
      <c r="P648" s="356"/>
      <c r="Q648" s="274"/>
      <c r="R648" s="268"/>
      <c r="S648" s="343"/>
      <c r="T648" s="344"/>
      <c r="U648" s="345"/>
      <c r="V648" s="345"/>
      <c r="W648" s="345"/>
      <c r="X648" s="345"/>
      <c r="Y648" s="345"/>
      <c r="Z648" s="345"/>
      <c r="AA648" s="345"/>
      <c r="AB648" s="346"/>
    </row>
    <row r="649" spans="2:28" customFormat="1" ht="15" customHeight="1" x14ac:dyDescent="0.3">
      <c r="B649" s="338"/>
      <c r="C649" s="330"/>
      <c r="D649" s="350"/>
      <c r="E649" s="350"/>
      <c r="F649" s="350"/>
      <c r="G649" s="350"/>
      <c r="H649" s="350"/>
      <c r="I649" s="355"/>
      <c r="J649" s="355"/>
      <c r="K649" s="351"/>
      <c r="L649" s="355"/>
      <c r="M649" s="350"/>
      <c r="N649" s="350"/>
      <c r="O649" s="350"/>
      <c r="P649" s="356"/>
      <c r="Q649" s="274"/>
      <c r="R649" s="268"/>
      <c r="S649" s="343"/>
      <c r="T649" s="344"/>
      <c r="U649" s="345"/>
      <c r="V649" s="345"/>
      <c r="W649" s="345"/>
      <c r="X649" s="345"/>
      <c r="Y649" s="345"/>
      <c r="Z649" s="345"/>
      <c r="AA649" s="345"/>
      <c r="AB649" s="346"/>
    </row>
    <row r="650" spans="2:28" customFormat="1" ht="15" customHeight="1" x14ac:dyDescent="0.3">
      <c r="B650" s="338"/>
      <c r="C650" s="330"/>
      <c r="D650" s="350"/>
      <c r="E650" s="350"/>
      <c r="F650" s="350"/>
      <c r="G650" s="350"/>
      <c r="H650" s="350"/>
      <c r="I650" s="355"/>
      <c r="J650" s="355"/>
      <c r="K650" s="351"/>
      <c r="L650" s="355"/>
      <c r="M650" s="350"/>
      <c r="N650" s="350"/>
      <c r="O650" s="350"/>
      <c r="P650" s="356"/>
      <c r="Q650" s="274"/>
      <c r="R650" s="268"/>
      <c r="S650" s="343"/>
      <c r="T650" s="344"/>
      <c r="U650" s="345"/>
      <c r="V650" s="345"/>
      <c r="W650" s="345"/>
      <c r="X650" s="345"/>
      <c r="Y650" s="345"/>
      <c r="Z650" s="345"/>
      <c r="AA650" s="345"/>
      <c r="AB650" s="346"/>
    </row>
    <row r="651" spans="2:28" customFormat="1" ht="15" customHeight="1" x14ac:dyDescent="0.3">
      <c r="B651" s="338"/>
      <c r="C651" s="330"/>
      <c r="D651" s="350"/>
      <c r="E651" s="350"/>
      <c r="F651" s="350"/>
      <c r="G651" s="350"/>
      <c r="H651" s="350"/>
      <c r="I651" s="355"/>
      <c r="J651" s="355"/>
      <c r="K651" s="351"/>
      <c r="L651" s="355"/>
      <c r="M651" s="350"/>
      <c r="N651" s="350"/>
      <c r="O651" s="350"/>
      <c r="P651" s="356"/>
      <c r="Q651" s="274"/>
      <c r="R651" s="268"/>
      <c r="S651" s="343"/>
      <c r="T651" s="344"/>
      <c r="U651" s="345"/>
      <c r="V651" s="345"/>
      <c r="W651" s="345"/>
      <c r="X651" s="345"/>
      <c r="Y651" s="345"/>
      <c r="Z651" s="345"/>
      <c r="AA651" s="345"/>
      <c r="AB651" s="346"/>
    </row>
    <row r="652" spans="2:28" customFormat="1" ht="15" customHeight="1" x14ac:dyDescent="0.3">
      <c r="B652" s="338"/>
      <c r="C652" s="330"/>
      <c r="D652" s="350"/>
      <c r="E652" s="350"/>
      <c r="F652" s="350"/>
      <c r="G652" s="350"/>
      <c r="H652" s="350"/>
      <c r="I652" s="355"/>
      <c r="J652" s="355"/>
      <c r="K652" s="351"/>
      <c r="L652" s="355"/>
      <c r="M652" s="350"/>
      <c r="N652" s="350"/>
      <c r="O652" s="350"/>
      <c r="P652" s="356"/>
      <c r="Q652" s="274"/>
      <c r="R652" s="268"/>
      <c r="S652" s="343"/>
      <c r="T652" s="344"/>
      <c r="U652" s="345"/>
      <c r="V652" s="345"/>
      <c r="W652" s="345"/>
      <c r="X652" s="345"/>
      <c r="Y652" s="345"/>
      <c r="Z652" s="345"/>
      <c r="AA652" s="345"/>
      <c r="AB652" s="346"/>
    </row>
    <row r="653" spans="2:28" customFormat="1" ht="15" customHeight="1" x14ac:dyDescent="0.3">
      <c r="B653" s="338"/>
      <c r="C653" s="330"/>
      <c r="D653" s="350"/>
      <c r="E653" s="350"/>
      <c r="F653" s="350"/>
      <c r="G653" s="350"/>
      <c r="H653" s="350"/>
      <c r="I653" s="355"/>
      <c r="J653" s="355"/>
      <c r="K653" s="351"/>
      <c r="L653" s="355"/>
      <c r="M653" s="350"/>
      <c r="N653" s="350"/>
      <c r="O653" s="350"/>
      <c r="P653" s="356"/>
      <c r="Q653" s="274"/>
      <c r="R653" s="268"/>
      <c r="S653" s="343"/>
      <c r="T653" s="344"/>
      <c r="U653" s="345"/>
      <c r="V653" s="345"/>
      <c r="W653" s="345"/>
      <c r="X653" s="345"/>
      <c r="Y653" s="345"/>
      <c r="Z653" s="345"/>
      <c r="AA653" s="345"/>
      <c r="AB653" s="346"/>
    </row>
    <row r="654" spans="2:28" customFormat="1" ht="15" customHeight="1" x14ac:dyDescent="0.3">
      <c r="B654" s="338"/>
      <c r="C654" s="330"/>
      <c r="D654" s="350"/>
      <c r="E654" s="350"/>
      <c r="F654" s="350"/>
      <c r="G654" s="350"/>
      <c r="H654" s="350"/>
      <c r="I654" s="355"/>
      <c r="J654" s="355"/>
      <c r="K654" s="351"/>
      <c r="L654" s="355"/>
      <c r="M654" s="350"/>
      <c r="N654" s="350"/>
      <c r="O654" s="350"/>
      <c r="P654" s="356"/>
      <c r="Q654" s="274"/>
      <c r="R654" s="268"/>
      <c r="S654" s="343"/>
      <c r="T654" s="344"/>
      <c r="U654" s="345"/>
      <c r="V654" s="345"/>
      <c r="W654" s="345"/>
      <c r="X654" s="345"/>
      <c r="Y654" s="345"/>
      <c r="Z654" s="345"/>
      <c r="AA654" s="345"/>
      <c r="AB654" s="346"/>
    </row>
    <row r="655" spans="2:28" customFormat="1" ht="15" customHeight="1" x14ac:dyDescent="0.3">
      <c r="B655" s="338"/>
      <c r="C655" s="330"/>
      <c r="D655" s="350"/>
      <c r="E655" s="350"/>
      <c r="F655" s="350"/>
      <c r="G655" s="350"/>
      <c r="H655" s="350"/>
      <c r="I655" s="355"/>
      <c r="J655" s="355"/>
      <c r="K655" s="351"/>
      <c r="L655" s="355"/>
      <c r="M655" s="350"/>
      <c r="N655" s="350"/>
      <c r="O655" s="350"/>
      <c r="P655" s="356"/>
      <c r="Q655" s="274"/>
      <c r="R655" s="268"/>
      <c r="S655" s="343"/>
      <c r="T655" s="344"/>
      <c r="U655" s="345"/>
      <c r="V655" s="345"/>
      <c r="W655" s="345"/>
      <c r="X655" s="345"/>
      <c r="Y655" s="345"/>
      <c r="Z655" s="345"/>
      <c r="AA655" s="345"/>
      <c r="AB655" s="346"/>
    </row>
    <row r="656" spans="2:28" customFormat="1" ht="15" customHeight="1" x14ac:dyDescent="0.3">
      <c r="B656" s="338"/>
      <c r="C656" s="330"/>
      <c r="D656" s="350"/>
      <c r="E656" s="350"/>
      <c r="F656" s="350"/>
      <c r="G656" s="350"/>
      <c r="H656" s="350"/>
      <c r="I656" s="355"/>
      <c r="J656" s="355"/>
      <c r="K656" s="351"/>
      <c r="L656" s="355"/>
      <c r="M656" s="350"/>
      <c r="N656" s="350"/>
      <c r="O656" s="350"/>
      <c r="P656" s="356"/>
      <c r="Q656" s="274"/>
      <c r="R656" s="268"/>
      <c r="S656" s="343"/>
      <c r="T656" s="344"/>
      <c r="U656" s="345"/>
      <c r="V656" s="345"/>
      <c r="W656" s="345"/>
      <c r="X656" s="345"/>
      <c r="Y656" s="345"/>
      <c r="Z656" s="345"/>
      <c r="AA656" s="345"/>
      <c r="AB656" s="346"/>
    </row>
    <row r="657" spans="2:28" customFormat="1" ht="15" customHeight="1" x14ac:dyDescent="0.3">
      <c r="B657" s="338"/>
      <c r="C657" s="330"/>
      <c r="D657" s="350"/>
      <c r="E657" s="350"/>
      <c r="F657" s="350"/>
      <c r="G657" s="350"/>
      <c r="H657" s="350"/>
      <c r="I657" s="355"/>
      <c r="J657" s="355"/>
      <c r="K657" s="351"/>
      <c r="L657" s="355"/>
      <c r="M657" s="350"/>
      <c r="N657" s="350"/>
      <c r="O657" s="350"/>
      <c r="P657" s="356"/>
      <c r="Q657" s="274"/>
      <c r="R657" s="268"/>
      <c r="S657" s="343"/>
      <c r="T657" s="344"/>
      <c r="U657" s="345"/>
      <c r="V657" s="345"/>
      <c r="W657" s="345"/>
      <c r="X657" s="345"/>
      <c r="Y657" s="345"/>
      <c r="Z657" s="345"/>
      <c r="AA657" s="345"/>
      <c r="AB657" s="346"/>
    </row>
    <row r="658" spans="2:28" customFormat="1" ht="15" customHeight="1" x14ac:dyDescent="0.3">
      <c r="B658" s="338"/>
      <c r="C658" s="330"/>
      <c r="D658" s="350"/>
      <c r="E658" s="350"/>
      <c r="F658" s="350"/>
      <c r="G658" s="350"/>
      <c r="H658" s="350"/>
      <c r="I658" s="355"/>
      <c r="J658" s="355"/>
      <c r="K658" s="351"/>
      <c r="L658" s="355"/>
      <c r="M658" s="350"/>
      <c r="N658" s="350"/>
      <c r="O658" s="350"/>
      <c r="P658" s="356"/>
      <c r="Q658" s="274"/>
      <c r="R658" s="268"/>
      <c r="S658" s="343"/>
      <c r="T658" s="344"/>
      <c r="U658" s="345"/>
      <c r="V658" s="345"/>
      <c r="W658" s="345"/>
      <c r="X658" s="345"/>
      <c r="Y658" s="345"/>
      <c r="Z658" s="345"/>
      <c r="AA658" s="345"/>
      <c r="AB658" s="346"/>
    </row>
    <row r="659" spans="2:28" customFormat="1" ht="15" customHeight="1" x14ac:dyDescent="0.3">
      <c r="B659" s="338"/>
      <c r="C659" s="330"/>
      <c r="D659" s="350"/>
      <c r="E659" s="350"/>
      <c r="F659" s="350"/>
      <c r="G659" s="350"/>
      <c r="H659" s="350"/>
      <c r="I659" s="355"/>
      <c r="J659" s="355"/>
      <c r="K659" s="351"/>
      <c r="L659" s="355"/>
      <c r="M659" s="350"/>
      <c r="N659" s="350"/>
      <c r="O659" s="350"/>
      <c r="P659" s="356"/>
      <c r="Q659" s="274"/>
      <c r="R659" s="268"/>
      <c r="S659" s="343"/>
      <c r="T659" s="344"/>
      <c r="U659" s="345"/>
      <c r="V659" s="345"/>
      <c r="W659" s="345"/>
      <c r="X659" s="345"/>
      <c r="Y659" s="345"/>
      <c r="Z659" s="345"/>
      <c r="AA659" s="345"/>
      <c r="AB659" s="346"/>
    </row>
    <row r="660" spans="2:28" customFormat="1" ht="15" customHeight="1" x14ac:dyDescent="0.3">
      <c r="B660" s="338"/>
      <c r="C660" s="330"/>
      <c r="D660" s="350"/>
      <c r="E660" s="350"/>
      <c r="F660" s="350"/>
      <c r="G660" s="350"/>
      <c r="H660" s="350"/>
      <c r="I660" s="355"/>
      <c r="J660" s="355"/>
      <c r="K660" s="351"/>
      <c r="L660" s="355"/>
      <c r="M660" s="350"/>
      <c r="N660" s="350"/>
      <c r="O660" s="350"/>
      <c r="P660" s="356"/>
      <c r="Q660" s="274"/>
      <c r="R660" s="268"/>
      <c r="S660" s="343"/>
      <c r="T660" s="344"/>
      <c r="U660" s="345"/>
      <c r="V660" s="345"/>
      <c r="W660" s="345"/>
      <c r="X660" s="345"/>
      <c r="Y660" s="345"/>
      <c r="Z660" s="345"/>
      <c r="AA660" s="345"/>
      <c r="AB660" s="346"/>
    </row>
    <row r="661" spans="2:28" customFormat="1" ht="15" customHeight="1" x14ac:dyDescent="0.3">
      <c r="B661" s="338"/>
      <c r="C661" s="330"/>
      <c r="D661" s="350"/>
      <c r="E661" s="350"/>
      <c r="F661" s="350"/>
      <c r="G661" s="350"/>
      <c r="H661" s="350"/>
      <c r="I661" s="355"/>
      <c r="J661" s="355"/>
      <c r="K661" s="351"/>
      <c r="L661" s="355"/>
      <c r="M661" s="350"/>
      <c r="N661" s="350"/>
      <c r="O661" s="350"/>
      <c r="P661" s="356"/>
      <c r="Q661" s="274"/>
      <c r="R661" s="268"/>
      <c r="S661" s="343"/>
      <c r="T661" s="344"/>
      <c r="U661" s="345"/>
      <c r="V661" s="345"/>
      <c r="W661" s="345"/>
      <c r="X661" s="345"/>
      <c r="Y661" s="345"/>
      <c r="Z661" s="345"/>
      <c r="AA661" s="345"/>
      <c r="AB661" s="346"/>
    </row>
    <row r="662" spans="2:28" customFormat="1" ht="15" customHeight="1" x14ac:dyDescent="0.3">
      <c r="B662" s="338"/>
      <c r="C662" s="330"/>
      <c r="D662" s="350"/>
      <c r="E662" s="350"/>
      <c r="F662" s="350"/>
      <c r="G662" s="350"/>
      <c r="H662" s="350"/>
      <c r="I662" s="355"/>
      <c r="J662" s="355"/>
      <c r="K662" s="351"/>
      <c r="L662" s="355"/>
      <c r="M662" s="350"/>
      <c r="N662" s="350"/>
      <c r="O662" s="350"/>
      <c r="P662" s="356"/>
      <c r="Q662" s="274"/>
      <c r="R662" s="268"/>
      <c r="S662" s="343"/>
      <c r="T662" s="344"/>
      <c r="U662" s="345"/>
      <c r="V662" s="345"/>
      <c r="W662" s="345"/>
      <c r="X662" s="345"/>
      <c r="Y662" s="345"/>
      <c r="Z662" s="345"/>
      <c r="AA662" s="345"/>
      <c r="AB662" s="346"/>
    </row>
    <row r="663" spans="2:28" customFormat="1" ht="15" customHeight="1" x14ac:dyDescent="0.3">
      <c r="B663" s="338"/>
      <c r="C663" s="330"/>
      <c r="D663" s="350"/>
      <c r="E663" s="350"/>
      <c r="F663" s="350"/>
      <c r="G663" s="350"/>
      <c r="H663" s="350"/>
      <c r="I663" s="355"/>
      <c r="J663" s="355"/>
      <c r="K663" s="351"/>
      <c r="L663" s="355"/>
      <c r="M663" s="350"/>
      <c r="N663" s="350"/>
      <c r="O663" s="350"/>
      <c r="P663" s="356"/>
      <c r="Q663" s="274"/>
      <c r="R663" s="268"/>
      <c r="S663" s="343"/>
      <c r="T663" s="344"/>
      <c r="U663" s="345"/>
      <c r="V663" s="345"/>
      <c r="W663" s="345"/>
      <c r="X663" s="345"/>
      <c r="Y663" s="345"/>
      <c r="Z663" s="345"/>
      <c r="AA663" s="345"/>
      <c r="AB663" s="346"/>
    </row>
    <row r="664" spans="2:28" customFormat="1" ht="15" customHeight="1" x14ac:dyDescent="0.3">
      <c r="B664" s="338"/>
      <c r="C664" s="330"/>
      <c r="D664" s="350"/>
      <c r="E664" s="350"/>
      <c r="F664" s="350"/>
      <c r="G664" s="350"/>
      <c r="H664" s="350"/>
      <c r="I664" s="355"/>
      <c r="J664" s="355"/>
      <c r="K664" s="351"/>
      <c r="L664" s="355"/>
      <c r="M664" s="350"/>
      <c r="N664" s="350"/>
      <c r="O664" s="350"/>
      <c r="P664" s="356"/>
      <c r="Q664" s="274"/>
      <c r="R664" s="268"/>
      <c r="S664" s="343"/>
      <c r="T664" s="344"/>
      <c r="U664" s="345"/>
      <c r="V664" s="345"/>
      <c r="W664" s="345"/>
      <c r="X664" s="345"/>
      <c r="Y664" s="345"/>
      <c r="Z664" s="345"/>
      <c r="AA664" s="345"/>
      <c r="AB664" s="346"/>
    </row>
    <row r="665" spans="2:28" customFormat="1" ht="15" customHeight="1" x14ac:dyDescent="0.3">
      <c r="B665" s="338"/>
      <c r="C665" s="330"/>
      <c r="D665" s="350"/>
      <c r="E665" s="350"/>
      <c r="F665" s="350"/>
      <c r="G665" s="350"/>
      <c r="H665" s="350"/>
      <c r="I665" s="355"/>
      <c r="J665" s="355"/>
      <c r="K665" s="351"/>
      <c r="L665" s="355"/>
      <c r="M665" s="350"/>
      <c r="N665" s="350"/>
      <c r="O665" s="350"/>
      <c r="P665" s="356"/>
      <c r="Q665" s="274"/>
      <c r="R665" s="268"/>
      <c r="S665" s="343"/>
      <c r="T665" s="344"/>
      <c r="U665" s="345"/>
      <c r="V665" s="345"/>
      <c r="W665" s="345"/>
      <c r="X665" s="345"/>
      <c r="Y665" s="345"/>
      <c r="Z665" s="345"/>
      <c r="AA665" s="345"/>
      <c r="AB665" s="346"/>
    </row>
    <row r="666" spans="2:28" customFormat="1" ht="15" customHeight="1" x14ac:dyDescent="0.3">
      <c r="B666" s="338"/>
      <c r="C666" s="330"/>
      <c r="D666" s="350"/>
      <c r="E666" s="350"/>
      <c r="F666" s="350"/>
      <c r="G666" s="350"/>
      <c r="H666" s="350"/>
      <c r="I666" s="355"/>
      <c r="J666" s="355"/>
      <c r="K666" s="351"/>
      <c r="L666" s="355"/>
      <c r="M666" s="350"/>
      <c r="N666" s="350"/>
      <c r="O666" s="350"/>
      <c r="P666" s="356"/>
      <c r="Q666" s="274"/>
      <c r="R666" s="268"/>
      <c r="S666" s="343"/>
      <c r="T666" s="344"/>
      <c r="U666" s="345"/>
      <c r="V666" s="345"/>
      <c r="W666" s="345"/>
      <c r="X666" s="345"/>
      <c r="Y666" s="345"/>
      <c r="Z666" s="345"/>
      <c r="AA666" s="345"/>
      <c r="AB666" s="346"/>
    </row>
    <row r="667" spans="2:28" customFormat="1" ht="15" customHeight="1" x14ac:dyDescent="0.3">
      <c r="B667" s="338"/>
      <c r="C667" s="330"/>
      <c r="D667" s="350"/>
      <c r="E667" s="350"/>
      <c r="F667" s="350"/>
      <c r="G667" s="350"/>
      <c r="H667" s="350"/>
      <c r="I667" s="355"/>
      <c r="J667" s="355"/>
      <c r="K667" s="351"/>
      <c r="L667" s="355"/>
      <c r="M667" s="350"/>
      <c r="N667" s="350"/>
      <c r="O667" s="350"/>
      <c r="P667" s="356"/>
      <c r="Q667" s="274"/>
      <c r="R667" s="268"/>
      <c r="S667" s="343"/>
      <c r="T667" s="344"/>
      <c r="U667" s="345"/>
      <c r="V667" s="345"/>
      <c r="W667" s="345"/>
      <c r="X667" s="345"/>
      <c r="Y667" s="345"/>
      <c r="Z667" s="345"/>
      <c r="AA667" s="345"/>
      <c r="AB667" s="346"/>
    </row>
    <row r="668" spans="2:28" customFormat="1" ht="15" customHeight="1" x14ac:dyDescent="0.3">
      <c r="B668" s="338"/>
      <c r="C668" s="330"/>
      <c r="D668" s="350"/>
      <c r="E668" s="350"/>
      <c r="F668" s="350"/>
      <c r="G668" s="350"/>
      <c r="H668" s="350"/>
      <c r="I668" s="355"/>
      <c r="J668" s="355"/>
      <c r="K668" s="351"/>
      <c r="L668" s="355"/>
      <c r="M668" s="350"/>
      <c r="N668" s="350"/>
      <c r="O668" s="350"/>
      <c r="P668" s="356"/>
      <c r="Q668" s="274"/>
      <c r="R668" s="268"/>
      <c r="S668" s="343"/>
      <c r="T668" s="344"/>
      <c r="U668" s="345"/>
      <c r="V668" s="345"/>
      <c r="W668" s="345"/>
      <c r="X668" s="345"/>
      <c r="Y668" s="345"/>
      <c r="Z668" s="345"/>
      <c r="AA668" s="345"/>
      <c r="AB668" s="346"/>
    </row>
    <row r="669" spans="2:28" customFormat="1" ht="15" customHeight="1" x14ac:dyDescent="0.3">
      <c r="B669" s="338"/>
      <c r="C669" s="330"/>
      <c r="D669" s="350"/>
      <c r="E669" s="350"/>
      <c r="F669" s="350"/>
      <c r="G669" s="350"/>
      <c r="H669" s="350"/>
      <c r="I669" s="355"/>
      <c r="J669" s="355"/>
      <c r="K669" s="351"/>
      <c r="L669" s="355"/>
      <c r="M669" s="350"/>
      <c r="N669" s="350"/>
      <c r="O669" s="350"/>
      <c r="P669" s="356"/>
      <c r="Q669" s="274"/>
      <c r="R669" s="268"/>
      <c r="S669" s="343"/>
      <c r="T669" s="344"/>
      <c r="U669" s="345"/>
      <c r="V669" s="345"/>
      <c r="W669" s="345"/>
      <c r="X669" s="345"/>
      <c r="Y669" s="345"/>
      <c r="Z669" s="345"/>
      <c r="AA669" s="345"/>
      <c r="AB669" s="346"/>
    </row>
    <row r="670" spans="2:28" customFormat="1" ht="15" customHeight="1" x14ac:dyDescent="0.3">
      <c r="B670" s="338"/>
      <c r="C670" s="330"/>
      <c r="D670" s="350"/>
      <c r="E670" s="350"/>
      <c r="F670" s="350"/>
      <c r="G670" s="350"/>
      <c r="H670" s="350"/>
      <c r="I670" s="355"/>
      <c r="J670" s="355"/>
      <c r="K670" s="351"/>
      <c r="L670" s="355"/>
      <c r="M670" s="350"/>
      <c r="N670" s="350"/>
      <c r="O670" s="350"/>
      <c r="P670" s="356"/>
      <c r="Q670" s="274"/>
      <c r="R670" s="268"/>
      <c r="S670" s="343"/>
      <c r="T670" s="344"/>
      <c r="U670" s="345"/>
      <c r="V670" s="345"/>
      <c r="W670" s="345"/>
      <c r="X670" s="345"/>
      <c r="Y670" s="345"/>
      <c r="Z670" s="345"/>
      <c r="AA670" s="345"/>
      <c r="AB670" s="346"/>
    </row>
    <row r="671" spans="2:28" customFormat="1" ht="15" customHeight="1" x14ac:dyDescent="0.3">
      <c r="B671" s="338"/>
      <c r="C671" s="330"/>
      <c r="D671" s="350"/>
      <c r="E671" s="350"/>
      <c r="F671" s="350"/>
      <c r="G671" s="350"/>
      <c r="H671" s="350"/>
      <c r="I671" s="355"/>
      <c r="J671" s="355"/>
      <c r="K671" s="351"/>
      <c r="L671" s="355"/>
      <c r="M671" s="350"/>
      <c r="N671" s="350"/>
      <c r="O671" s="350"/>
      <c r="P671" s="356"/>
      <c r="Q671" s="274"/>
      <c r="R671" s="268"/>
      <c r="S671" s="343"/>
      <c r="T671" s="344"/>
      <c r="U671" s="345"/>
      <c r="V671" s="345"/>
      <c r="W671" s="345"/>
      <c r="X671" s="345"/>
      <c r="Y671" s="345"/>
      <c r="Z671" s="345"/>
      <c r="AA671" s="345"/>
      <c r="AB671" s="346"/>
    </row>
    <row r="672" spans="2:28" customFormat="1" ht="15" customHeight="1" x14ac:dyDescent="0.3">
      <c r="B672" s="338"/>
      <c r="C672" s="330"/>
      <c r="D672" s="350"/>
      <c r="E672" s="350"/>
      <c r="F672" s="350"/>
      <c r="G672" s="350"/>
      <c r="H672" s="350"/>
      <c r="I672" s="355"/>
      <c r="J672" s="355"/>
      <c r="K672" s="351"/>
      <c r="L672" s="355"/>
      <c r="M672" s="350"/>
      <c r="N672" s="350"/>
      <c r="O672" s="350"/>
      <c r="P672" s="356"/>
      <c r="Q672" s="274"/>
      <c r="R672" s="268"/>
      <c r="S672" s="343"/>
      <c r="T672" s="344"/>
      <c r="U672" s="345"/>
      <c r="V672" s="345"/>
      <c r="W672" s="345"/>
      <c r="X672" s="345"/>
      <c r="Y672" s="345"/>
      <c r="Z672" s="345"/>
      <c r="AA672" s="345"/>
      <c r="AB672" s="346"/>
    </row>
    <row r="673" spans="2:28" customFormat="1" ht="15" customHeight="1" x14ac:dyDescent="0.3">
      <c r="B673" s="338"/>
      <c r="C673" s="330"/>
      <c r="D673" s="350"/>
      <c r="E673" s="350"/>
      <c r="F673" s="350"/>
      <c r="G673" s="350"/>
      <c r="H673" s="350"/>
      <c r="I673" s="355"/>
      <c r="J673" s="355"/>
      <c r="K673" s="351"/>
      <c r="L673" s="355"/>
      <c r="M673" s="350"/>
      <c r="N673" s="350"/>
      <c r="O673" s="350"/>
      <c r="P673" s="356"/>
      <c r="Q673" s="274"/>
      <c r="R673" s="268"/>
      <c r="S673" s="343"/>
      <c r="T673" s="344"/>
      <c r="U673" s="345"/>
      <c r="V673" s="345"/>
      <c r="W673" s="345"/>
      <c r="X673" s="345"/>
      <c r="Y673" s="345"/>
      <c r="Z673" s="345"/>
      <c r="AA673" s="345"/>
      <c r="AB673" s="346"/>
    </row>
    <row r="674" spans="2:28" customFormat="1" ht="15" customHeight="1" x14ac:dyDescent="0.3">
      <c r="B674" s="338"/>
      <c r="C674" s="330"/>
      <c r="D674" s="350"/>
      <c r="E674" s="350"/>
      <c r="F674" s="350"/>
      <c r="G674" s="350"/>
      <c r="H674" s="350"/>
      <c r="I674" s="355"/>
      <c r="J674" s="355"/>
      <c r="K674" s="351"/>
      <c r="L674" s="355"/>
      <c r="M674" s="350"/>
      <c r="N674" s="350"/>
      <c r="O674" s="350"/>
      <c r="P674" s="356"/>
      <c r="Q674" s="274"/>
      <c r="R674" s="268"/>
      <c r="S674" s="343"/>
      <c r="T674" s="344"/>
      <c r="U674" s="345"/>
      <c r="V674" s="345"/>
      <c r="W674" s="345"/>
      <c r="X674" s="345"/>
      <c r="Y674" s="345"/>
      <c r="Z674" s="345"/>
      <c r="AA674" s="345"/>
      <c r="AB674" s="346"/>
    </row>
    <row r="675" spans="2:28" customFormat="1" ht="15" customHeight="1" x14ac:dyDescent="0.3">
      <c r="B675" s="338"/>
      <c r="C675" s="330"/>
      <c r="D675" s="350"/>
      <c r="E675" s="350"/>
      <c r="F675" s="350"/>
      <c r="G675" s="350"/>
      <c r="H675" s="350"/>
      <c r="I675" s="355"/>
      <c r="J675" s="355"/>
      <c r="K675" s="351"/>
      <c r="L675" s="355"/>
      <c r="M675" s="350"/>
      <c r="N675" s="350"/>
      <c r="O675" s="350"/>
      <c r="P675" s="356"/>
      <c r="Q675" s="274"/>
      <c r="R675" s="268"/>
      <c r="S675" s="343"/>
      <c r="T675" s="344"/>
      <c r="U675" s="345"/>
      <c r="V675" s="345"/>
      <c r="W675" s="345"/>
      <c r="X675" s="345"/>
      <c r="Y675" s="345"/>
      <c r="Z675" s="345"/>
      <c r="AA675" s="345"/>
      <c r="AB675" s="346"/>
    </row>
    <row r="676" spans="2:28" customFormat="1" ht="15" customHeight="1" x14ac:dyDescent="0.3">
      <c r="B676" s="338"/>
      <c r="C676" s="330"/>
      <c r="D676" s="350"/>
      <c r="E676" s="350"/>
      <c r="F676" s="350"/>
      <c r="G676" s="350"/>
      <c r="H676" s="350"/>
      <c r="I676" s="355"/>
      <c r="J676" s="355"/>
      <c r="K676" s="351"/>
      <c r="L676" s="355"/>
      <c r="M676" s="350"/>
      <c r="N676" s="350"/>
      <c r="O676" s="350"/>
      <c r="P676" s="356"/>
      <c r="Q676" s="274"/>
      <c r="R676" s="268"/>
      <c r="S676" s="343"/>
      <c r="T676" s="344"/>
      <c r="U676" s="345"/>
      <c r="V676" s="345"/>
      <c r="W676" s="345"/>
      <c r="X676" s="345"/>
      <c r="Y676" s="345"/>
      <c r="Z676" s="345"/>
      <c r="AA676" s="345"/>
      <c r="AB676" s="346"/>
    </row>
    <row r="677" spans="2:28" customFormat="1" ht="15" customHeight="1" x14ac:dyDescent="0.3">
      <c r="B677" s="338"/>
      <c r="C677" s="330"/>
      <c r="D677" s="350"/>
      <c r="E677" s="350"/>
      <c r="F677" s="350"/>
      <c r="G677" s="350"/>
      <c r="H677" s="350"/>
      <c r="I677" s="355"/>
      <c r="J677" s="355"/>
      <c r="K677" s="351"/>
      <c r="L677" s="355"/>
      <c r="M677" s="350"/>
      <c r="N677" s="350"/>
      <c r="O677" s="350"/>
      <c r="P677" s="356"/>
      <c r="Q677" s="274"/>
      <c r="R677" s="268"/>
      <c r="S677" s="343"/>
      <c r="T677" s="344"/>
      <c r="U677" s="345"/>
      <c r="V677" s="345"/>
      <c r="W677" s="345"/>
      <c r="X677" s="345"/>
      <c r="Y677" s="345"/>
      <c r="Z677" s="345"/>
      <c r="AA677" s="345"/>
      <c r="AB677" s="346"/>
    </row>
    <row r="678" spans="2:28" customFormat="1" ht="15" customHeight="1" x14ac:dyDescent="0.3">
      <c r="B678" s="338"/>
      <c r="C678" s="330"/>
      <c r="D678" s="350"/>
      <c r="E678" s="350"/>
      <c r="F678" s="350"/>
      <c r="G678" s="350"/>
      <c r="H678" s="350"/>
      <c r="I678" s="355"/>
      <c r="J678" s="355"/>
      <c r="K678" s="351"/>
      <c r="L678" s="355"/>
      <c r="M678" s="350"/>
      <c r="N678" s="350"/>
      <c r="O678" s="350"/>
      <c r="P678" s="356"/>
      <c r="Q678" s="274"/>
      <c r="R678" s="268"/>
      <c r="S678" s="343"/>
      <c r="T678" s="344"/>
      <c r="U678" s="345"/>
      <c r="V678" s="345"/>
      <c r="W678" s="345"/>
      <c r="X678" s="345"/>
      <c r="Y678" s="345"/>
      <c r="Z678" s="345"/>
      <c r="AA678" s="345"/>
      <c r="AB678" s="346"/>
    </row>
    <row r="679" spans="2:28" customFormat="1" ht="15" customHeight="1" x14ac:dyDescent="0.3">
      <c r="B679" s="338"/>
      <c r="C679" s="330"/>
      <c r="D679" s="350"/>
      <c r="E679" s="350"/>
      <c r="F679" s="350"/>
      <c r="G679" s="350"/>
      <c r="H679" s="350"/>
      <c r="I679" s="355"/>
      <c r="J679" s="355"/>
      <c r="K679" s="351"/>
      <c r="L679" s="355"/>
      <c r="M679" s="350"/>
      <c r="N679" s="350"/>
      <c r="O679" s="350"/>
      <c r="P679" s="356"/>
      <c r="Q679" s="274"/>
      <c r="R679" s="268"/>
      <c r="S679" s="343"/>
      <c r="T679" s="344"/>
      <c r="U679" s="345"/>
      <c r="V679" s="345"/>
      <c r="W679" s="345"/>
      <c r="X679" s="345"/>
      <c r="Y679" s="345"/>
      <c r="Z679" s="345"/>
      <c r="AA679" s="345"/>
      <c r="AB679" s="346"/>
    </row>
    <row r="680" spans="2:28" customFormat="1" ht="15" customHeight="1" x14ac:dyDescent="0.3">
      <c r="B680" s="338"/>
      <c r="C680" s="330"/>
      <c r="D680" s="350"/>
      <c r="E680" s="350"/>
      <c r="F680" s="350"/>
      <c r="G680" s="350"/>
      <c r="H680" s="350"/>
      <c r="I680" s="355"/>
      <c r="J680" s="355"/>
      <c r="K680" s="351"/>
      <c r="L680" s="355"/>
      <c r="M680" s="350"/>
      <c r="N680" s="350"/>
      <c r="O680" s="350"/>
      <c r="P680" s="356"/>
      <c r="Q680" s="274"/>
      <c r="R680" s="268"/>
      <c r="S680" s="343"/>
      <c r="T680" s="344"/>
      <c r="U680" s="345"/>
      <c r="V680" s="345"/>
      <c r="W680" s="345"/>
      <c r="X680" s="345"/>
      <c r="Y680" s="345"/>
      <c r="Z680" s="345"/>
      <c r="AA680" s="345"/>
      <c r="AB680" s="346"/>
    </row>
    <row r="681" spans="2:28" customFormat="1" ht="15" customHeight="1" x14ac:dyDescent="0.3">
      <c r="B681" s="338"/>
      <c r="C681" s="330"/>
      <c r="D681" s="350"/>
      <c r="E681" s="350"/>
      <c r="F681" s="350"/>
      <c r="G681" s="350"/>
      <c r="H681" s="350"/>
      <c r="I681" s="355"/>
      <c r="J681" s="355"/>
      <c r="K681" s="351"/>
      <c r="L681" s="355"/>
      <c r="M681" s="350"/>
      <c r="N681" s="350"/>
      <c r="O681" s="350"/>
      <c r="P681" s="356"/>
      <c r="Q681" s="274"/>
      <c r="R681" s="268"/>
      <c r="S681" s="343"/>
      <c r="T681" s="344"/>
      <c r="U681" s="345"/>
      <c r="V681" s="345"/>
      <c r="W681" s="345"/>
      <c r="X681" s="345"/>
      <c r="Y681" s="345"/>
      <c r="Z681" s="345"/>
      <c r="AA681" s="345"/>
      <c r="AB681" s="346"/>
    </row>
    <row r="682" spans="2:28" customFormat="1" ht="15" customHeight="1" x14ac:dyDescent="0.3">
      <c r="B682" s="338"/>
      <c r="C682" s="330"/>
      <c r="D682" s="350"/>
      <c r="E682" s="350"/>
      <c r="F682" s="350"/>
      <c r="G682" s="350"/>
      <c r="H682" s="350"/>
      <c r="I682" s="355"/>
      <c r="J682" s="355"/>
      <c r="K682" s="351"/>
      <c r="L682" s="355"/>
      <c r="M682" s="350"/>
      <c r="N682" s="350"/>
      <c r="O682" s="350"/>
      <c r="P682" s="356"/>
      <c r="Q682" s="274"/>
      <c r="R682" s="268"/>
      <c r="S682" s="343"/>
      <c r="T682" s="344"/>
      <c r="U682" s="345"/>
      <c r="V682" s="345"/>
      <c r="W682" s="345"/>
      <c r="X682" s="345"/>
      <c r="Y682" s="345"/>
      <c r="Z682" s="345"/>
      <c r="AA682" s="345"/>
      <c r="AB682" s="346"/>
    </row>
    <row r="683" spans="2:28" customFormat="1" ht="15" customHeight="1" x14ac:dyDescent="0.3">
      <c r="B683" s="338"/>
      <c r="C683" s="330"/>
      <c r="D683" s="350"/>
      <c r="E683" s="350"/>
      <c r="F683" s="350"/>
      <c r="G683" s="350"/>
      <c r="H683" s="350"/>
      <c r="I683" s="355"/>
      <c r="J683" s="355"/>
      <c r="K683" s="351"/>
      <c r="L683" s="355"/>
      <c r="M683" s="350"/>
      <c r="N683" s="350"/>
      <c r="O683" s="350"/>
      <c r="P683" s="356"/>
      <c r="Q683" s="274"/>
      <c r="R683" s="268"/>
      <c r="S683" s="343"/>
      <c r="T683" s="344"/>
      <c r="U683" s="345"/>
      <c r="V683" s="345"/>
      <c r="W683" s="345"/>
      <c r="X683" s="345"/>
      <c r="Y683" s="345"/>
      <c r="Z683" s="345"/>
      <c r="AA683" s="345"/>
      <c r="AB683" s="346"/>
    </row>
    <row r="684" spans="2:28" customFormat="1" ht="15" customHeight="1" x14ac:dyDescent="0.3">
      <c r="B684" s="338"/>
      <c r="C684" s="330"/>
      <c r="D684" s="350"/>
      <c r="E684" s="350"/>
      <c r="F684" s="350"/>
      <c r="G684" s="350"/>
      <c r="H684" s="350"/>
      <c r="I684" s="355"/>
      <c r="J684" s="355"/>
      <c r="K684" s="351"/>
      <c r="L684" s="355"/>
      <c r="M684" s="350"/>
      <c r="N684" s="350"/>
      <c r="O684" s="350"/>
      <c r="P684" s="356"/>
      <c r="Q684" s="274"/>
      <c r="R684" s="268"/>
      <c r="S684" s="343"/>
      <c r="T684" s="344"/>
      <c r="U684" s="345"/>
      <c r="V684" s="345"/>
      <c r="W684" s="345"/>
      <c r="X684" s="345"/>
      <c r="Y684" s="345"/>
      <c r="Z684" s="345"/>
      <c r="AA684" s="345"/>
      <c r="AB684" s="346"/>
    </row>
    <row r="685" spans="2:28" customFormat="1" ht="15" customHeight="1" x14ac:dyDescent="0.3">
      <c r="B685" s="338"/>
      <c r="C685" s="330"/>
      <c r="D685" s="350"/>
      <c r="E685" s="350"/>
      <c r="F685" s="350"/>
      <c r="G685" s="350"/>
      <c r="H685" s="350"/>
      <c r="I685" s="355"/>
      <c r="J685" s="355"/>
      <c r="K685" s="351"/>
      <c r="L685" s="355"/>
      <c r="M685" s="350"/>
      <c r="N685" s="350"/>
      <c r="O685" s="350"/>
      <c r="P685" s="356"/>
      <c r="Q685" s="274"/>
      <c r="R685" s="268"/>
      <c r="S685" s="343"/>
      <c r="T685" s="344"/>
      <c r="U685" s="345"/>
      <c r="V685" s="345"/>
      <c r="W685" s="345"/>
      <c r="X685" s="345"/>
      <c r="Y685" s="345"/>
      <c r="Z685" s="345"/>
      <c r="AA685" s="345"/>
      <c r="AB685" s="346"/>
    </row>
    <row r="686" spans="2:28" customFormat="1" ht="15" customHeight="1" x14ac:dyDescent="0.3">
      <c r="B686" s="338"/>
      <c r="C686" s="330"/>
      <c r="D686" s="350"/>
      <c r="E686" s="350"/>
      <c r="F686" s="350"/>
      <c r="G686" s="350"/>
      <c r="H686" s="350"/>
      <c r="I686" s="355"/>
      <c r="J686" s="355"/>
      <c r="K686" s="351"/>
      <c r="L686" s="355"/>
      <c r="M686" s="350"/>
      <c r="N686" s="350"/>
      <c r="O686" s="350"/>
      <c r="P686" s="356"/>
      <c r="Q686" s="274"/>
      <c r="R686" s="268"/>
      <c r="S686" s="343"/>
      <c r="T686" s="344"/>
      <c r="U686" s="345"/>
      <c r="V686" s="345"/>
      <c r="W686" s="345"/>
      <c r="X686" s="345"/>
      <c r="Y686" s="345"/>
      <c r="Z686" s="345"/>
      <c r="AA686" s="345"/>
      <c r="AB686" s="346"/>
    </row>
    <row r="687" spans="2:28" customFormat="1" ht="15" customHeight="1" x14ac:dyDescent="0.3">
      <c r="B687" s="338"/>
      <c r="C687" s="330"/>
      <c r="D687" s="350"/>
      <c r="E687" s="350"/>
      <c r="F687" s="350"/>
      <c r="G687" s="350"/>
      <c r="H687" s="350"/>
      <c r="I687" s="355"/>
      <c r="J687" s="355"/>
      <c r="K687" s="351"/>
      <c r="L687" s="355"/>
      <c r="M687" s="350"/>
      <c r="N687" s="350"/>
      <c r="O687" s="350"/>
      <c r="P687" s="356"/>
      <c r="Q687" s="274"/>
      <c r="R687" s="268"/>
      <c r="S687" s="343"/>
      <c r="T687" s="344"/>
      <c r="U687" s="345"/>
      <c r="V687" s="345"/>
      <c r="W687" s="345"/>
      <c r="X687" s="345"/>
      <c r="Y687" s="345"/>
      <c r="Z687" s="345"/>
      <c r="AA687" s="345"/>
      <c r="AB687" s="346"/>
    </row>
    <row r="688" spans="2:28" customFormat="1" ht="15" customHeight="1" x14ac:dyDescent="0.3">
      <c r="B688" s="338"/>
      <c r="C688" s="330"/>
      <c r="D688" s="350"/>
      <c r="E688" s="350"/>
      <c r="F688" s="350"/>
      <c r="G688" s="350"/>
      <c r="H688" s="350"/>
      <c r="I688" s="355"/>
      <c r="J688" s="355"/>
      <c r="K688" s="351"/>
      <c r="L688" s="355"/>
      <c r="M688" s="350"/>
      <c r="N688" s="350"/>
      <c r="O688" s="350"/>
      <c r="P688" s="356"/>
      <c r="Q688" s="274"/>
      <c r="R688" s="268"/>
      <c r="S688" s="343"/>
      <c r="T688" s="344"/>
      <c r="U688" s="345"/>
      <c r="V688" s="345"/>
      <c r="W688" s="345"/>
      <c r="X688" s="345"/>
      <c r="Y688" s="345"/>
      <c r="Z688" s="345"/>
      <c r="AA688" s="345"/>
      <c r="AB688" s="346"/>
    </row>
    <row r="689" spans="2:28" customFormat="1" ht="15" customHeight="1" x14ac:dyDescent="0.3">
      <c r="B689" s="338"/>
      <c r="C689" s="330"/>
      <c r="D689" s="350"/>
      <c r="E689" s="350"/>
      <c r="F689" s="350"/>
      <c r="G689" s="350"/>
      <c r="H689" s="350"/>
      <c r="I689" s="355"/>
      <c r="J689" s="355"/>
      <c r="K689" s="351"/>
      <c r="L689" s="355"/>
      <c r="M689" s="350"/>
      <c r="N689" s="350"/>
      <c r="O689" s="350"/>
      <c r="P689" s="356"/>
      <c r="Q689" s="274"/>
      <c r="R689" s="268"/>
      <c r="S689" s="343"/>
      <c r="T689" s="344"/>
      <c r="U689" s="345"/>
      <c r="V689" s="345"/>
      <c r="W689" s="345"/>
      <c r="X689" s="345"/>
      <c r="Y689" s="345"/>
      <c r="Z689" s="345"/>
      <c r="AA689" s="345"/>
      <c r="AB689" s="346"/>
    </row>
    <row r="690" spans="2:28" customFormat="1" ht="15" customHeight="1" x14ac:dyDescent="0.3">
      <c r="B690" s="338"/>
      <c r="C690" s="330"/>
      <c r="D690" s="350"/>
      <c r="E690" s="350"/>
      <c r="F690" s="350"/>
      <c r="G690" s="350"/>
      <c r="H690" s="350"/>
      <c r="I690" s="355"/>
      <c r="J690" s="355"/>
      <c r="K690" s="351"/>
      <c r="L690" s="355"/>
      <c r="M690" s="350"/>
      <c r="N690" s="350"/>
      <c r="O690" s="350"/>
      <c r="P690" s="356"/>
      <c r="Q690" s="274"/>
      <c r="R690" s="268"/>
      <c r="S690" s="343"/>
      <c r="T690" s="344"/>
      <c r="U690" s="345"/>
      <c r="V690" s="345"/>
      <c r="W690" s="345"/>
      <c r="X690" s="345"/>
      <c r="Y690" s="345"/>
      <c r="Z690" s="345"/>
      <c r="AA690" s="345"/>
      <c r="AB690" s="346"/>
    </row>
    <row r="691" spans="2:28" customFormat="1" ht="15" customHeight="1" x14ac:dyDescent="0.3">
      <c r="B691" s="338"/>
      <c r="C691" s="330"/>
      <c r="D691" s="350"/>
      <c r="E691" s="350"/>
      <c r="F691" s="350"/>
      <c r="G691" s="350"/>
      <c r="H691" s="350"/>
      <c r="I691" s="355"/>
      <c r="J691" s="355"/>
      <c r="K691" s="351"/>
      <c r="L691" s="355"/>
      <c r="M691" s="350"/>
      <c r="N691" s="350"/>
      <c r="O691" s="350"/>
      <c r="P691" s="356"/>
      <c r="Q691" s="274"/>
      <c r="R691" s="268"/>
      <c r="S691" s="343"/>
      <c r="T691" s="344"/>
      <c r="U691" s="345"/>
      <c r="V691" s="345"/>
      <c r="W691" s="345"/>
      <c r="X691" s="345"/>
      <c r="Y691" s="345"/>
      <c r="Z691" s="345"/>
      <c r="AA691" s="345"/>
      <c r="AB691" s="346"/>
    </row>
    <row r="692" spans="2:28" customFormat="1" ht="15" customHeight="1" x14ac:dyDescent="0.3">
      <c r="B692" s="338"/>
      <c r="C692" s="330"/>
      <c r="D692" s="350"/>
      <c r="E692" s="350"/>
      <c r="F692" s="350"/>
      <c r="G692" s="350"/>
      <c r="H692" s="350"/>
      <c r="I692" s="355"/>
      <c r="J692" s="355"/>
      <c r="K692" s="351"/>
      <c r="L692" s="355"/>
      <c r="M692" s="350"/>
      <c r="N692" s="350"/>
      <c r="O692" s="350"/>
      <c r="P692" s="356"/>
      <c r="Q692" s="274"/>
      <c r="R692" s="268"/>
      <c r="S692" s="343"/>
      <c r="T692" s="344"/>
      <c r="U692" s="345"/>
      <c r="V692" s="345"/>
      <c r="W692" s="345"/>
      <c r="X692" s="345"/>
      <c r="Y692" s="345"/>
      <c r="Z692" s="345"/>
      <c r="AA692" s="345"/>
      <c r="AB692" s="346"/>
    </row>
    <row r="693" spans="2:28" customFormat="1" ht="15" customHeight="1" x14ac:dyDescent="0.3">
      <c r="B693" s="338"/>
      <c r="C693" s="330"/>
      <c r="D693" s="350"/>
      <c r="E693" s="350"/>
      <c r="F693" s="350"/>
      <c r="G693" s="350"/>
      <c r="H693" s="350"/>
      <c r="I693" s="355"/>
      <c r="J693" s="355"/>
      <c r="K693" s="351"/>
      <c r="L693" s="355"/>
      <c r="M693" s="350"/>
      <c r="N693" s="350"/>
      <c r="O693" s="350"/>
      <c r="P693" s="356"/>
      <c r="Q693" s="274"/>
      <c r="R693" s="268"/>
      <c r="S693" s="343"/>
      <c r="T693" s="344"/>
      <c r="U693" s="345"/>
      <c r="V693" s="345"/>
      <c r="W693" s="345"/>
      <c r="X693" s="345"/>
      <c r="Y693" s="345"/>
      <c r="Z693" s="345"/>
      <c r="AA693" s="345"/>
      <c r="AB693" s="346"/>
    </row>
    <row r="694" spans="2:28" customFormat="1" ht="15" customHeight="1" x14ac:dyDescent="0.3">
      <c r="B694" s="338"/>
      <c r="C694" s="330"/>
      <c r="D694" s="350"/>
      <c r="E694" s="350"/>
      <c r="F694" s="350"/>
      <c r="G694" s="350"/>
      <c r="H694" s="350"/>
      <c r="I694" s="355"/>
      <c r="J694" s="355"/>
      <c r="K694" s="351"/>
      <c r="L694" s="355"/>
      <c r="M694" s="350"/>
      <c r="N694" s="350"/>
      <c r="O694" s="350"/>
      <c r="P694" s="356"/>
      <c r="Q694" s="274"/>
      <c r="R694" s="268"/>
      <c r="S694" s="343"/>
      <c r="T694" s="344"/>
      <c r="U694" s="345"/>
      <c r="V694" s="345"/>
      <c r="W694" s="345"/>
      <c r="X694" s="345"/>
      <c r="Y694" s="345"/>
      <c r="Z694" s="345"/>
      <c r="AA694" s="345"/>
      <c r="AB694" s="346"/>
    </row>
    <row r="695" spans="2:28" customFormat="1" ht="15" customHeight="1" x14ac:dyDescent="0.3">
      <c r="B695" s="338"/>
      <c r="C695" s="330"/>
      <c r="D695" s="350"/>
      <c r="E695" s="350"/>
      <c r="F695" s="350"/>
      <c r="G695" s="350"/>
      <c r="H695" s="350"/>
      <c r="I695" s="355"/>
      <c r="J695" s="355"/>
      <c r="K695" s="351"/>
      <c r="L695" s="355"/>
      <c r="M695" s="350"/>
      <c r="N695" s="350"/>
      <c r="O695" s="350"/>
      <c r="P695" s="356"/>
      <c r="Q695" s="274"/>
      <c r="R695" s="268"/>
      <c r="S695" s="343"/>
      <c r="T695" s="344"/>
      <c r="U695" s="345"/>
      <c r="V695" s="345"/>
      <c r="W695" s="345"/>
      <c r="X695" s="345"/>
      <c r="Y695" s="345"/>
      <c r="Z695" s="345"/>
      <c r="AA695" s="345"/>
      <c r="AB695" s="346"/>
    </row>
    <row r="696" spans="2:28" customFormat="1" ht="15" customHeight="1" x14ac:dyDescent="0.3">
      <c r="B696" s="338"/>
      <c r="C696" s="330"/>
      <c r="D696" s="350"/>
      <c r="E696" s="350"/>
      <c r="F696" s="350"/>
      <c r="G696" s="350"/>
      <c r="H696" s="350"/>
      <c r="I696" s="355"/>
      <c r="J696" s="355"/>
      <c r="K696" s="351"/>
      <c r="L696" s="355"/>
      <c r="M696" s="350"/>
      <c r="N696" s="350"/>
      <c r="O696" s="350"/>
      <c r="P696" s="356"/>
      <c r="Q696" s="274"/>
      <c r="R696" s="268"/>
      <c r="S696" s="343"/>
      <c r="T696" s="344"/>
      <c r="U696" s="345"/>
      <c r="V696" s="345"/>
      <c r="W696" s="345"/>
      <c r="X696" s="345"/>
      <c r="Y696" s="345"/>
      <c r="Z696" s="345"/>
      <c r="AA696" s="345"/>
      <c r="AB696" s="346"/>
    </row>
    <row r="697" spans="2:28" customFormat="1" ht="15" customHeight="1" x14ac:dyDescent="0.3">
      <c r="B697" s="338"/>
      <c r="C697" s="330"/>
      <c r="D697" s="350"/>
      <c r="E697" s="350"/>
      <c r="F697" s="350"/>
      <c r="G697" s="350"/>
      <c r="H697" s="350"/>
      <c r="I697" s="355"/>
      <c r="J697" s="355"/>
      <c r="K697" s="351"/>
      <c r="L697" s="355"/>
      <c r="M697" s="350"/>
      <c r="N697" s="350"/>
      <c r="O697" s="350"/>
      <c r="P697" s="356"/>
      <c r="Q697" s="274"/>
      <c r="R697" s="268"/>
      <c r="S697" s="343"/>
      <c r="T697" s="344"/>
      <c r="U697" s="345"/>
      <c r="V697" s="345"/>
      <c r="W697" s="345"/>
      <c r="X697" s="345"/>
      <c r="Y697" s="345"/>
      <c r="Z697" s="345"/>
      <c r="AA697" s="345"/>
      <c r="AB697" s="346"/>
    </row>
    <row r="698" spans="2:28" customFormat="1" ht="15" customHeight="1" x14ac:dyDescent="0.3">
      <c r="B698" s="338"/>
      <c r="C698" s="330"/>
      <c r="D698" s="350"/>
      <c r="E698" s="350"/>
      <c r="F698" s="350"/>
      <c r="G698" s="350"/>
      <c r="H698" s="350"/>
      <c r="I698" s="355"/>
      <c r="J698" s="355"/>
      <c r="K698" s="351"/>
      <c r="L698" s="355"/>
      <c r="M698" s="350"/>
      <c r="N698" s="350"/>
      <c r="O698" s="350"/>
      <c r="P698" s="356"/>
      <c r="Q698" s="274"/>
      <c r="R698" s="268"/>
      <c r="S698" s="343"/>
      <c r="T698" s="344"/>
      <c r="U698" s="345"/>
      <c r="V698" s="345"/>
      <c r="W698" s="345"/>
      <c r="X698" s="345"/>
      <c r="Y698" s="345"/>
      <c r="Z698" s="345"/>
      <c r="AA698" s="345"/>
      <c r="AB698" s="346"/>
    </row>
    <row r="699" spans="2:28" customFormat="1" ht="15" customHeight="1" x14ac:dyDescent="0.3">
      <c r="B699" s="338"/>
      <c r="C699" s="330"/>
      <c r="D699" s="350"/>
      <c r="E699" s="350"/>
      <c r="F699" s="350"/>
      <c r="G699" s="350"/>
      <c r="H699" s="350"/>
      <c r="I699" s="355"/>
      <c r="J699" s="355"/>
      <c r="K699" s="351"/>
      <c r="L699" s="355"/>
      <c r="M699" s="350"/>
      <c r="N699" s="350"/>
      <c r="O699" s="350"/>
      <c r="P699" s="356"/>
      <c r="Q699" s="274"/>
      <c r="R699" s="268"/>
      <c r="S699" s="343"/>
      <c r="T699" s="344"/>
      <c r="U699" s="345"/>
      <c r="V699" s="345"/>
      <c r="W699" s="345"/>
      <c r="X699" s="345"/>
      <c r="Y699" s="345"/>
      <c r="Z699" s="345"/>
      <c r="AA699" s="345"/>
      <c r="AB699" s="346"/>
    </row>
    <row r="700" spans="2:28" customFormat="1" ht="15" customHeight="1" x14ac:dyDescent="0.3">
      <c r="B700" s="338"/>
      <c r="C700" s="330"/>
      <c r="D700" s="350"/>
      <c r="E700" s="350"/>
      <c r="F700" s="350"/>
      <c r="G700" s="350"/>
      <c r="H700" s="350"/>
      <c r="I700" s="355"/>
      <c r="J700" s="355"/>
      <c r="K700" s="351"/>
      <c r="L700" s="355"/>
      <c r="M700" s="350"/>
      <c r="N700" s="350"/>
      <c r="O700" s="350"/>
      <c r="P700" s="356"/>
      <c r="Q700" s="274"/>
      <c r="R700" s="268"/>
      <c r="S700" s="343"/>
      <c r="T700" s="344"/>
      <c r="U700" s="345"/>
      <c r="V700" s="345"/>
      <c r="W700" s="345"/>
      <c r="X700" s="345"/>
      <c r="Y700" s="345"/>
      <c r="Z700" s="345"/>
      <c r="AA700" s="345"/>
      <c r="AB700" s="346"/>
    </row>
    <row r="701" spans="2:28" customFormat="1" ht="15" customHeight="1" x14ac:dyDescent="0.3">
      <c r="B701" s="338"/>
      <c r="C701" s="330"/>
      <c r="D701" s="350"/>
      <c r="E701" s="350"/>
      <c r="F701" s="350"/>
      <c r="G701" s="350"/>
      <c r="H701" s="350"/>
      <c r="I701" s="355"/>
      <c r="J701" s="355"/>
      <c r="K701" s="351"/>
      <c r="L701" s="355"/>
      <c r="M701" s="350"/>
      <c r="N701" s="350"/>
      <c r="O701" s="350"/>
      <c r="P701" s="356"/>
      <c r="Q701" s="274"/>
      <c r="R701" s="268"/>
      <c r="S701" s="343"/>
      <c r="T701" s="344"/>
      <c r="U701" s="345"/>
      <c r="V701" s="345"/>
      <c r="W701" s="345"/>
      <c r="X701" s="345"/>
      <c r="Y701" s="345"/>
      <c r="Z701" s="345"/>
      <c r="AA701" s="345"/>
      <c r="AB701" s="346"/>
    </row>
    <row r="702" spans="2:28" customFormat="1" ht="15" customHeight="1" x14ac:dyDescent="0.3">
      <c r="B702" s="338"/>
      <c r="C702" s="330"/>
      <c r="D702" s="350"/>
      <c r="E702" s="350"/>
      <c r="F702" s="350"/>
      <c r="G702" s="350"/>
      <c r="H702" s="350"/>
      <c r="I702" s="355"/>
      <c r="J702" s="355"/>
      <c r="K702" s="351"/>
      <c r="L702" s="355"/>
      <c r="M702" s="350"/>
      <c r="N702" s="350"/>
      <c r="O702" s="350"/>
      <c r="P702" s="356"/>
      <c r="Q702" s="274"/>
      <c r="R702" s="268"/>
      <c r="S702" s="343"/>
      <c r="T702" s="344"/>
      <c r="U702" s="345"/>
      <c r="V702" s="345"/>
      <c r="W702" s="345"/>
      <c r="X702" s="345"/>
      <c r="Y702" s="345"/>
      <c r="Z702" s="345"/>
      <c r="AA702" s="345"/>
      <c r="AB702" s="346"/>
    </row>
    <row r="703" spans="2:28" customFormat="1" ht="15" customHeight="1" x14ac:dyDescent="0.3">
      <c r="B703" s="338"/>
      <c r="C703" s="330"/>
      <c r="D703" s="350"/>
      <c r="E703" s="350"/>
      <c r="F703" s="350"/>
      <c r="G703" s="350"/>
      <c r="H703" s="350"/>
      <c r="I703" s="355"/>
      <c r="J703" s="355"/>
      <c r="K703" s="351"/>
      <c r="L703" s="355"/>
      <c r="M703" s="350"/>
      <c r="N703" s="350"/>
      <c r="O703" s="350"/>
      <c r="P703" s="356"/>
      <c r="Q703" s="274"/>
      <c r="R703" s="268"/>
      <c r="S703" s="343"/>
      <c r="T703" s="344"/>
      <c r="U703" s="345"/>
      <c r="V703" s="345"/>
      <c r="W703" s="345"/>
      <c r="X703" s="345"/>
      <c r="Y703" s="345"/>
      <c r="Z703" s="345"/>
      <c r="AA703" s="345"/>
      <c r="AB703" s="346"/>
    </row>
    <row r="704" spans="2:28" customFormat="1" ht="15" customHeight="1" x14ac:dyDescent="0.3">
      <c r="B704" s="338"/>
      <c r="C704" s="330"/>
      <c r="D704" s="350"/>
      <c r="E704" s="350"/>
      <c r="F704" s="350"/>
      <c r="G704" s="350"/>
      <c r="H704" s="350"/>
      <c r="I704" s="355"/>
      <c r="J704" s="355"/>
      <c r="K704" s="351"/>
      <c r="L704" s="355"/>
      <c r="M704" s="350"/>
      <c r="N704" s="350"/>
      <c r="O704" s="350"/>
      <c r="P704" s="356"/>
      <c r="Q704" s="274"/>
      <c r="R704" s="268"/>
      <c r="S704" s="343"/>
      <c r="T704" s="344"/>
      <c r="U704" s="345"/>
      <c r="V704" s="345"/>
      <c r="W704" s="345"/>
      <c r="X704" s="345"/>
      <c r="Y704" s="345"/>
      <c r="Z704" s="345"/>
      <c r="AA704" s="345"/>
      <c r="AB704" s="346"/>
    </row>
    <row r="705" spans="2:28" customFormat="1" ht="15" customHeight="1" x14ac:dyDescent="0.3">
      <c r="B705" s="338"/>
      <c r="C705" s="330"/>
      <c r="D705" s="350"/>
      <c r="E705" s="350"/>
      <c r="F705" s="350"/>
      <c r="G705" s="350"/>
      <c r="H705" s="350"/>
      <c r="I705" s="355"/>
      <c r="J705" s="355"/>
      <c r="K705" s="351"/>
      <c r="L705" s="355"/>
      <c r="M705" s="350"/>
      <c r="N705" s="350"/>
      <c r="O705" s="350"/>
      <c r="P705" s="356"/>
      <c r="Q705" s="274"/>
      <c r="R705" s="268"/>
      <c r="S705" s="343"/>
      <c r="T705" s="344"/>
      <c r="U705" s="345"/>
      <c r="V705" s="345"/>
      <c r="W705" s="345"/>
      <c r="X705" s="345"/>
      <c r="Y705" s="345"/>
      <c r="Z705" s="345"/>
      <c r="AA705" s="345"/>
      <c r="AB705" s="346"/>
    </row>
    <row r="706" spans="2:28" customFormat="1" ht="15" customHeight="1" x14ac:dyDescent="0.3">
      <c r="B706" s="338"/>
      <c r="C706" s="330"/>
      <c r="D706" s="350"/>
      <c r="E706" s="350"/>
      <c r="F706" s="350"/>
      <c r="G706" s="350"/>
      <c r="H706" s="350"/>
      <c r="I706" s="355"/>
      <c r="J706" s="355"/>
      <c r="K706" s="351"/>
      <c r="L706" s="355"/>
      <c r="M706" s="350"/>
      <c r="N706" s="350"/>
      <c r="O706" s="350"/>
      <c r="P706" s="356"/>
      <c r="Q706" s="274"/>
      <c r="R706" s="268"/>
      <c r="S706" s="343"/>
      <c r="T706" s="344"/>
      <c r="U706" s="345"/>
      <c r="V706" s="345"/>
      <c r="W706" s="345"/>
      <c r="X706" s="345"/>
      <c r="Y706" s="345"/>
      <c r="Z706" s="345"/>
      <c r="AA706" s="345"/>
      <c r="AB706" s="346"/>
    </row>
    <row r="707" spans="2:28" customFormat="1" ht="15" customHeight="1" x14ac:dyDescent="0.3">
      <c r="B707" s="338"/>
      <c r="C707" s="330"/>
      <c r="D707" s="350"/>
      <c r="E707" s="350"/>
      <c r="F707" s="350"/>
      <c r="G707" s="350"/>
      <c r="H707" s="350"/>
      <c r="I707" s="355"/>
      <c r="J707" s="355"/>
      <c r="K707" s="351"/>
      <c r="L707" s="355"/>
      <c r="M707" s="350"/>
      <c r="N707" s="350"/>
      <c r="O707" s="350"/>
      <c r="P707" s="356"/>
      <c r="Q707" s="274"/>
      <c r="R707" s="268"/>
      <c r="S707" s="343"/>
      <c r="T707" s="344"/>
      <c r="U707" s="345"/>
      <c r="V707" s="345"/>
      <c r="W707" s="345"/>
      <c r="X707" s="345"/>
      <c r="Y707" s="345"/>
      <c r="Z707" s="345"/>
      <c r="AA707" s="345"/>
      <c r="AB707" s="346"/>
    </row>
    <row r="708" spans="2:28" customFormat="1" ht="15" customHeight="1" x14ac:dyDescent="0.3">
      <c r="B708" s="338"/>
      <c r="C708" s="330"/>
      <c r="D708" s="350"/>
      <c r="E708" s="350"/>
      <c r="F708" s="350"/>
      <c r="G708" s="350"/>
      <c r="H708" s="350"/>
      <c r="I708" s="355"/>
      <c r="J708" s="355"/>
      <c r="K708" s="351"/>
      <c r="L708" s="355"/>
      <c r="M708" s="350"/>
      <c r="N708" s="350"/>
      <c r="O708" s="350"/>
      <c r="P708" s="356"/>
      <c r="Q708" s="274"/>
      <c r="R708" s="268"/>
      <c r="S708" s="343"/>
      <c r="T708" s="344"/>
      <c r="U708" s="345"/>
      <c r="V708" s="345"/>
      <c r="W708" s="345"/>
      <c r="X708" s="345"/>
      <c r="Y708" s="345"/>
      <c r="Z708" s="345"/>
      <c r="AA708" s="345"/>
      <c r="AB708" s="346"/>
    </row>
    <row r="709" spans="2:28" customFormat="1" ht="15" customHeight="1" x14ac:dyDescent="0.3">
      <c r="B709" s="338"/>
      <c r="C709" s="330"/>
      <c r="D709" s="350"/>
      <c r="E709" s="350"/>
      <c r="F709" s="350"/>
      <c r="G709" s="350"/>
      <c r="H709" s="350"/>
      <c r="I709" s="355"/>
      <c r="J709" s="355"/>
      <c r="K709" s="351"/>
      <c r="L709" s="355"/>
      <c r="M709" s="350"/>
      <c r="N709" s="350"/>
      <c r="O709" s="350"/>
      <c r="P709" s="356"/>
      <c r="Q709" s="274"/>
      <c r="R709" s="268"/>
      <c r="S709" s="343"/>
      <c r="T709" s="344"/>
      <c r="U709" s="345"/>
      <c r="V709" s="345"/>
      <c r="W709" s="345"/>
      <c r="X709" s="345"/>
      <c r="Y709" s="345"/>
      <c r="Z709" s="345"/>
      <c r="AA709" s="345"/>
      <c r="AB709" s="346"/>
    </row>
    <row r="710" spans="2:28" customFormat="1" ht="15" customHeight="1" x14ac:dyDescent="0.3">
      <c r="B710" s="338"/>
      <c r="C710" s="330"/>
      <c r="D710" s="350"/>
      <c r="E710" s="350"/>
      <c r="F710" s="350"/>
      <c r="G710" s="350"/>
      <c r="H710" s="350"/>
      <c r="I710" s="355"/>
      <c r="J710" s="355"/>
      <c r="K710" s="351"/>
      <c r="L710" s="355"/>
      <c r="M710" s="350"/>
      <c r="N710" s="350"/>
      <c r="O710" s="350"/>
      <c r="P710" s="356"/>
      <c r="Q710" s="274"/>
      <c r="R710" s="268"/>
      <c r="S710" s="343"/>
      <c r="T710" s="344"/>
      <c r="U710" s="345"/>
      <c r="V710" s="345"/>
      <c r="W710" s="345"/>
      <c r="X710" s="345"/>
      <c r="Y710" s="345"/>
      <c r="Z710" s="345"/>
      <c r="AA710" s="345"/>
      <c r="AB710" s="346"/>
    </row>
    <row r="711" spans="2:28" customFormat="1" ht="15" customHeight="1" x14ac:dyDescent="0.3">
      <c r="B711" s="338"/>
      <c r="C711" s="330"/>
      <c r="D711" s="350"/>
      <c r="E711" s="350"/>
      <c r="F711" s="350"/>
      <c r="G711" s="350"/>
      <c r="H711" s="350"/>
      <c r="I711" s="355"/>
      <c r="J711" s="355"/>
      <c r="K711" s="351"/>
      <c r="L711" s="355"/>
      <c r="M711" s="350"/>
      <c r="N711" s="350"/>
      <c r="O711" s="350"/>
      <c r="P711" s="356"/>
      <c r="Q711" s="274"/>
      <c r="R711" s="268"/>
      <c r="S711" s="343"/>
      <c r="T711" s="344"/>
      <c r="U711" s="345"/>
      <c r="V711" s="345"/>
      <c r="W711" s="345"/>
      <c r="X711" s="345"/>
      <c r="Y711" s="345"/>
      <c r="Z711" s="345"/>
      <c r="AA711" s="345"/>
      <c r="AB711" s="346"/>
    </row>
    <row r="712" spans="2:28" customFormat="1" ht="15" customHeight="1" x14ac:dyDescent="0.3">
      <c r="B712" s="338"/>
      <c r="C712" s="330"/>
      <c r="D712" s="350"/>
      <c r="E712" s="350"/>
      <c r="F712" s="350"/>
      <c r="G712" s="350"/>
      <c r="H712" s="350"/>
      <c r="I712" s="355"/>
      <c r="J712" s="355"/>
      <c r="K712" s="351"/>
      <c r="L712" s="355"/>
      <c r="M712" s="350"/>
      <c r="N712" s="350"/>
      <c r="O712" s="350"/>
      <c r="P712" s="356"/>
      <c r="Q712" s="274"/>
      <c r="R712" s="268"/>
      <c r="S712" s="343"/>
      <c r="T712" s="344"/>
      <c r="U712" s="345"/>
      <c r="V712" s="345"/>
      <c r="W712" s="345"/>
      <c r="X712" s="345"/>
      <c r="Y712" s="345"/>
      <c r="Z712" s="345"/>
      <c r="AA712" s="345"/>
      <c r="AB712" s="346"/>
    </row>
    <row r="713" spans="2:28" customFormat="1" ht="15" customHeight="1" x14ac:dyDescent="0.3">
      <c r="B713" s="338"/>
      <c r="C713" s="330"/>
      <c r="D713" s="350"/>
      <c r="E713" s="350"/>
      <c r="F713" s="350"/>
      <c r="G713" s="350"/>
      <c r="H713" s="350"/>
      <c r="I713" s="355"/>
      <c r="J713" s="355"/>
      <c r="K713" s="351"/>
      <c r="L713" s="355"/>
      <c r="M713" s="350"/>
      <c r="N713" s="350"/>
      <c r="O713" s="350"/>
      <c r="P713" s="356"/>
      <c r="Q713" s="274"/>
      <c r="R713" s="268"/>
      <c r="S713" s="343"/>
      <c r="T713" s="344"/>
      <c r="U713" s="345"/>
      <c r="V713" s="345"/>
      <c r="W713" s="345"/>
      <c r="X713" s="345"/>
      <c r="Y713" s="345"/>
      <c r="Z713" s="345"/>
      <c r="AA713" s="345"/>
      <c r="AB713" s="346"/>
    </row>
    <row r="714" spans="2:28" customFormat="1" ht="15" customHeight="1" x14ac:dyDescent="0.3">
      <c r="B714" s="338"/>
      <c r="C714" s="330"/>
      <c r="D714" s="350"/>
      <c r="E714" s="350"/>
      <c r="F714" s="350"/>
      <c r="G714" s="350"/>
      <c r="H714" s="350"/>
      <c r="I714" s="355"/>
      <c r="J714" s="355"/>
      <c r="K714" s="351"/>
      <c r="L714" s="355"/>
      <c r="M714" s="350"/>
      <c r="N714" s="350"/>
      <c r="O714" s="350"/>
      <c r="P714" s="356"/>
      <c r="Q714" s="274"/>
      <c r="R714" s="268"/>
      <c r="S714" s="343"/>
      <c r="T714" s="344"/>
      <c r="U714" s="345"/>
      <c r="V714" s="345"/>
      <c r="W714" s="345"/>
      <c r="X714" s="345"/>
      <c r="Y714" s="345"/>
      <c r="Z714" s="345"/>
      <c r="AA714" s="345"/>
      <c r="AB714" s="346"/>
    </row>
    <row r="715" spans="2:28" customFormat="1" ht="15" customHeight="1" x14ac:dyDescent="0.3">
      <c r="B715" s="338"/>
      <c r="C715" s="330"/>
      <c r="D715" s="350"/>
      <c r="E715" s="350"/>
      <c r="F715" s="350"/>
      <c r="G715" s="350"/>
      <c r="H715" s="350"/>
      <c r="I715" s="355"/>
      <c r="J715" s="355"/>
      <c r="K715" s="351"/>
      <c r="L715" s="355"/>
      <c r="M715" s="350"/>
      <c r="N715" s="350"/>
      <c r="O715" s="350"/>
      <c r="P715" s="356"/>
      <c r="Q715" s="274"/>
      <c r="R715" s="268"/>
      <c r="S715" s="343"/>
      <c r="T715" s="344"/>
      <c r="U715" s="345"/>
      <c r="V715" s="345"/>
      <c r="W715" s="345"/>
      <c r="X715" s="345"/>
      <c r="Y715" s="345"/>
      <c r="Z715" s="345"/>
      <c r="AA715" s="345"/>
      <c r="AB715" s="346"/>
    </row>
    <row r="716" spans="2:28" customFormat="1" ht="15" customHeight="1" x14ac:dyDescent="0.3">
      <c r="B716" s="338"/>
      <c r="C716" s="330"/>
      <c r="D716" s="350"/>
      <c r="E716" s="350"/>
      <c r="F716" s="350"/>
      <c r="G716" s="350"/>
      <c r="H716" s="350"/>
      <c r="I716" s="355"/>
      <c r="J716" s="355"/>
      <c r="K716" s="351"/>
      <c r="L716" s="355"/>
      <c r="M716" s="350"/>
      <c r="N716" s="350"/>
      <c r="O716" s="350"/>
      <c r="P716" s="356"/>
      <c r="Q716" s="274"/>
      <c r="R716" s="268"/>
      <c r="S716" s="343"/>
      <c r="T716" s="344"/>
      <c r="U716" s="345"/>
      <c r="V716" s="345"/>
      <c r="W716" s="345"/>
      <c r="X716" s="345"/>
      <c r="Y716" s="345"/>
      <c r="Z716" s="345"/>
      <c r="AA716" s="345"/>
      <c r="AB716" s="346"/>
    </row>
    <row r="717" spans="2:28" customFormat="1" ht="15" customHeight="1" x14ac:dyDescent="0.3">
      <c r="B717" s="338"/>
      <c r="C717" s="330"/>
      <c r="D717" s="350"/>
      <c r="E717" s="350"/>
      <c r="F717" s="350"/>
      <c r="G717" s="350"/>
      <c r="H717" s="350"/>
      <c r="I717" s="355"/>
      <c r="J717" s="355"/>
      <c r="K717" s="351"/>
      <c r="L717" s="355"/>
      <c r="M717" s="350"/>
      <c r="N717" s="350"/>
      <c r="O717" s="350"/>
      <c r="P717" s="356"/>
      <c r="Q717" s="274"/>
      <c r="R717" s="268"/>
      <c r="S717" s="343"/>
      <c r="T717" s="344"/>
      <c r="U717" s="345"/>
      <c r="V717" s="345"/>
      <c r="W717" s="345"/>
      <c r="X717" s="345"/>
      <c r="Y717" s="345"/>
      <c r="Z717" s="345"/>
      <c r="AA717" s="345"/>
      <c r="AB717" s="346"/>
    </row>
    <row r="718" spans="2:28" customFormat="1" ht="15" customHeight="1" x14ac:dyDescent="0.3">
      <c r="B718" s="338"/>
      <c r="C718" s="330"/>
      <c r="D718" s="350"/>
      <c r="E718" s="350"/>
      <c r="F718" s="350"/>
      <c r="G718" s="350"/>
      <c r="H718" s="350"/>
      <c r="I718" s="355"/>
      <c r="J718" s="355"/>
      <c r="K718" s="351"/>
      <c r="L718" s="355"/>
      <c r="M718" s="350"/>
      <c r="N718" s="350"/>
      <c r="O718" s="350"/>
      <c r="P718" s="356"/>
      <c r="Q718" s="274"/>
      <c r="R718" s="268"/>
      <c r="S718" s="343"/>
      <c r="T718" s="344"/>
      <c r="U718" s="345"/>
      <c r="V718" s="345"/>
      <c r="W718" s="345"/>
      <c r="X718" s="345"/>
      <c r="Y718" s="345"/>
      <c r="Z718" s="345"/>
      <c r="AA718" s="345"/>
      <c r="AB718" s="346"/>
    </row>
    <row r="719" spans="2:28" customFormat="1" ht="15" customHeight="1" x14ac:dyDescent="0.3">
      <c r="B719" s="338"/>
      <c r="C719" s="330"/>
      <c r="D719" s="350"/>
      <c r="E719" s="350"/>
      <c r="F719" s="350"/>
      <c r="G719" s="350"/>
      <c r="H719" s="350"/>
      <c r="I719" s="355"/>
      <c r="J719" s="355"/>
      <c r="K719" s="351"/>
      <c r="L719" s="355"/>
      <c r="M719" s="350"/>
      <c r="N719" s="350"/>
      <c r="O719" s="350"/>
      <c r="P719" s="356"/>
      <c r="Q719" s="274"/>
      <c r="R719" s="268"/>
      <c r="S719" s="343"/>
      <c r="T719" s="344"/>
      <c r="U719" s="345"/>
      <c r="V719" s="345"/>
      <c r="W719" s="345"/>
      <c r="X719" s="345"/>
      <c r="Y719" s="345"/>
      <c r="Z719" s="345"/>
      <c r="AA719" s="345"/>
      <c r="AB719" s="346"/>
    </row>
    <row r="720" spans="2:28" customFormat="1" ht="15" customHeight="1" x14ac:dyDescent="0.3">
      <c r="B720" s="338"/>
      <c r="C720" s="330"/>
      <c r="D720" s="350"/>
      <c r="E720" s="350"/>
      <c r="F720" s="350"/>
      <c r="G720" s="350"/>
      <c r="H720" s="350"/>
      <c r="I720" s="355"/>
      <c r="J720" s="355"/>
      <c r="K720" s="351"/>
      <c r="L720" s="355"/>
      <c r="M720" s="350"/>
      <c r="N720" s="350"/>
      <c r="O720" s="350"/>
      <c r="P720" s="356"/>
      <c r="Q720" s="274"/>
      <c r="R720" s="268"/>
      <c r="S720" s="343"/>
      <c r="T720" s="344"/>
      <c r="U720" s="345"/>
      <c r="V720" s="345"/>
      <c r="W720" s="345"/>
      <c r="X720" s="345"/>
      <c r="Y720" s="345"/>
      <c r="Z720" s="345"/>
      <c r="AA720" s="345"/>
      <c r="AB720" s="346"/>
    </row>
    <row r="721" spans="2:28" customFormat="1" ht="15" customHeight="1" x14ac:dyDescent="0.3">
      <c r="B721" s="338"/>
      <c r="C721" s="330"/>
      <c r="D721" s="350"/>
      <c r="E721" s="350"/>
      <c r="F721" s="350"/>
      <c r="G721" s="350"/>
      <c r="H721" s="350"/>
      <c r="I721" s="355"/>
      <c r="J721" s="355"/>
      <c r="K721" s="351"/>
      <c r="L721" s="355"/>
      <c r="M721" s="350"/>
      <c r="N721" s="350"/>
      <c r="O721" s="350"/>
      <c r="P721" s="356"/>
      <c r="Q721" s="274"/>
      <c r="R721" s="268"/>
      <c r="S721" s="343"/>
      <c r="T721" s="344"/>
      <c r="U721" s="345"/>
      <c r="V721" s="345"/>
      <c r="W721" s="345"/>
      <c r="X721" s="345"/>
      <c r="Y721" s="345"/>
      <c r="Z721" s="345"/>
      <c r="AA721" s="345"/>
      <c r="AB721" s="346"/>
    </row>
    <row r="722" spans="2:28" customFormat="1" ht="15" customHeight="1" x14ac:dyDescent="0.3">
      <c r="B722" s="338"/>
      <c r="C722" s="330"/>
      <c r="D722" s="350"/>
      <c r="E722" s="350"/>
      <c r="F722" s="350"/>
      <c r="G722" s="350"/>
      <c r="H722" s="350"/>
      <c r="I722" s="355"/>
      <c r="J722" s="355"/>
      <c r="K722" s="351"/>
      <c r="L722" s="355"/>
      <c r="M722" s="350"/>
      <c r="N722" s="350"/>
      <c r="O722" s="350"/>
      <c r="P722" s="356"/>
      <c r="Q722" s="274"/>
      <c r="R722" s="268"/>
      <c r="S722" s="343"/>
      <c r="T722" s="344"/>
      <c r="U722" s="345"/>
      <c r="V722" s="345"/>
      <c r="W722" s="345"/>
      <c r="X722" s="345"/>
      <c r="Y722" s="345"/>
      <c r="Z722" s="345"/>
      <c r="AA722" s="345"/>
      <c r="AB722" s="346"/>
    </row>
    <row r="723" spans="2:28" customFormat="1" ht="15" customHeight="1" x14ac:dyDescent="0.3">
      <c r="B723" s="338"/>
      <c r="C723" s="330"/>
      <c r="D723" s="350"/>
      <c r="E723" s="350"/>
      <c r="F723" s="350"/>
      <c r="G723" s="350"/>
      <c r="H723" s="350"/>
      <c r="I723" s="355"/>
      <c r="J723" s="355"/>
      <c r="K723" s="351"/>
      <c r="L723" s="355"/>
      <c r="M723" s="350"/>
      <c r="N723" s="350"/>
      <c r="O723" s="350"/>
      <c r="P723" s="356"/>
      <c r="Q723" s="274"/>
      <c r="R723" s="268"/>
      <c r="S723" s="343"/>
      <c r="T723" s="344"/>
      <c r="U723" s="345"/>
      <c r="V723" s="345"/>
      <c r="W723" s="345"/>
      <c r="X723" s="345"/>
      <c r="Y723" s="345"/>
      <c r="Z723" s="345"/>
      <c r="AA723" s="345"/>
      <c r="AB723" s="346"/>
    </row>
    <row r="724" spans="2:28" customFormat="1" ht="15" customHeight="1" x14ac:dyDescent="0.3">
      <c r="B724" s="338"/>
      <c r="C724" s="330"/>
      <c r="D724" s="350"/>
      <c r="E724" s="350"/>
      <c r="F724" s="350"/>
      <c r="G724" s="350"/>
      <c r="H724" s="350"/>
      <c r="I724" s="355"/>
      <c r="J724" s="355"/>
      <c r="K724" s="351"/>
      <c r="L724" s="355"/>
      <c r="M724" s="350"/>
      <c r="N724" s="350"/>
      <c r="O724" s="350"/>
      <c r="P724" s="356"/>
      <c r="Q724" s="274"/>
      <c r="R724" s="268"/>
      <c r="S724" s="343"/>
      <c r="T724" s="344"/>
      <c r="U724" s="345"/>
      <c r="V724" s="345"/>
      <c r="W724" s="345"/>
      <c r="X724" s="345"/>
      <c r="Y724" s="345"/>
      <c r="Z724" s="345"/>
      <c r="AA724" s="345"/>
      <c r="AB724" s="346"/>
    </row>
    <row r="725" spans="2:28" customFormat="1" ht="15" customHeight="1" x14ac:dyDescent="0.3">
      <c r="B725" s="338"/>
      <c r="C725" s="330"/>
      <c r="D725" s="350"/>
      <c r="E725" s="350"/>
      <c r="F725" s="350"/>
      <c r="G725" s="350"/>
      <c r="H725" s="350"/>
      <c r="I725" s="355"/>
      <c r="J725" s="355"/>
      <c r="K725" s="351"/>
      <c r="L725" s="355"/>
      <c r="M725" s="350"/>
      <c r="N725" s="350"/>
      <c r="O725" s="350"/>
      <c r="P725" s="356"/>
      <c r="Q725" s="274"/>
      <c r="R725" s="268"/>
      <c r="S725" s="343"/>
      <c r="T725" s="344"/>
      <c r="U725" s="345"/>
      <c r="V725" s="345"/>
      <c r="W725" s="345"/>
      <c r="X725" s="345"/>
      <c r="Y725" s="345"/>
      <c r="Z725" s="345"/>
      <c r="AA725" s="345"/>
      <c r="AB725" s="346"/>
    </row>
    <row r="726" spans="2:28" customFormat="1" ht="15" customHeight="1" x14ac:dyDescent="0.3">
      <c r="B726" s="338"/>
      <c r="C726" s="330"/>
      <c r="D726" s="350"/>
      <c r="E726" s="350"/>
      <c r="F726" s="350"/>
      <c r="G726" s="350"/>
      <c r="H726" s="350"/>
      <c r="I726" s="355"/>
      <c r="J726" s="355"/>
      <c r="K726" s="351"/>
      <c r="L726" s="355"/>
      <c r="M726" s="350"/>
      <c r="N726" s="350"/>
      <c r="O726" s="350"/>
      <c r="P726" s="356"/>
      <c r="Q726" s="274"/>
      <c r="R726" s="268"/>
      <c r="S726" s="343"/>
      <c r="T726" s="344"/>
      <c r="U726" s="345"/>
      <c r="V726" s="345"/>
      <c r="W726" s="345"/>
      <c r="X726" s="345"/>
      <c r="Y726" s="345"/>
      <c r="Z726" s="345"/>
      <c r="AA726" s="345"/>
      <c r="AB726" s="346"/>
    </row>
    <row r="727" spans="2:28" customFormat="1" ht="15" customHeight="1" x14ac:dyDescent="0.3">
      <c r="B727" s="338"/>
      <c r="C727" s="330"/>
      <c r="D727" s="350"/>
      <c r="E727" s="350"/>
      <c r="F727" s="350"/>
      <c r="G727" s="350"/>
      <c r="H727" s="350"/>
      <c r="I727" s="355"/>
      <c r="J727" s="355"/>
      <c r="K727" s="351"/>
      <c r="L727" s="355"/>
      <c r="M727" s="350"/>
      <c r="N727" s="350"/>
      <c r="O727" s="350"/>
      <c r="P727" s="356"/>
      <c r="Q727" s="274"/>
      <c r="R727" s="268"/>
      <c r="S727" s="343"/>
      <c r="T727" s="344"/>
      <c r="U727" s="345"/>
      <c r="V727" s="345"/>
      <c r="W727" s="345"/>
      <c r="X727" s="345"/>
      <c r="Y727" s="345"/>
      <c r="Z727" s="345"/>
      <c r="AA727" s="345"/>
      <c r="AB727" s="346"/>
    </row>
    <row r="728" spans="2:28" customFormat="1" ht="15" customHeight="1" x14ac:dyDescent="0.3">
      <c r="B728" s="338"/>
      <c r="C728" s="330"/>
      <c r="D728" s="350"/>
      <c r="E728" s="350"/>
      <c r="F728" s="350"/>
      <c r="G728" s="350"/>
      <c r="H728" s="350"/>
      <c r="I728" s="355"/>
      <c r="J728" s="355"/>
      <c r="K728" s="351"/>
      <c r="L728" s="355"/>
      <c r="M728" s="350"/>
      <c r="N728" s="350"/>
      <c r="O728" s="350"/>
      <c r="P728" s="356"/>
      <c r="Q728" s="274"/>
      <c r="R728" s="268"/>
      <c r="S728" s="343"/>
      <c r="T728" s="344"/>
      <c r="U728" s="345"/>
      <c r="V728" s="345"/>
      <c r="W728" s="345"/>
      <c r="X728" s="345"/>
      <c r="Y728" s="345"/>
      <c r="Z728" s="345"/>
      <c r="AA728" s="345"/>
      <c r="AB728" s="346"/>
    </row>
    <row r="729" spans="2:28" customFormat="1" ht="15" customHeight="1" x14ac:dyDescent="0.3">
      <c r="B729" s="338"/>
      <c r="C729" s="330"/>
      <c r="D729" s="350"/>
      <c r="E729" s="350"/>
      <c r="F729" s="350"/>
      <c r="G729" s="350"/>
      <c r="H729" s="350"/>
      <c r="I729" s="355"/>
      <c r="J729" s="355"/>
      <c r="K729" s="351"/>
      <c r="L729" s="355"/>
      <c r="M729" s="350"/>
      <c r="N729" s="350"/>
      <c r="O729" s="350"/>
      <c r="P729" s="356"/>
      <c r="Q729" s="274"/>
      <c r="R729" s="268"/>
      <c r="S729" s="343"/>
      <c r="T729" s="344"/>
      <c r="U729" s="345"/>
      <c r="V729" s="345"/>
      <c r="W729" s="345"/>
      <c r="X729" s="345"/>
      <c r="Y729" s="345"/>
      <c r="Z729" s="345"/>
      <c r="AA729" s="345"/>
      <c r="AB729" s="346"/>
    </row>
    <row r="730" spans="2:28" customFormat="1" ht="15" customHeight="1" x14ac:dyDescent="0.3">
      <c r="B730" s="338"/>
      <c r="C730" s="330"/>
      <c r="D730" s="350"/>
      <c r="E730" s="350"/>
      <c r="F730" s="350"/>
      <c r="G730" s="350"/>
      <c r="H730" s="350"/>
      <c r="I730" s="355"/>
      <c r="J730" s="355"/>
      <c r="K730" s="351"/>
      <c r="L730" s="355"/>
      <c r="M730" s="350"/>
      <c r="N730" s="350"/>
      <c r="O730" s="350"/>
      <c r="P730" s="356"/>
      <c r="Q730" s="274"/>
      <c r="R730" s="268"/>
      <c r="S730" s="343"/>
      <c r="T730" s="344"/>
      <c r="U730" s="345"/>
      <c r="V730" s="345"/>
      <c r="W730" s="345"/>
      <c r="X730" s="345"/>
      <c r="Y730" s="345"/>
      <c r="Z730" s="345"/>
      <c r="AA730" s="345"/>
      <c r="AB730" s="346"/>
    </row>
    <row r="731" spans="2:28" customFormat="1" ht="15" customHeight="1" x14ac:dyDescent="0.3">
      <c r="B731" s="338"/>
      <c r="C731" s="330"/>
      <c r="D731" s="350"/>
      <c r="E731" s="350"/>
      <c r="F731" s="350"/>
      <c r="G731" s="350"/>
      <c r="H731" s="350"/>
      <c r="I731" s="355"/>
      <c r="J731" s="355"/>
      <c r="K731" s="351"/>
      <c r="L731" s="355"/>
      <c r="M731" s="350"/>
      <c r="N731" s="350"/>
      <c r="O731" s="350"/>
      <c r="P731" s="356"/>
      <c r="Q731" s="274"/>
      <c r="R731" s="268"/>
      <c r="S731" s="343"/>
      <c r="T731" s="344"/>
      <c r="U731" s="345"/>
      <c r="V731" s="345"/>
      <c r="W731" s="345"/>
      <c r="X731" s="345"/>
      <c r="Y731" s="345"/>
      <c r="Z731" s="345"/>
      <c r="AA731" s="345"/>
      <c r="AB731" s="346"/>
    </row>
    <row r="732" spans="2:28" customFormat="1" ht="15" customHeight="1" x14ac:dyDescent="0.3">
      <c r="B732" s="338"/>
      <c r="C732" s="330"/>
      <c r="D732" s="350"/>
      <c r="E732" s="350"/>
      <c r="F732" s="350"/>
      <c r="G732" s="350"/>
      <c r="H732" s="350"/>
      <c r="I732" s="355"/>
      <c r="J732" s="355"/>
      <c r="K732" s="351"/>
      <c r="L732" s="355"/>
      <c r="M732" s="350"/>
      <c r="N732" s="350"/>
      <c r="O732" s="350"/>
      <c r="P732" s="356"/>
      <c r="Q732" s="274"/>
      <c r="R732" s="268"/>
      <c r="S732" s="343"/>
      <c r="T732" s="344"/>
      <c r="U732" s="345"/>
      <c r="V732" s="345"/>
      <c r="W732" s="345"/>
      <c r="X732" s="345"/>
      <c r="Y732" s="345"/>
      <c r="Z732" s="345"/>
      <c r="AA732" s="345"/>
      <c r="AB732" s="346"/>
    </row>
    <row r="733" spans="2:28" customFormat="1" ht="15" customHeight="1" x14ac:dyDescent="0.3">
      <c r="B733" s="338"/>
      <c r="C733" s="330"/>
      <c r="D733" s="350"/>
      <c r="E733" s="350"/>
      <c r="F733" s="350"/>
      <c r="G733" s="350"/>
      <c r="H733" s="350"/>
      <c r="I733" s="355"/>
      <c r="J733" s="355"/>
      <c r="K733" s="351"/>
      <c r="L733" s="355"/>
      <c r="M733" s="350"/>
      <c r="N733" s="350"/>
      <c r="O733" s="350"/>
      <c r="P733" s="356"/>
      <c r="Q733" s="274"/>
      <c r="R733" s="268"/>
      <c r="S733" s="343"/>
      <c r="T733" s="344"/>
      <c r="U733" s="345"/>
      <c r="V733" s="345"/>
      <c r="W733" s="345"/>
      <c r="X733" s="345"/>
      <c r="Y733" s="345"/>
      <c r="Z733" s="345"/>
      <c r="AA733" s="345"/>
      <c r="AB733" s="346"/>
    </row>
    <row r="734" spans="2:28" customFormat="1" ht="15" customHeight="1" x14ac:dyDescent="0.3">
      <c r="B734" s="338"/>
      <c r="C734" s="330"/>
      <c r="D734" s="350"/>
      <c r="E734" s="350"/>
      <c r="F734" s="350"/>
      <c r="G734" s="350"/>
      <c r="H734" s="350"/>
      <c r="I734" s="355"/>
      <c r="J734" s="355"/>
      <c r="K734" s="351"/>
      <c r="L734" s="355"/>
      <c r="M734" s="350"/>
      <c r="N734" s="350"/>
      <c r="O734" s="350"/>
      <c r="P734" s="356"/>
      <c r="Q734" s="274"/>
      <c r="R734" s="268"/>
      <c r="S734" s="343"/>
      <c r="T734" s="344"/>
      <c r="U734" s="345"/>
      <c r="V734" s="345"/>
      <c r="W734" s="345"/>
      <c r="X734" s="345"/>
      <c r="Y734" s="345"/>
      <c r="Z734" s="345"/>
      <c r="AA734" s="345"/>
      <c r="AB734" s="346"/>
    </row>
    <row r="735" spans="2:28" customFormat="1" ht="15" customHeight="1" x14ac:dyDescent="0.3">
      <c r="B735" s="338"/>
      <c r="C735" s="330"/>
      <c r="D735" s="350"/>
      <c r="E735" s="350"/>
      <c r="F735" s="350"/>
      <c r="G735" s="350"/>
      <c r="H735" s="350"/>
      <c r="I735" s="355"/>
      <c r="J735" s="355"/>
      <c r="K735" s="351"/>
      <c r="L735" s="355"/>
      <c r="M735" s="350"/>
      <c r="N735" s="350"/>
      <c r="O735" s="350"/>
      <c r="P735" s="356"/>
      <c r="Q735" s="274"/>
      <c r="R735" s="268"/>
      <c r="S735" s="343"/>
      <c r="T735" s="344"/>
      <c r="U735" s="345"/>
      <c r="V735" s="345"/>
      <c r="W735" s="345"/>
      <c r="X735" s="345"/>
      <c r="Y735" s="345"/>
      <c r="Z735" s="345"/>
      <c r="AA735" s="345"/>
      <c r="AB735" s="346"/>
    </row>
    <row r="736" spans="2:28" customFormat="1" ht="15" customHeight="1" x14ac:dyDescent="0.3">
      <c r="B736" s="338"/>
      <c r="C736" s="330"/>
      <c r="D736" s="350"/>
      <c r="E736" s="350"/>
      <c r="F736" s="350"/>
      <c r="G736" s="350"/>
      <c r="H736" s="350"/>
      <c r="I736" s="355"/>
      <c r="J736" s="355"/>
      <c r="K736" s="351"/>
      <c r="L736" s="355"/>
      <c r="M736" s="350"/>
      <c r="N736" s="350"/>
      <c r="O736" s="350"/>
      <c r="P736" s="356"/>
      <c r="Q736" s="274"/>
      <c r="R736" s="268"/>
      <c r="S736" s="343"/>
      <c r="T736" s="344"/>
      <c r="U736" s="345"/>
      <c r="V736" s="345"/>
      <c r="W736" s="345"/>
      <c r="X736" s="345"/>
      <c r="Y736" s="345"/>
      <c r="Z736" s="345"/>
      <c r="AA736" s="345"/>
      <c r="AB736" s="346"/>
    </row>
    <row r="737" spans="2:28" customFormat="1" ht="15" customHeight="1" x14ac:dyDescent="0.3">
      <c r="B737" s="338"/>
      <c r="C737" s="330"/>
      <c r="D737" s="350"/>
      <c r="E737" s="350"/>
      <c r="F737" s="350"/>
      <c r="G737" s="350"/>
      <c r="H737" s="350"/>
      <c r="I737" s="355"/>
      <c r="J737" s="355"/>
      <c r="K737" s="351"/>
      <c r="L737" s="355"/>
      <c r="M737" s="350"/>
      <c r="N737" s="350"/>
      <c r="O737" s="350"/>
      <c r="P737" s="356"/>
      <c r="Q737" s="274"/>
      <c r="R737" s="268"/>
      <c r="S737" s="343"/>
      <c r="T737" s="344"/>
      <c r="U737" s="345"/>
      <c r="V737" s="345"/>
      <c r="W737" s="345"/>
      <c r="X737" s="345"/>
      <c r="Y737" s="345"/>
      <c r="Z737" s="345"/>
      <c r="AA737" s="345"/>
      <c r="AB737" s="346"/>
    </row>
    <row r="738" spans="2:28" customFormat="1" ht="15" customHeight="1" x14ac:dyDescent="0.3">
      <c r="B738" s="338"/>
      <c r="C738" s="330"/>
      <c r="D738" s="350"/>
      <c r="E738" s="350"/>
      <c r="F738" s="350"/>
      <c r="G738" s="350"/>
      <c r="H738" s="350"/>
      <c r="I738" s="355"/>
      <c r="J738" s="355"/>
      <c r="K738" s="351"/>
      <c r="L738" s="355"/>
      <c r="M738" s="350"/>
      <c r="N738" s="350"/>
      <c r="O738" s="350"/>
      <c r="P738" s="356"/>
      <c r="Q738" s="274"/>
      <c r="R738" s="268"/>
      <c r="S738" s="343"/>
      <c r="T738" s="344"/>
      <c r="U738" s="345"/>
      <c r="V738" s="345"/>
      <c r="W738" s="345"/>
      <c r="X738" s="345"/>
      <c r="Y738" s="345"/>
      <c r="Z738" s="345"/>
      <c r="AA738" s="345"/>
      <c r="AB738" s="346"/>
    </row>
    <row r="739" spans="2:28" customFormat="1" ht="15" customHeight="1" x14ac:dyDescent="0.3">
      <c r="B739" s="338"/>
      <c r="C739" s="330"/>
      <c r="D739" s="350"/>
      <c r="E739" s="350"/>
      <c r="F739" s="350"/>
      <c r="G739" s="350"/>
      <c r="H739" s="350"/>
      <c r="I739" s="355"/>
      <c r="J739" s="355"/>
      <c r="K739" s="351"/>
      <c r="L739" s="355"/>
      <c r="M739" s="350"/>
      <c r="N739" s="350"/>
      <c r="O739" s="350"/>
      <c r="P739" s="356"/>
      <c r="Q739" s="274"/>
      <c r="R739" s="268"/>
      <c r="S739" s="343"/>
      <c r="T739" s="344"/>
      <c r="U739" s="345"/>
      <c r="V739" s="345"/>
      <c r="W739" s="345"/>
      <c r="X739" s="345"/>
      <c r="Y739" s="345"/>
      <c r="Z739" s="345"/>
      <c r="AA739" s="345"/>
      <c r="AB739" s="346"/>
    </row>
    <row r="740" spans="2:28" customFormat="1" ht="15" customHeight="1" x14ac:dyDescent="0.3">
      <c r="B740" s="338"/>
      <c r="C740" s="330"/>
      <c r="D740" s="350"/>
      <c r="E740" s="350"/>
      <c r="F740" s="350"/>
      <c r="G740" s="350"/>
      <c r="H740" s="350"/>
      <c r="I740" s="355"/>
      <c r="J740" s="355"/>
      <c r="K740" s="351"/>
      <c r="L740" s="355"/>
      <c r="M740" s="350"/>
      <c r="N740" s="350"/>
      <c r="O740" s="350"/>
      <c r="P740" s="356"/>
      <c r="Q740" s="274"/>
      <c r="R740" s="268"/>
      <c r="S740" s="343"/>
      <c r="T740" s="344"/>
      <c r="U740" s="345"/>
      <c r="V740" s="345"/>
      <c r="W740" s="345"/>
      <c r="X740" s="345"/>
      <c r="Y740" s="345"/>
      <c r="Z740" s="345"/>
      <c r="AA740" s="345"/>
      <c r="AB740" s="346"/>
    </row>
    <row r="741" spans="2:28" customFormat="1" ht="15" customHeight="1" x14ac:dyDescent="0.3">
      <c r="B741" s="338"/>
      <c r="C741" s="330"/>
      <c r="D741" s="350"/>
      <c r="E741" s="350"/>
      <c r="F741" s="350"/>
      <c r="G741" s="350"/>
      <c r="H741" s="350"/>
      <c r="I741" s="355"/>
      <c r="J741" s="355"/>
      <c r="K741" s="351"/>
      <c r="L741" s="355"/>
      <c r="M741" s="350"/>
      <c r="N741" s="350"/>
      <c r="O741" s="350"/>
      <c r="P741" s="356"/>
      <c r="Q741" s="274"/>
      <c r="R741" s="268"/>
      <c r="S741" s="343"/>
      <c r="T741" s="344"/>
      <c r="U741" s="345"/>
      <c r="V741" s="345"/>
      <c r="W741" s="345"/>
      <c r="X741" s="345"/>
      <c r="Y741" s="345"/>
      <c r="Z741" s="345"/>
      <c r="AA741" s="345"/>
      <c r="AB741" s="346"/>
    </row>
    <row r="742" spans="2:28" customFormat="1" ht="15" customHeight="1" x14ac:dyDescent="0.3">
      <c r="B742" s="338"/>
      <c r="C742" s="330"/>
      <c r="D742" s="350"/>
      <c r="E742" s="350"/>
      <c r="F742" s="350"/>
      <c r="G742" s="350"/>
      <c r="H742" s="350"/>
      <c r="I742" s="355"/>
      <c r="J742" s="355"/>
      <c r="K742" s="351"/>
      <c r="L742" s="355"/>
      <c r="M742" s="350"/>
      <c r="N742" s="350"/>
      <c r="O742" s="350"/>
      <c r="P742" s="356"/>
      <c r="Q742" s="274"/>
      <c r="R742" s="268"/>
      <c r="S742" s="343"/>
      <c r="T742" s="344"/>
      <c r="U742" s="345"/>
      <c r="V742" s="345"/>
      <c r="W742" s="345"/>
      <c r="X742" s="345"/>
      <c r="Y742" s="345"/>
      <c r="Z742" s="345"/>
      <c r="AA742" s="345"/>
      <c r="AB742" s="346"/>
    </row>
    <row r="743" spans="2:28" customFormat="1" ht="15" customHeight="1" x14ac:dyDescent="0.3">
      <c r="B743" s="338"/>
      <c r="C743" s="330"/>
      <c r="D743" s="350"/>
      <c r="E743" s="350"/>
      <c r="F743" s="350"/>
      <c r="G743" s="350"/>
      <c r="H743" s="350"/>
      <c r="I743" s="355"/>
      <c r="J743" s="355"/>
      <c r="K743" s="351"/>
      <c r="L743" s="355"/>
      <c r="M743" s="350"/>
      <c r="N743" s="350"/>
      <c r="O743" s="350"/>
      <c r="P743" s="356"/>
      <c r="Q743" s="274"/>
      <c r="R743" s="268"/>
      <c r="S743" s="343"/>
      <c r="T743" s="344"/>
      <c r="U743" s="345"/>
      <c r="V743" s="345"/>
      <c r="W743" s="345"/>
      <c r="X743" s="345"/>
      <c r="Y743" s="345"/>
      <c r="Z743" s="345"/>
      <c r="AA743" s="345"/>
      <c r="AB743" s="346"/>
    </row>
    <row r="744" spans="2:28" customFormat="1" ht="15" customHeight="1" x14ac:dyDescent="0.3">
      <c r="B744" s="338"/>
      <c r="C744" s="330"/>
      <c r="D744" s="350"/>
      <c r="E744" s="350"/>
      <c r="F744" s="350"/>
      <c r="G744" s="350"/>
      <c r="H744" s="350"/>
      <c r="I744" s="355"/>
      <c r="J744" s="355"/>
      <c r="K744" s="351"/>
      <c r="L744" s="355"/>
      <c r="M744" s="350"/>
      <c r="N744" s="350"/>
      <c r="O744" s="350"/>
      <c r="P744" s="356"/>
      <c r="Q744" s="274"/>
      <c r="R744" s="268"/>
      <c r="S744" s="343"/>
      <c r="T744" s="344"/>
      <c r="U744" s="345"/>
      <c r="V744" s="345"/>
      <c r="W744" s="345"/>
      <c r="X744" s="345"/>
      <c r="Y744" s="345"/>
      <c r="Z744" s="345"/>
      <c r="AA744" s="345"/>
      <c r="AB744" s="346"/>
    </row>
    <row r="745" spans="2:28" customFormat="1" ht="15" customHeight="1" x14ac:dyDescent="0.3">
      <c r="B745" s="338"/>
      <c r="C745" s="330"/>
      <c r="D745" s="350"/>
      <c r="E745" s="350"/>
      <c r="F745" s="350"/>
      <c r="G745" s="350"/>
      <c r="H745" s="350"/>
      <c r="I745" s="355"/>
      <c r="J745" s="355"/>
      <c r="K745" s="351"/>
      <c r="L745" s="355"/>
      <c r="M745" s="350"/>
      <c r="N745" s="350"/>
      <c r="O745" s="350"/>
      <c r="P745" s="356"/>
      <c r="Q745" s="274"/>
      <c r="R745" s="268"/>
      <c r="S745" s="343"/>
      <c r="T745" s="344"/>
      <c r="U745" s="345"/>
      <c r="V745" s="345"/>
      <c r="W745" s="345"/>
      <c r="X745" s="345"/>
      <c r="Y745" s="345"/>
      <c r="Z745" s="345"/>
      <c r="AA745" s="345"/>
      <c r="AB745" s="346"/>
    </row>
    <row r="746" spans="2:28" customFormat="1" ht="15" customHeight="1" x14ac:dyDescent="0.3">
      <c r="B746" s="338"/>
      <c r="C746" s="330"/>
      <c r="D746" s="350"/>
      <c r="E746" s="350"/>
      <c r="F746" s="350"/>
      <c r="G746" s="350"/>
      <c r="H746" s="350"/>
      <c r="I746" s="355"/>
      <c r="J746" s="355"/>
      <c r="K746" s="351"/>
      <c r="L746" s="355"/>
      <c r="M746" s="350"/>
      <c r="N746" s="350"/>
      <c r="O746" s="350"/>
      <c r="P746" s="356"/>
      <c r="Q746" s="274"/>
      <c r="R746" s="268"/>
      <c r="S746" s="343"/>
      <c r="T746" s="344"/>
      <c r="U746" s="345"/>
      <c r="V746" s="345"/>
      <c r="W746" s="345"/>
      <c r="X746" s="345"/>
      <c r="Y746" s="345"/>
      <c r="Z746" s="345"/>
      <c r="AA746" s="345"/>
      <c r="AB746" s="346"/>
    </row>
    <row r="747" spans="2:28" customFormat="1" ht="15" customHeight="1" x14ac:dyDescent="0.3">
      <c r="B747" s="338"/>
      <c r="C747" s="330"/>
      <c r="D747" s="350"/>
      <c r="E747" s="350"/>
      <c r="F747" s="350"/>
      <c r="G747" s="350"/>
      <c r="H747" s="350"/>
      <c r="I747" s="355"/>
      <c r="J747" s="355"/>
      <c r="K747" s="351"/>
      <c r="L747" s="355"/>
      <c r="M747" s="350"/>
      <c r="N747" s="350"/>
      <c r="O747" s="350"/>
      <c r="P747" s="356"/>
      <c r="Q747" s="274"/>
      <c r="R747" s="268"/>
      <c r="S747" s="343"/>
      <c r="T747" s="344"/>
      <c r="U747" s="345"/>
      <c r="V747" s="345"/>
      <c r="W747" s="345"/>
      <c r="X747" s="345"/>
      <c r="Y747" s="345"/>
      <c r="Z747" s="345"/>
      <c r="AA747" s="345"/>
      <c r="AB747" s="346"/>
    </row>
    <row r="748" spans="2:28" customFormat="1" ht="15" customHeight="1" x14ac:dyDescent="0.3">
      <c r="B748" s="338"/>
      <c r="C748" s="330"/>
      <c r="D748" s="350"/>
      <c r="E748" s="350"/>
      <c r="F748" s="350"/>
      <c r="G748" s="350"/>
      <c r="H748" s="350"/>
      <c r="I748" s="355"/>
      <c r="J748" s="355"/>
      <c r="K748" s="351"/>
      <c r="L748" s="355"/>
      <c r="M748" s="350"/>
      <c r="N748" s="350"/>
      <c r="O748" s="350"/>
      <c r="P748" s="356"/>
      <c r="Q748" s="274"/>
      <c r="R748" s="268"/>
      <c r="S748" s="343"/>
      <c r="T748" s="344"/>
      <c r="U748" s="345"/>
      <c r="V748" s="345"/>
      <c r="W748" s="345"/>
      <c r="X748" s="345"/>
      <c r="Y748" s="345"/>
      <c r="Z748" s="345"/>
      <c r="AA748" s="345"/>
      <c r="AB748" s="346"/>
    </row>
    <row r="749" spans="2:28" customFormat="1" ht="15" customHeight="1" x14ac:dyDescent="0.3">
      <c r="B749" s="338"/>
      <c r="C749" s="330"/>
      <c r="D749" s="350"/>
      <c r="E749" s="350"/>
      <c r="F749" s="350"/>
      <c r="G749" s="350"/>
      <c r="H749" s="350"/>
      <c r="I749" s="355"/>
      <c r="J749" s="355"/>
      <c r="K749" s="351"/>
      <c r="L749" s="355"/>
      <c r="M749" s="350"/>
      <c r="N749" s="350"/>
      <c r="O749" s="350"/>
      <c r="P749" s="356"/>
      <c r="Q749" s="274"/>
      <c r="R749" s="268"/>
      <c r="S749" s="343"/>
      <c r="T749" s="344"/>
      <c r="U749" s="345"/>
      <c r="V749" s="345"/>
      <c r="W749" s="345"/>
      <c r="X749" s="345"/>
      <c r="Y749" s="345"/>
      <c r="Z749" s="345"/>
      <c r="AA749" s="345"/>
      <c r="AB749" s="346"/>
    </row>
    <row r="750" spans="2:28" customFormat="1" ht="15" customHeight="1" x14ac:dyDescent="0.3">
      <c r="B750" s="338"/>
      <c r="C750" s="330"/>
      <c r="D750" s="350"/>
      <c r="E750" s="350"/>
      <c r="F750" s="350"/>
      <c r="G750" s="350"/>
      <c r="H750" s="350"/>
      <c r="I750" s="355"/>
      <c r="J750" s="355"/>
      <c r="K750" s="351"/>
      <c r="L750" s="355"/>
      <c r="M750" s="350"/>
      <c r="N750" s="350"/>
      <c r="O750" s="350"/>
      <c r="P750" s="356"/>
      <c r="Q750" s="274"/>
      <c r="R750" s="268"/>
      <c r="S750" s="343"/>
      <c r="T750" s="344"/>
      <c r="U750" s="345"/>
      <c r="V750" s="345"/>
      <c r="W750" s="345"/>
      <c r="X750" s="345"/>
      <c r="Y750" s="345"/>
      <c r="Z750" s="345"/>
      <c r="AA750" s="345"/>
      <c r="AB750" s="346"/>
    </row>
    <row r="751" spans="2:28" customFormat="1" ht="15" customHeight="1" x14ac:dyDescent="0.3">
      <c r="B751" s="338"/>
      <c r="C751" s="330"/>
      <c r="D751" s="350"/>
      <c r="E751" s="350"/>
      <c r="F751" s="350"/>
      <c r="G751" s="350"/>
      <c r="H751" s="350"/>
      <c r="I751" s="355"/>
      <c r="J751" s="355"/>
      <c r="K751" s="351"/>
      <c r="L751" s="355"/>
      <c r="M751" s="350"/>
      <c r="N751" s="350"/>
      <c r="O751" s="350"/>
      <c r="P751" s="356"/>
      <c r="Q751" s="274"/>
      <c r="R751" s="268"/>
      <c r="S751" s="343"/>
      <c r="T751" s="344"/>
      <c r="U751" s="345"/>
      <c r="V751" s="345"/>
      <c r="W751" s="345"/>
      <c r="X751" s="345"/>
      <c r="Y751" s="345"/>
      <c r="Z751" s="345"/>
      <c r="AA751" s="345"/>
      <c r="AB751" s="346"/>
    </row>
    <row r="752" spans="2:28" customFormat="1" ht="15" customHeight="1" x14ac:dyDescent="0.3">
      <c r="B752" s="338"/>
      <c r="C752" s="330"/>
      <c r="D752" s="350"/>
      <c r="E752" s="350"/>
      <c r="F752" s="350"/>
      <c r="G752" s="350"/>
      <c r="H752" s="350"/>
      <c r="I752" s="355"/>
      <c r="J752" s="355"/>
      <c r="K752" s="351"/>
      <c r="L752" s="355"/>
      <c r="M752" s="350"/>
      <c r="N752" s="350"/>
      <c r="O752" s="350"/>
      <c r="P752" s="356"/>
      <c r="Q752" s="274"/>
      <c r="R752" s="268"/>
      <c r="S752" s="343"/>
      <c r="T752" s="344"/>
      <c r="U752" s="345"/>
      <c r="V752" s="345"/>
      <c r="W752" s="345"/>
      <c r="X752" s="345"/>
      <c r="Y752" s="345"/>
      <c r="Z752" s="345"/>
      <c r="AA752" s="345"/>
      <c r="AB752" s="346"/>
    </row>
    <row r="753" spans="2:28" customFormat="1" ht="15" customHeight="1" x14ac:dyDescent="0.3">
      <c r="B753" s="338"/>
      <c r="C753" s="330"/>
      <c r="D753" s="350"/>
      <c r="E753" s="350"/>
      <c r="F753" s="350"/>
      <c r="G753" s="350"/>
      <c r="H753" s="350"/>
      <c r="I753" s="355"/>
      <c r="J753" s="355"/>
      <c r="K753" s="351"/>
      <c r="L753" s="355"/>
      <c r="M753" s="350"/>
      <c r="N753" s="350"/>
      <c r="O753" s="350"/>
      <c r="P753" s="356"/>
      <c r="Q753" s="274"/>
      <c r="R753" s="268"/>
      <c r="S753" s="343"/>
      <c r="T753" s="344"/>
      <c r="U753" s="345"/>
      <c r="V753" s="345"/>
      <c r="W753" s="345"/>
      <c r="X753" s="345"/>
      <c r="Y753" s="345"/>
      <c r="Z753" s="345"/>
      <c r="AA753" s="345"/>
      <c r="AB753" s="346"/>
    </row>
    <row r="754" spans="2:28" customFormat="1" ht="15" customHeight="1" x14ac:dyDescent="0.3">
      <c r="B754" s="338"/>
      <c r="C754" s="330"/>
      <c r="D754" s="350"/>
      <c r="E754" s="350"/>
      <c r="F754" s="350"/>
      <c r="G754" s="350"/>
      <c r="H754" s="350"/>
      <c r="I754" s="355"/>
      <c r="J754" s="355"/>
      <c r="K754" s="351"/>
      <c r="L754" s="355"/>
      <c r="M754" s="350"/>
      <c r="N754" s="350"/>
      <c r="O754" s="350"/>
      <c r="P754" s="356"/>
      <c r="Q754" s="274"/>
      <c r="R754" s="268"/>
      <c r="S754" s="343"/>
      <c r="T754" s="344"/>
      <c r="U754" s="345"/>
      <c r="V754" s="345"/>
      <c r="W754" s="345"/>
      <c r="X754" s="345"/>
      <c r="Y754" s="345"/>
      <c r="Z754" s="345"/>
      <c r="AA754" s="345"/>
      <c r="AB754" s="346"/>
    </row>
    <row r="755" spans="2:28" customFormat="1" ht="15" customHeight="1" x14ac:dyDescent="0.3">
      <c r="B755" s="338"/>
      <c r="C755" s="330"/>
      <c r="D755" s="350"/>
      <c r="E755" s="350"/>
      <c r="F755" s="350"/>
      <c r="G755" s="350"/>
      <c r="H755" s="350"/>
      <c r="I755" s="355"/>
      <c r="J755" s="355"/>
      <c r="K755" s="351"/>
      <c r="L755" s="355"/>
      <c r="M755" s="350"/>
      <c r="N755" s="350"/>
      <c r="O755" s="350"/>
      <c r="P755" s="356"/>
      <c r="Q755" s="274"/>
      <c r="R755" s="268"/>
      <c r="S755" s="343"/>
      <c r="T755" s="344"/>
      <c r="U755" s="345"/>
      <c r="V755" s="345"/>
      <c r="W755" s="345"/>
      <c r="X755" s="345"/>
      <c r="Y755" s="345"/>
      <c r="Z755" s="345"/>
      <c r="AA755" s="345"/>
      <c r="AB755" s="346"/>
    </row>
    <row r="756" spans="2:28" customFormat="1" ht="15" customHeight="1" x14ac:dyDescent="0.3">
      <c r="B756" s="338"/>
      <c r="C756" s="330"/>
      <c r="D756" s="350"/>
      <c r="E756" s="350"/>
      <c r="F756" s="350"/>
      <c r="G756" s="350"/>
      <c r="H756" s="350"/>
      <c r="I756" s="355"/>
      <c r="J756" s="355"/>
      <c r="K756" s="351"/>
      <c r="L756" s="355"/>
      <c r="M756" s="350"/>
      <c r="N756" s="350"/>
      <c r="O756" s="350"/>
      <c r="P756" s="356"/>
      <c r="Q756" s="274"/>
      <c r="R756" s="268"/>
      <c r="S756" s="343"/>
      <c r="T756" s="344"/>
      <c r="U756" s="345"/>
      <c r="V756" s="345"/>
      <c r="W756" s="345"/>
      <c r="X756" s="345"/>
      <c r="Y756" s="345"/>
      <c r="Z756" s="345"/>
      <c r="AA756" s="345"/>
      <c r="AB756" s="346"/>
    </row>
    <row r="757" spans="2:28" customFormat="1" ht="15" customHeight="1" x14ac:dyDescent="0.3">
      <c r="B757" s="338"/>
      <c r="C757" s="330"/>
      <c r="D757" s="350"/>
      <c r="E757" s="350"/>
      <c r="F757" s="350"/>
      <c r="G757" s="350"/>
      <c r="H757" s="350"/>
      <c r="I757" s="355"/>
      <c r="J757" s="355"/>
      <c r="K757" s="351"/>
      <c r="L757" s="355"/>
      <c r="M757" s="350"/>
      <c r="N757" s="350"/>
      <c r="O757" s="350"/>
      <c r="P757" s="356"/>
      <c r="Q757" s="274"/>
      <c r="R757" s="268"/>
      <c r="S757" s="343"/>
      <c r="T757" s="344"/>
      <c r="U757" s="345"/>
      <c r="V757" s="345"/>
      <c r="W757" s="345"/>
      <c r="X757" s="345"/>
      <c r="Y757" s="345"/>
      <c r="Z757" s="345"/>
      <c r="AA757" s="345"/>
      <c r="AB757" s="346"/>
    </row>
    <row r="758" spans="2:28" customFormat="1" ht="15" customHeight="1" x14ac:dyDescent="0.3">
      <c r="B758" s="338"/>
      <c r="C758" s="330"/>
      <c r="D758" s="350"/>
      <c r="E758" s="350"/>
      <c r="F758" s="350"/>
      <c r="G758" s="350"/>
      <c r="H758" s="350"/>
      <c r="I758" s="355"/>
      <c r="J758" s="355"/>
      <c r="K758" s="351"/>
      <c r="L758" s="355"/>
      <c r="M758" s="350"/>
      <c r="N758" s="350"/>
      <c r="O758" s="350"/>
      <c r="P758" s="356"/>
      <c r="Q758" s="274"/>
      <c r="R758" s="268"/>
      <c r="S758" s="343"/>
      <c r="T758" s="344"/>
      <c r="U758" s="345"/>
      <c r="V758" s="345"/>
      <c r="W758" s="345"/>
      <c r="X758" s="345"/>
      <c r="Y758" s="345"/>
      <c r="Z758" s="345"/>
      <c r="AA758" s="345"/>
      <c r="AB758" s="346"/>
    </row>
    <row r="759" spans="2:28" customFormat="1" ht="15" customHeight="1" x14ac:dyDescent="0.3">
      <c r="B759" s="338"/>
      <c r="C759" s="330"/>
      <c r="D759" s="350"/>
      <c r="E759" s="350"/>
      <c r="F759" s="350"/>
      <c r="G759" s="350"/>
      <c r="H759" s="350"/>
      <c r="I759" s="355"/>
      <c r="J759" s="355"/>
      <c r="K759" s="351"/>
      <c r="L759" s="355"/>
      <c r="M759" s="350"/>
      <c r="N759" s="350"/>
      <c r="O759" s="350"/>
      <c r="P759" s="356"/>
      <c r="Q759" s="274"/>
      <c r="R759" s="268"/>
      <c r="S759" s="343"/>
      <c r="T759" s="344"/>
      <c r="U759" s="345"/>
      <c r="V759" s="345"/>
      <c r="W759" s="345"/>
      <c r="X759" s="345"/>
      <c r="Y759" s="345"/>
      <c r="Z759" s="345"/>
      <c r="AA759" s="345"/>
      <c r="AB759" s="346"/>
    </row>
    <row r="760" spans="2:28" customFormat="1" ht="15" customHeight="1" x14ac:dyDescent="0.3">
      <c r="B760" s="338"/>
      <c r="C760" s="330"/>
      <c r="D760" s="350"/>
      <c r="E760" s="350"/>
      <c r="F760" s="350"/>
      <c r="G760" s="350"/>
      <c r="H760" s="350"/>
      <c r="I760" s="355"/>
      <c r="J760" s="355"/>
      <c r="K760" s="351"/>
      <c r="L760" s="355"/>
      <c r="M760" s="350"/>
      <c r="N760" s="350"/>
      <c r="O760" s="350"/>
      <c r="P760" s="356"/>
      <c r="Q760" s="274"/>
      <c r="R760" s="268"/>
      <c r="S760" s="343"/>
      <c r="T760" s="344"/>
      <c r="U760" s="345"/>
      <c r="V760" s="345"/>
      <c r="W760" s="345"/>
      <c r="X760" s="345"/>
      <c r="Y760" s="345"/>
      <c r="Z760" s="345"/>
      <c r="AA760" s="345"/>
      <c r="AB760" s="346"/>
    </row>
    <row r="761" spans="2:28" customFormat="1" ht="15" customHeight="1" x14ac:dyDescent="0.3">
      <c r="B761" s="338"/>
      <c r="C761" s="330"/>
      <c r="D761" s="350"/>
      <c r="E761" s="350"/>
      <c r="F761" s="350"/>
      <c r="G761" s="350"/>
      <c r="H761" s="350"/>
      <c r="I761" s="355"/>
      <c r="J761" s="355"/>
      <c r="K761" s="351"/>
      <c r="L761" s="355"/>
      <c r="M761" s="350"/>
      <c r="N761" s="350"/>
      <c r="O761" s="350"/>
      <c r="P761" s="356"/>
      <c r="Q761" s="274"/>
      <c r="R761" s="268"/>
      <c r="S761" s="343"/>
      <c r="T761" s="344"/>
      <c r="U761" s="345"/>
      <c r="V761" s="345"/>
      <c r="W761" s="345"/>
      <c r="X761" s="345"/>
      <c r="Y761" s="345"/>
      <c r="Z761" s="345"/>
      <c r="AA761" s="345"/>
      <c r="AB761" s="346"/>
    </row>
    <row r="762" spans="2:28" customFormat="1" ht="15" customHeight="1" x14ac:dyDescent="0.3">
      <c r="B762" s="338"/>
      <c r="C762" s="330"/>
      <c r="D762" s="350"/>
      <c r="E762" s="350"/>
      <c r="F762" s="350"/>
      <c r="G762" s="350"/>
      <c r="H762" s="350"/>
      <c r="I762" s="355"/>
      <c r="J762" s="355"/>
      <c r="K762" s="351"/>
      <c r="L762" s="355"/>
      <c r="M762" s="350"/>
      <c r="N762" s="350"/>
      <c r="O762" s="350"/>
      <c r="P762" s="356"/>
      <c r="Q762" s="274"/>
      <c r="R762" s="268"/>
      <c r="S762" s="343"/>
      <c r="T762" s="344"/>
      <c r="U762" s="345"/>
      <c r="V762" s="345"/>
      <c r="W762" s="345"/>
      <c r="X762" s="345"/>
      <c r="Y762" s="345"/>
      <c r="Z762" s="345"/>
      <c r="AA762" s="345"/>
      <c r="AB762" s="346"/>
    </row>
    <row r="763" spans="2:28" customFormat="1" ht="15" customHeight="1" x14ac:dyDescent="0.3">
      <c r="B763" s="338"/>
      <c r="C763" s="330"/>
      <c r="D763" s="350"/>
      <c r="E763" s="350"/>
      <c r="F763" s="350"/>
      <c r="G763" s="350"/>
      <c r="H763" s="350"/>
      <c r="I763" s="355"/>
      <c r="J763" s="355"/>
      <c r="K763" s="351"/>
      <c r="L763" s="355"/>
      <c r="M763" s="350"/>
      <c r="N763" s="350"/>
      <c r="O763" s="350"/>
      <c r="P763" s="356"/>
      <c r="Q763" s="274"/>
      <c r="R763" s="268"/>
      <c r="S763" s="343"/>
      <c r="T763" s="344"/>
      <c r="U763" s="345"/>
      <c r="V763" s="345"/>
      <c r="W763" s="345"/>
      <c r="X763" s="345"/>
      <c r="Y763" s="345"/>
      <c r="Z763" s="345"/>
      <c r="AA763" s="345"/>
      <c r="AB763" s="346"/>
    </row>
    <row r="764" spans="2:28" customFormat="1" ht="15" customHeight="1" x14ac:dyDescent="0.3">
      <c r="B764" s="338"/>
      <c r="C764" s="330"/>
      <c r="D764" s="350"/>
      <c r="E764" s="350"/>
      <c r="F764" s="350"/>
      <c r="G764" s="350"/>
      <c r="H764" s="350"/>
      <c r="I764" s="355"/>
      <c r="J764" s="355"/>
      <c r="K764" s="351"/>
      <c r="L764" s="355"/>
      <c r="M764" s="350"/>
      <c r="N764" s="350"/>
      <c r="O764" s="350"/>
      <c r="P764" s="356"/>
      <c r="Q764" s="274"/>
      <c r="R764" s="268"/>
      <c r="S764" s="343"/>
      <c r="T764" s="344"/>
      <c r="U764" s="345"/>
      <c r="V764" s="345"/>
      <c r="W764" s="345"/>
      <c r="X764" s="345"/>
      <c r="Y764" s="345"/>
      <c r="Z764" s="345"/>
      <c r="AA764" s="345"/>
      <c r="AB764" s="346"/>
    </row>
    <row r="765" spans="2:28" customFormat="1" ht="15" customHeight="1" x14ac:dyDescent="0.3">
      <c r="B765" s="338"/>
      <c r="C765" s="330"/>
      <c r="D765" s="350"/>
      <c r="E765" s="350"/>
      <c r="F765" s="350"/>
      <c r="G765" s="350"/>
      <c r="H765" s="350"/>
      <c r="I765" s="355"/>
      <c r="J765" s="355"/>
      <c r="K765" s="351"/>
      <c r="L765" s="355"/>
      <c r="M765" s="350"/>
      <c r="N765" s="350"/>
      <c r="O765" s="350"/>
      <c r="P765" s="356"/>
      <c r="Q765" s="274"/>
      <c r="R765" s="268"/>
      <c r="S765" s="343"/>
      <c r="T765" s="344"/>
      <c r="U765" s="345"/>
      <c r="V765" s="345"/>
      <c r="W765" s="345"/>
      <c r="X765" s="345"/>
      <c r="Y765" s="345"/>
      <c r="Z765" s="345"/>
      <c r="AA765" s="345"/>
      <c r="AB765" s="346"/>
    </row>
    <row r="766" spans="2:28" customFormat="1" ht="15" customHeight="1" x14ac:dyDescent="0.3">
      <c r="B766" s="338"/>
      <c r="C766" s="330"/>
      <c r="D766" s="350"/>
      <c r="E766" s="350"/>
      <c r="F766" s="350"/>
      <c r="G766" s="350"/>
      <c r="H766" s="350"/>
      <c r="I766" s="355"/>
      <c r="J766" s="355"/>
      <c r="K766" s="351"/>
      <c r="L766" s="355"/>
      <c r="M766" s="350"/>
      <c r="N766" s="350"/>
      <c r="O766" s="350"/>
      <c r="P766" s="356"/>
      <c r="Q766" s="274"/>
      <c r="R766" s="268"/>
      <c r="S766" s="343"/>
      <c r="T766" s="344"/>
      <c r="U766" s="345"/>
      <c r="V766" s="345"/>
      <c r="W766" s="345"/>
      <c r="X766" s="345"/>
      <c r="Y766" s="345"/>
      <c r="Z766" s="345"/>
      <c r="AA766" s="345"/>
      <c r="AB766" s="346"/>
    </row>
    <row r="767" spans="2:28" customFormat="1" ht="15" customHeight="1" x14ac:dyDescent="0.3">
      <c r="B767" s="338"/>
      <c r="C767" s="330"/>
      <c r="D767" s="350"/>
      <c r="E767" s="350"/>
      <c r="F767" s="350"/>
      <c r="G767" s="350"/>
      <c r="H767" s="350"/>
      <c r="I767" s="355"/>
      <c r="J767" s="355"/>
      <c r="K767" s="351"/>
      <c r="L767" s="355"/>
      <c r="M767" s="350"/>
      <c r="N767" s="350"/>
      <c r="O767" s="350"/>
      <c r="P767" s="356"/>
      <c r="Q767" s="274"/>
      <c r="R767" s="268"/>
      <c r="S767" s="343"/>
      <c r="T767" s="344"/>
      <c r="U767" s="345"/>
      <c r="V767" s="345"/>
      <c r="W767" s="345"/>
      <c r="X767" s="345"/>
      <c r="Y767" s="345"/>
      <c r="Z767" s="345"/>
      <c r="AA767" s="345"/>
      <c r="AB767" s="346"/>
    </row>
    <row r="768" spans="2:28" customFormat="1" ht="15" customHeight="1" x14ac:dyDescent="0.3">
      <c r="B768" s="338"/>
      <c r="C768" s="330"/>
      <c r="D768" s="350"/>
      <c r="E768" s="350"/>
      <c r="F768" s="350"/>
      <c r="G768" s="350"/>
      <c r="H768" s="350"/>
      <c r="I768" s="355"/>
      <c r="J768" s="355"/>
      <c r="K768" s="351"/>
      <c r="L768" s="355"/>
      <c r="M768" s="350"/>
      <c r="N768" s="350"/>
      <c r="O768" s="350"/>
      <c r="P768" s="356"/>
      <c r="Q768" s="274"/>
      <c r="R768" s="268"/>
      <c r="S768" s="343"/>
      <c r="T768" s="344"/>
      <c r="U768" s="345"/>
      <c r="V768" s="345"/>
      <c r="W768" s="345"/>
      <c r="X768" s="345"/>
      <c r="Y768" s="345"/>
      <c r="Z768" s="345"/>
      <c r="AA768" s="345"/>
      <c r="AB768" s="346"/>
    </row>
    <row r="769" spans="2:28" customFormat="1" ht="15" customHeight="1" x14ac:dyDescent="0.3">
      <c r="B769" s="338"/>
      <c r="C769" s="330"/>
      <c r="D769" s="350"/>
      <c r="E769" s="350"/>
      <c r="F769" s="350"/>
      <c r="G769" s="350"/>
      <c r="H769" s="350"/>
      <c r="I769" s="355"/>
      <c r="J769" s="355"/>
      <c r="K769" s="351"/>
      <c r="L769" s="355"/>
      <c r="M769" s="350"/>
      <c r="N769" s="350"/>
      <c r="O769" s="350"/>
      <c r="P769" s="356"/>
      <c r="Q769" s="274"/>
      <c r="R769" s="268"/>
      <c r="S769" s="343"/>
      <c r="T769" s="344"/>
      <c r="U769" s="345"/>
      <c r="V769" s="345"/>
      <c r="W769" s="345"/>
      <c r="X769" s="345"/>
      <c r="Y769" s="345"/>
      <c r="Z769" s="345"/>
      <c r="AA769" s="345"/>
      <c r="AB769" s="346"/>
    </row>
    <row r="770" spans="2:28" customFormat="1" ht="15" customHeight="1" x14ac:dyDescent="0.3">
      <c r="B770" s="338"/>
      <c r="C770" s="330"/>
      <c r="D770" s="350"/>
      <c r="E770" s="350"/>
      <c r="F770" s="350"/>
      <c r="G770" s="350"/>
      <c r="H770" s="350"/>
      <c r="I770" s="355"/>
      <c r="J770" s="355"/>
      <c r="K770" s="351"/>
      <c r="L770" s="355"/>
      <c r="M770" s="350"/>
      <c r="N770" s="350"/>
      <c r="O770" s="350"/>
      <c r="P770" s="356"/>
      <c r="Q770" s="274"/>
      <c r="R770" s="268"/>
      <c r="S770" s="343"/>
      <c r="T770" s="344"/>
      <c r="U770" s="345"/>
      <c r="V770" s="345"/>
      <c r="W770" s="345"/>
      <c r="X770" s="345"/>
      <c r="Y770" s="345"/>
      <c r="Z770" s="345"/>
      <c r="AA770" s="345"/>
      <c r="AB770" s="346"/>
    </row>
    <row r="771" spans="2:28" customFormat="1" ht="15" customHeight="1" x14ac:dyDescent="0.3">
      <c r="B771" s="338"/>
      <c r="C771" s="330"/>
      <c r="D771" s="350"/>
      <c r="E771" s="350"/>
      <c r="F771" s="350"/>
      <c r="G771" s="350"/>
      <c r="H771" s="350"/>
      <c r="I771" s="355"/>
      <c r="J771" s="355"/>
      <c r="K771" s="351"/>
      <c r="L771" s="355"/>
      <c r="M771" s="350"/>
      <c r="N771" s="350"/>
      <c r="O771" s="350"/>
      <c r="P771" s="356"/>
      <c r="Q771" s="274"/>
      <c r="R771" s="268"/>
      <c r="S771" s="343"/>
      <c r="T771" s="344"/>
      <c r="U771" s="345"/>
      <c r="V771" s="345"/>
      <c r="W771" s="345"/>
      <c r="X771" s="345"/>
      <c r="Y771" s="345"/>
      <c r="Z771" s="345"/>
      <c r="AA771" s="345"/>
      <c r="AB771" s="346"/>
    </row>
    <row r="772" spans="2:28" customFormat="1" ht="15" customHeight="1" x14ac:dyDescent="0.3">
      <c r="B772" s="338"/>
      <c r="C772" s="330"/>
      <c r="D772" s="350"/>
      <c r="E772" s="350"/>
      <c r="F772" s="350"/>
      <c r="G772" s="350"/>
      <c r="H772" s="350"/>
      <c r="I772" s="355"/>
      <c r="J772" s="355"/>
      <c r="K772" s="351"/>
      <c r="L772" s="355"/>
      <c r="M772" s="350"/>
      <c r="N772" s="350"/>
      <c r="O772" s="350"/>
      <c r="P772" s="356"/>
      <c r="Q772" s="274"/>
      <c r="R772" s="268"/>
      <c r="S772" s="343"/>
      <c r="T772" s="344"/>
      <c r="U772" s="345"/>
      <c r="V772" s="345"/>
      <c r="W772" s="345"/>
      <c r="X772" s="345"/>
      <c r="Y772" s="345"/>
      <c r="Z772" s="345"/>
      <c r="AA772" s="345"/>
      <c r="AB772" s="346"/>
    </row>
    <row r="773" spans="2:28" customFormat="1" ht="15" customHeight="1" x14ac:dyDescent="0.3">
      <c r="B773" s="338"/>
      <c r="C773" s="330"/>
      <c r="D773" s="350"/>
      <c r="E773" s="350"/>
      <c r="F773" s="350"/>
      <c r="G773" s="350"/>
      <c r="H773" s="350"/>
      <c r="I773" s="355"/>
      <c r="J773" s="355"/>
      <c r="K773" s="351"/>
      <c r="L773" s="355"/>
      <c r="M773" s="350"/>
      <c r="N773" s="350"/>
      <c r="O773" s="350"/>
      <c r="P773" s="356"/>
      <c r="Q773" s="274"/>
      <c r="R773" s="268"/>
      <c r="S773" s="343"/>
      <c r="T773" s="344"/>
      <c r="U773" s="345"/>
      <c r="V773" s="345"/>
      <c r="W773" s="345"/>
      <c r="X773" s="345"/>
      <c r="Y773" s="345"/>
      <c r="Z773" s="345"/>
      <c r="AA773" s="345"/>
      <c r="AB773" s="346"/>
    </row>
    <row r="774" spans="2:28" customFormat="1" ht="15" customHeight="1" x14ac:dyDescent="0.3">
      <c r="B774" s="338"/>
      <c r="C774" s="330"/>
      <c r="D774" s="350"/>
      <c r="E774" s="350"/>
      <c r="F774" s="350"/>
      <c r="G774" s="350"/>
      <c r="H774" s="350"/>
      <c r="I774" s="355"/>
      <c r="J774" s="355"/>
      <c r="K774" s="351"/>
      <c r="L774" s="355"/>
      <c r="M774" s="350"/>
      <c r="N774" s="350"/>
      <c r="O774" s="350"/>
      <c r="P774" s="356"/>
      <c r="Q774" s="274"/>
      <c r="R774" s="268"/>
      <c r="S774" s="343"/>
      <c r="T774" s="344"/>
      <c r="U774" s="345"/>
      <c r="V774" s="345"/>
      <c r="W774" s="345"/>
      <c r="X774" s="345"/>
      <c r="Y774" s="345"/>
      <c r="Z774" s="345"/>
      <c r="AA774" s="345"/>
      <c r="AB774" s="346"/>
    </row>
    <row r="775" spans="2:28" customFormat="1" ht="15" customHeight="1" x14ac:dyDescent="0.3">
      <c r="B775" s="338"/>
      <c r="C775" s="330"/>
      <c r="D775" s="350"/>
      <c r="E775" s="350"/>
      <c r="F775" s="350"/>
      <c r="G775" s="350"/>
      <c r="H775" s="350"/>
      <c r="I775" s="355"/>
      <c r="J775" s="355"/>
      <c r="K775" s="351"/>
      <c r="L775" s="355"/>
      <c r="M775" s="350"/>
      <c r="N775" s="350"/>
      <c r="O775" s="350"/>
      <c r="P775" s="356"/>
      <c r="Q775" s="274"/>
      <c r="R775" s="357"/>
      <c r="S775" s="343"/>
      <c r="T775" s="344"/>
      <c r="U775" s="345"/>
      <c r="V775" s="345"/>
      <c r="W775" s="345"/>
      <c r="X775" s="345"/>
      <c r="Y775" s="345"/>
      <c r="Z775" s="345"/>
      <c r="AA775" s="345"/>
      <c r="AB775" s="346"/>
    </row>
    <row r="776" spans="2:28" customFormat="1" ht="15" customHeight="1" x14ac:dyDescent="0.3">
      <c r="B776" s="338"/>
      <c r="C776" s="330"/>
      <c r="D776" s="350"/>
      <c r="E776" s="350"/>
      <c r="F776" s="350"/>
      <c r="G776" s="350"/>
      <c r="H776" s="350"/>
      <c r="I776" s="355"/>
      <c r="J776" s="355"/>
      <c r="K776" s="351"/>
      <c r="L776" s="355"/>
      <c r="M776" s="350"/>
      <c r="N776" s="350"/>
      <c r="O776" s="350"/>
      <c r="P776" s="356"/>
      <c r="Q776" s="274"/>
      <c r="R776" s="357"/>
      <c r="S776" s="343"/>
      <c r="T776" s="344"/>
      <c r="U776" s="345"/>
      <c r="V776" s="345"/>
      <c r="W776" s="345"/>
      <c r="X776" s="345"/>
      <c r="Y776" s="345"/>
      <c r="Z776" s="345"/>
      <c r="AA776" s="345"/>
      <c r="AB776" s="346"/>
    </row>
    <row r="777" spans="2:28" customFormat="1" ht="15" customHeight="1" x14ac:dyDescent="0.3">
      <c r="B777" s="338"/>
      <c r="C777" s="330"/>
      <c r="D777" s="350"/>
      <c r="E777" s="350"/>
      <c r="F777" s="350"/>
      <c r="G777" s="350"/>
      <c r="H777" s="350"/>
      <c r="I777" s="355"/>
      <c r="J777" s="355"/>
      <c r="K777" s="351"/>
      <c r="L777" s="355"/>
      <c r="M777" s="350"/>
      <c r="N777" s="350"/>
      <c r="O777" s="350"/>
      <c r="P777" s="356"/>
      <c r="Q777" s="274"/>
      <c r="R777" s="357"/>
      <c r="S777" s="343"/>
      <c r="T777" s="344"/>
      <c r="U777" s="345"/>
      <c r="V777" s="345"/>
      <c r="W777" s="345"/>
      <c r="X777" s="345"/>
      <c r="Y777" s="345"/>
      <c r="Z777" s="345"/>
      <c r="AA777" s="345"/>
      <c r="AB777" s="346"/>
    </row>
    <row r="778" spans="2:28" customFormat="1" ht="15" customHeight="1" x14ac:dyDescent="0.3">
      <c r="B778" s="338"/>
      <c r="C778" s="330"/>
      <c r="D778" s="350"/>
      <c r="E778" s="350"/>
      <c r="F778" s="350"/>
      <c r="G778" s="350"/>
      <c r="H778" s="350"/>
      <c r="I778" s="355"/>
      <c r="J778" s="355"/>
      <c r="K778" s="351"/>
      <c r="L778" s="355"/>
      <c r="M778" s="350"/>
      <c r="N778" s="350"/>
      <c r="O778" s="350"/>
      <c r="P778" s="356"/>
      <c r="Q778" s="274"/>
      <c r="R778" s="357"/>
      <c r="S778" s="343"/>
      <c r="T778" s="344"/>
      <c r="U778" s="345"/>
      <c r="V778" s="345"/>
      <c r="W778" s="345"/>
      <c r="X778" s="345"/>
      <c r="Y778" s="345"/>
      <c r="Z778" s="345"/>
      <c r="AA778" s="345"/>
      <c r="AB778" s="346"/>
    </row>
    <row r="779" spans="2:28" customFormat="1" ht="15" customHeight="1" x14ac:dyDescent="0.3">
      <c r="B779" s="338"/>
      <c r="C779" s="330"/>
      <c r="D779" s="350"/>
      <c r="E779" s="350"/>
      <c r="F779" s="350"/>
      <c r="G779" s="350"/>
      <c r="H779" s="350"/>
      <c r="I779" s="355"/>
      <c r="J779" s="355"/>
      <c r="K779" s="351"/>
      <c r="L779" s="355"/>
      <c r="M779" s="350"/>
      <c r="N779" s="350"/>
      <c r="O779" s="350"/>
      <c r="P779" s="356"/>
      <c r="Q779" s="274"/>
      <c r="R779" s="357"/>
      <c r="S779" s="343"/>
      <c r="T779" s="344"/>
      <c r="U779" s="345"/>
      <c r="V779" s="345"/>
      <c r="W779" s="345"/>
      <c r="X779" s="345"/>
      <c r="Y779" s="345"/>
      <c r="Z779" s="345"/>
      <c r="AA779" s="345"/>
      <c r="AB779" s="346"/>
    </row>
    <row r="780" spans="2:28" customFormat="1" ht="15" customHeight="1" x14ac:dyDescent="0.3">
      <c r="B780" s="338"/>
      <c r="C780" s="330"/>
      <c r="D780" s="350"/>
      <c r="E780" s="350"/>
      <c r="F780" s="350"/>
      <c r="G780" s="350"/>
      <c r="H780" s="350"/>
      <c r="I780" s="355"/>
      <c r="J780" s="355"/>
      <c r="K780" s="351"/>
      <c r="L780" s="355"/>
      <c r="M780" s="350"/>
      <c r="N780" s="350"/>
      <c r="O780" s="350"/>
      <c r="P780" s="356"/>
      <c r="Q780" s="274"/>
      <c r="R780" s="357"/>
      <c r="S780" s="343"/>
      <c r="T780" s="344"/>
      <c r="U780" s="345"/>
      <c r="V780" s="345"/>
      <c r="W780" s="345"/>
      <c r="X780" s="345"/>
      <c r="Y780" s="345"/>
      <c r="Z780" s="345"/>
      <c r="AA780" s="345"/>
      <c r="AB780" s="346"/>
    </row>
    <row r="781" spans="2:28" customFormat="1" ht="15" customHeight="1" x14ac:dyDescent="0.3">
      <c r="B781" s="338"/>
      <c r="C781" s="330"/>
      <c r="D781" s="350"/>
      <c r="E781" s="350"/>
      <c r="F781" s="350"/>
      <c r="G781" s="350"/>
      <c r="H781" s="350"/>
      <c r="I781" s="355"/>
      <c r="J781" s="355"/>
      <c r="K781" s="351"/>
      <c r="L781" s="355"/>
      <c r="M781" s="350"/>
      <c r="N781" s="350"/>
      <c r="O781" s="350"/>
      <c r="P781" s="356"/>
      <c r="Q781" s="274"/>
      <c r="R781" s="357"/>
      <c r="S781" s="343"/>
      <c r="T781" s="344"/>
      <c r="U781" s="345"/>
      <c r="V781" s="345"/>
      <c r="W781" s="345"/>
      <c r="X781" s="345"/>
      <c r="Y781" s="345"/>
      <c r="Z781" s="345"/>
      <c r="AA781" s="345"/>
      <c r="AB781" s="346"/>
    </row>
    <row r="782" spans="2:28" customFormat="1" ht="15" customHeight="1" x14ac:dyDescent="0.3">
      <c r="B782" s="338"/>
      <c r="C782" s="330"/>
      <c r="D782" s="350"/>
      <c r="E782" s="350"/>
      <c r="F782" s="350"/>
      <c r="G782" s="350"/>
      <c r="H782" s="350"/>
      <c r="I782" s="355"/>
      <c r="J782" s="355"/>
      <c r="K782" s="351"/>
      <c r="L782" s="355"/>
      <c r="M782" s="350"/>
      <c r="N782" s="350"/>
      <c r="O782" s="350"/>
      <c r="P782" s="356"/>
      <c r="Q782" s="274"/>
      <c r="R782" s="357"/>
      <c r="S782" s="343"/>
      <c r="T782" s="344"/>
      <c r="U782" s="345"/>
      <c r="V782" s="345"/>
      <c r="W782" s="345"/>
      <c r="X782" s="345"/>
      <c r="Y782" s="345"/>
      <c r="Z782" s="345"/>
      <c r="AA782" s="345"/>
      <c r="AB782" s="346"/>
    </row>
    <row r="783" spans="2:28" customFormat="1" ht="15" customHeight="1" x14ac:dyDescent="0.3">
      <c r="B783" s="338"/>
      <c r="C783" s="330"/>
      <c r="D783" s="350"/>
      <c r="E783" s="350"/>
      <c r="F783" s="350"/>
      <c r="G783" s="350"/>
      <c r="H783" s="350"/>
      <c r="I783" s="355"/>
      <c r="J783" s="355"/>
      <c r="K783" s="351"/>
      <c r="L783" s="355"/>
      <c r="M783" s="350"/>
      <c r="N783" s="350"/>
      <c r="O783" s="350"/>
      <c r="P783" s="356"/>
      <c r="Q783" s="274"/>
      <c r="R783" s="357"/>
      <c r="S783" s="343"/>
      <c r="T783" s="344"/>
      <c r="U783" s="345"/>
      <c r="V783" s="345"/>
      <c r="W783" s="345"/>
      <c r="X783" s="345"/>
      <c r="Y783" s="345"/>
      <c r="Z783" s="345"/>
      <c r="AA783" s="345"/>
      <c r="AB783" s="346"/>
    </row>
    <row r="784" spans="2:28" customFormat="1" ht="15" customHeight="1" x14ac:dyDescent="0.3">
      <c r="B784" s="338"/>
      <c r="C784" s="330"/>
      <c r="D784" s="350"/>
      <c r="E784" s="350"/>
      <c r="F784" s="350"/>
      <c r="G784" s="350"/>
      <c r="H784" s="350"/>
      <c r="I784" s="355"/>
      <c r="J784" s="355"/>
      <c r="K784" s="351"/>
      <c r="L784" s="355"/>
      <c r="M784" s="350"/>
      <c r="N784" s="350"/>
      <c r="O784" s="350"/>
      <c r="P784" s="356"/>
      <c r="Q784" s="274"/>
      <c r="R784" s="357"/>
      <c r="S784" s="343"/>
      <c r="T784" s="344"/>
      <c r="U784" s="345"/>
      <c r="V784" s="345"/>
      <c r="W784" s="345"/>
      <c r="X784" s="345"/>
      <c r="Y784" s="345"/>
      <c r="Z784" s="345"/>
      <c r="AA784" s="345"/>
      <c r="AB784" s="346"/>
    </row>
    <row r="785" spans="2:28" customFormat="1" ht="15" customHeight="1" x14ac:dyDescent="0.3">
      <c r="B785" s="338"/>
      <c r="C785" s="330"/>
      <c r="D785" s="350"/>
      <c r="E785" s="350"/>
      <c r="F785" s="350"/>
      <c r="G785" s="350"/>
      <c r="H785" s="350"/>
      <c r="I785" s="355"/>
      <c r="J785" s="355"/>
      <c r="K785" s="351"/>
      <c r="L785" s="355"/>
      <c r="M785" s="350"/>
      <c r="N785" s="350"/>
      <c r="O785" s="350"/>
      <c r="P785" s="356"/>
      <c r="Q785" s="274"/>
      <c r="R785" s="357"/>
      <c r="S785" s="343"/>
      <c r="T785" s="344"/>
      <c r="U785" s="345"/>
      <c r="V785" s="345"/>
      <c r="W785" s="345"/>
      <c r="X785" s="345"/>
      <c r="Y785" s="345"/>
      <c r="Z785" s="345"/>
      <c r="AA785" s="345"/>
      <c r="AB785" s="346"/>
    </row>
    <row r="786" spans="2:28" customFormat="1" ht="15" customHeight="1" x14ac:dyDescent="0.3">
      <c r="B786" s="338"/>
      <c r="C786" s="330"/>
      <c r="D786" s="350"/>
      <c r="E786" s="350"/>
      <c r="F786" s="350"/>
      <c r="G786" s="350"/>
      <c r="H786" s="350"/>
      <c r="I786" s="355"/>
      <c r="J786" s="355"/>
      <c r="K786" s="351"/>
      <c r="L786" s="355"/>
      <c r="M786" s="350"/>
      <c r="N786" s="350"/>
      <c r="O786" s="350"/>
      <c r="P786" s="356"/>
      <c r="Q786" s="274"/>
      <c r="R786" s="357"/>
      <c r="S786" s="343"/>
      <c r="T786" s="344"/>
      <c r="U786" s="345"/>
      <c r="V786" s="345"/>
      <c r="W786" s="345"/>
      <c r="X786" s="345"/>
      <c r="Y786" s="345"/>
      <c r="Z786" s="345"/>
      <c r="AA786" s="345"/>
      <c r="AB786" s="346"/>
    </row>
    <row r="787" spans="2:28" customFormat="1" ht="15" customHeight="1" x14ac:dyDescent="0.3">
      <c r="B787" s="338"/>
      <c r="C787" s="330"/>
      <c r="D787" s="350"/>
      <c r="E787" s="350"/>
      <c r="F787" s="350"/>
      <c r="G787" s="350"/>
      <c r="H787" s="350"/>
      <c r="I787" s="355"/>
      <c r="J787" s="355"/>
      <c r="K787" s="351"/>
      <c r="L787" s="355"/>
      <c r="M787" s="350"/>
      <c r="N787" s="350"/>
      <c r="O787" s="350"/>
      <c r="P787" s="356"/>
      <c r="Q787" s="274"/>
      <c r="R787" s="357"/>
      <c r="S787" s="343"/>
      <c r="T787" s="344"/>
      <c r="U787" s="345"/>
      <c r="V787" s="345"/>
      <c r="W787" s="345"/>
      <c r="X787" s="345"/>
      <c r="Y787" s="345"/>
      <c r="Z787" s="345"/>
      <c r="AA787" s="345"/>
      <c r="AB787" s="346"/>
    </row>
    <row r="788" spans="2:28" customFormat="1" ht="15" customHeight="1" x14ac:dyDescent="0.3">
      <c r="B788" s="338"/>
      <c r="C788" s="330"/>
      <c r="D788" s="350"/>
      <c r="E788" s="350"/>
      <c r="F788" s="350"/>
      <c r="G788" s="350"/>
      <c r="H788" s="350"/>
      <c r="I788" s="355"/>
      <c r="J788" s="355"/>
      <c r="K788" s="351"/>
      <c r="L788" s="355"/>
      <c r="M788" s="350"/>
      <c r="N788" s="350"/>
      <c r="O788" s="350"/>
      <c r="P788" s="356"/>
      <c r="Q788" s="274"/>
      <c r="R788" s="357"/>
      <c r="S788" s="343"/>
      <c r="T788" s="344"/>
      <c r="U788" s="345"/>
      <c r="V788" s="345"/>
      <c r="W788" s="345"/>
      <c r="X788" s="345"/>
      <c r="Y788" s="345"/>
      <c r="Z788" s="345"/>
      <c r="AA788" s="345"/>
      <c r="AB788" s="346"/>
    </row>
    <row r="789" spans="2:28" customFormat="1" ht="15" customHeight="1" x14ac:dyDescent="0.3">
      <c r="B789" s="338"/>
      <c r="C789" s="330"/>
      <c r="D789" s="350"/>
      <c r="E789" s="350"/>
      <c r="F789" s="350"/>
      <c r="G789" s="350"/>
      <c r="H789" s="350"/>
      <c r="I789" s="355"/>
      <c r="J789" s="355"/>
      <c r="K789" s="351"/>
      <c r="L789" s="355"/>
      <c r="M789" s="350"/>
      <c r="N789" s="350"/>
      <c r="O789" s="350"/>
      <c r="P789" s="356"/>
      <c r="Q789" s="274"/>
      <c r="R789" s="357"/>
      <c r="S789" s="343"/>
      <c r="T789" s="344"/>
      <c r="U789" s="345"/>
      <c r="V789" s="345"/>
      <c r="W789" s="345"/>
      <c r="X789" s="345"/>
      <c r="Y789" s="345"/>
      <c r="Z789" s="345"/>
      <c r="AA789" s="345"/>
      <c r="AB789" s="346"/>
    </row>
    <row r="790" spans="2:28" customFormat="1" ht="15" customHeight="1" x14ac:dyDescent="0.3">
      <c r="B790" s="338"/>
      <c r="C790" s="330"/>
      <c r="D790" s="350"/>
      <c r="E790" s="350"/>
      <c r="F790" s="350"/>
      <c r="G790" s="350"/>
      <c r="H790" s="350"/>
      <c r="I790" s="355"/>
      <c r="J790" s="355"/>
      <c r="K790" s="351"/>
      <c r="L790" s="355"/>
      <c r="M790" s="350"/>
      <c r="N790" s="350"/>
      <c r="O790" s="350"/>
      <c r="P790" s="356"/>
      <c r="Q790" s="274"/>
      <c r="R790" s="357"/>
      <c r="S790" s="343"/>
      <c r="T790" s="344"/>
      <c r="U790" s="345"/>
      <c r="V790" s="345"/>
      <c r="W790" s="345"/>
      <c r="X790" s="345"/>
      <c r="Y790" s="345"/>
      <c r="Z790" s="345"/>
      <c r="AA790" s="345"/>
      <c r="AB790" s="346"/>
    </row>
    <row r="791" spans="2:28" customFormat="1" ht="15" customHeight="1" x14ac:dyDescent="0.3">
      <c r="B791" s="338"/>
      <c r="C791" s="330"/>
      <c r="D791" s="350"/>
      <c r="E791" s="350"/>
      <c r="F791" s="350"/>
      <c r="G791" s="350"/>
      <c r="H791" s="350"/>
      <c r="I791" s="355"/>
      <c r="J791" s="355"/>
      <c r="K791" s="351"/>
      <c r="L791" s="355"/>
      <c r="M791" s="350"/>
      <c r="N791" s="350"/>
      <c r="O791" s="350"/>
      <c r="P791" s="356"/>
      <c r="Q791" s="274"/>
      <c r="R791" s="357"/>
      <c r="S791" s="343"/>
      <c r="T791" s="344"/>
      <c r="U791" s="345"/>
      <c r="V791" s="345"/>
      <c r="W791" s="345"/>
      <c r="X791" s="345"/>
      <c r="Y791" s="345"/>
      <c r="Z791" s="345"/>
      <c r="AA791" s="345"/>
      <c r="AB791" s="346"/>
    </row>
    <row r="792" spans="2:28" customFormat="1" ht="15" customHeight="1" x14ac:dyDescent="0.3">
      <c r="B792" s="338"/>
      <c r="C792" s="330"/>
      <c r="D792" s="350"/>
      <c r="E792" s="350"/>
      <c r="F792" s="350"/>
      <c r="G792" s="350"/>
      <c r="H792" s="350"/>
      <c r="I792" s="355"/>
      <c r="J792" s="355"/>
      <c r="K792" s="351"/>
      <c r="L792" s="355"/>
      <c r="M792" s="350"/>
      <c r="N792" s="350"/>
      <c r="O792" s="350"/>
      <c r="P792" s="356"/>
      <c r="Q792" s="274"/>
      <c r="R792" s="357"/>
      <c r="S792" s="343"/>
      <c r="T792" s="344"/>
      <c r="U792" s="345"/>
      <c r="V792" s="345"/>
      <c r="W792" s="345"/>
      <c r="X792" s="345"/>
      <c r="Y792" s="345"/>
      <c r="Z792" s="345"/>
      <c r="AA792" s="345"/>
      <c r="AB792" s="346"/>
    </row>
    <row r="793" spans="2:28" customFormat="1" ht="15" customHeight="1" x14ac:dyDescent="0.3">
      <c r="B793" s="338"/>
      <c r="C793" s="330"/>
      <c r="D793" s="350"/>
      <c r="E793" s="350"/>
      <c r="F793" s="350"/>
      <c r="G793" s="350"/>
      <c r="H793" s="350"/>
      <c r="I793" s="355"/>
      <c r="J793" s="355"/>
      <c r="K793" s="351"/>
      <c r="L793" s="355"/>
      <c r="M793" s="350"/>
      <c r="N793" s="350"/>
      <c r="O793" s="350"/>
      <c r="P793" s="356"/>
      <c r="Q793" s="274"/>
      <c r="R793" s="357"/>
      <c r="S793" s="343"/>
      <c r="T793" s="344"/>
      <c r="U793" s="345"/>
      <c r="V793" s="345"/>
      <c r="W793" s="345"/>
      <c r="X793" s="345"/>
      <c r="Y793" s="345"/>
      <c r="Z793" s="345"/>
      <c r="AA793" s="345"/>
      <c r="AB793" s="346"/>
    </row>
    <row r="794" spans="2:28" customFormat="1" ht="15" customHeight="1" x14ac:dyDescent="0.3">
      <c r="B794" s="338"/>
      <c r="C794" s="330"/>
      <c r="D794" s="350"/>
      <c r="E794" s="350"/>
      <c r="F794" s="350"/>
      <c r="G794" s="350"/>
      <c r="H794" s="350"/>
      <c r="I794" s="355"/>
      <c r="J794" s="355"/>
      <c r="K794" s="351"/>
      <c r="L794" s="355"/>
      <c r="M794" s="350"/>
      <c r="N794" s="350"/>
      <c r="O794" s="350"/>
      <c r="P794" s="356"/>
      <c r="Q794" s="274"/>
      <c r="R794" s="357"/>
      <c r="S794" s="343"/>
      <c r="T794" s="344"/>
      <c r="U794" s="345"/>
      <c r="V794" s="345"/>
      <c r="W794" s="345"/>
      <c r="X794" s="345"/>
      <c r="Y794" s="345"/>
      <c r="Z794" s="345"/>
      <c r="AA794" s="345"/>
      <c r="AB794" s="346"/>
    </row>
    <row r="795" spans="2:28" customFormat="1" ht="15" customHeight="1" x14ac:dyDescent="0.3">
      <c r="B795" s="338"/>
      <c r="C795" s="330"/>
      <c r="D795" s="350"/>
      <c r="E795" s="350"/>
      <c r="F795" s="350"/>
      <c r="G795" s="350"/>
      <c r="H795" s="350"/>
      <c r="I795" s="355"/>
      <c r="J795" s="355"/>
      <c r="K795" s="351"/>
      <c r="L795" s="355"/>
      <c r="M795" s="350"/>
      <c r="N795" s="350"/>
      <c r="O795" s="350"/>
      <c r="P795" s="356"/>
      <c r="Q795" s="274"/>
      <c r="R795" s="357"/>
      <c r="S795" s="343"/>
      <c r="T795" s="344"/>
      <c r="U795" s="345"/>
      <c r="V795" s="345"/>
      <c r="W795" s="345"/>
      <c r="X795" s="345"/>
      <c r="Y795" s="345"/>
      <c r="Z795" s="345"/>
      <c r="AA795" s="345"/>
      <c r="AB795" s="346"/>
    </row>
    <row r="796" spans="2:28" customFormat="1" ht="15" customHeight="1" x14ac:dyDescent="0.3">
      <c r="B796" s="338"/>
      <c r="C796" s="330"/>
      <c r="D796" s="350"/>
      <c r="E796" s="350"/>
      <c r="F796" s="350"/>
      <c r="G796" s="350"/>
      <c r="H796" s="350"/>
      <c r="I796" s="355"/>
      <c r="J796" s="355"/>
      <c r="K796" s="351"/>
      <c r="L796" s="355"/>
      <c r="M796" s="350"/>
      <c r="N796" s="350"/>
      <c r="O796" s="350"/>
      <c r="P796" s="356"/>
      <c r="Q796" s="274"/>
      <c r="R796" s="357"/>
      <c r="S796" s="343"/>
      <c r="T796" s="344"/>
      <c r="U796" s="345"/>
      <c r="V796" s="345"/>
      <c r="W796" s="345"/>
      <c r="X796" s="345"/>
      <c r="Y796" s="345"/>
      <c r="Z796" s="345"/>
      <c r="AA796" s="345"/>
      <c r="AB796" s="346"/>
    </row>
    <row r="797" spans="2:28" customFormat="1" ht="15" customHeight="1" x14ac:dyDescent="0.3">
      <c r="B797" s="338"/>
      <c r="C797" s="330"/>
      <c r="D797" s="350"/>
      <c r="E797" s="350"/>
      <c r="F797" s="350"/>
      <c r="G797" s="350"/>
      <c r="H797" s="350"/>
      <c r="I797" s="355"/>
      <c r="J797" s="355"/>
      <c r="K797" s="351"/>
      <c r="L797" s="355"/>
      <c r="M797" s="350"/>
      <c r="N797" s="350"/>
      <c r="O797" s="350"/>
      <c r="P797" s="356"/>
      <c r="Q797" s="274"/>
      <c r="R797" s="357"/>
      <c r="S797" s="343"/>
      <c r="T797" s="344"/>
      <c r="U797" s="345"/>
      <c r="V797" s="345"/>
      <c r="W797" s="345"/>
      <c r="X797" s="345"/>
      <c r="Y797" s="345"/>
      <c r="Z797" s="345"/>
      <c r="AA797" s="345"/>
      <c r="AB797" s="346"/>
    </row>
    <row r="798" spans="2:28" customFormat="1" ht="15" customHeight="1" x14ac:dyDescent="0.3">
      <c r="B798" s="338"/>
      <c r="C798" s="330"/>
      <c r="D798" s="350"/>
      <c r="E798" s="350"/>
      <c r="F798" s="350"/>
      <c r="G798" s="350"/>
      <c r="H798" s="350"/>
      <c r="I798" s="355"/>
      <c r="J798" s="355"/>
      <c r="K798" s="351"/>
      <c r="L798" s="355"/>
      <c r="M798" s="350"/>
      <c r="N798" s="350"/>
      <c r="O798" s="350"/>
      <c r="P798" s="356"/>
      <c r="Q798" s="274"/>
      <c r="R798" s="357"/>
      <c r="S798" s="343"/>
      <c r="T798" s="344"/>
      <c r="U798" s="345"/>
      <c r="V798" s="345"/>
      <c r="W798" s="345"/>
      <c r="X798" s="345"/>
      <c r="Y798" s="345"/>
      <c r="Z798" s="345"/>
      <c r="AA798" s="345"/>
      <c r="AB798" s="346"/>
    </row>
    <row r="799" spans="2:28" customFormat="1" ht="15" customHeight="1" x14ac:dyDescent="0.3">
      <c r="B799" s="338"/>
      <c r="C799" s="330"/>
      <c r="D799" s="350"/>
      <c r="E799" s="350"/>
      <c r="F799" s="350"/>
      <c r="G799" s="350"/>
      <c r="H799" s="350"/>
      <c r="I799" s="355"/>
      <c r="J799" s="355"/>
      <c r="K799" s="351"/>
      <c r="L799" s="355"/>
      <c r="M799" s="350"/>
      <c r="N799" s="350"/>
      <c r="O799" s="350"/>
      <c r="P799" s="356"/>
      <c r="Q799" s="274"/>
      <c r="R799" s="357"/>
      <c r="S799" s="343"/>
      <c r="T799" s="344"/>
      <c r="U799" s="345"/>
      <c r="V799" s="345"/>
      <c r="W799" s="345"/>
      <c r="X799" s="345"/>
      <c r="Y799" s="345"/>
      <c r="Z799" s="345"/>
      <c r="AA799" s="345"/>
      <c r="AB799" s="346"/>
    </row>
    <row r="800" spans="2:28" customFormat="1" ht="15" customHeight="1" x14ac:dyDescent="0.3">
      <c r="B800" s="338"/>
      <c r="C800" s="330"/>
      <c r="D800" s="350"/>
      <c r="E800" s="350"/>
      <c r="F800" s="350"/>
      <c r="G800" s="350"/>
      <c r="H800" s="350"/>
      <c r="I800" s="355"/>
      <c r="J800" s="355"/>
      <c r="K800" s="351"/>
      <c r="L800" s="355"/>
      <c r="M800" s="350"/>
      <c r="N800" s="350"/>
      <c r="O800" s="350"/>
      <c r="P800" s="356"/>
      <c r="Q800" s="274"/>
      <c r="R800" s="357"/>
      <c r="S800" s="343"/>
      <c r="T800" s="344"/>
      <c r="U800" s="345"/>
      <c r="V800" s="345"/>
      <c r="W800" s="345"/>
      <c r="X800" s="345"/>
      <c r="Y800" s="345"/>
      <c r="Z800" s="345"/>
      <c r="AA800" s="345"/>
      <c r="AB800" s="346"/>
    </row>
    <row r="801" spans="2:28" customFormat="1" ht="15" customHeight="1" x14ac:dyDescent="0.3">
      <c r="B801" s="338"/>
      <c r="C801" s="330"/>
      <c r="D801" s="350"/>
      <c r="E801" s="350"/>
      <c r="F801" s="350"/>
      <c r="G801" s="350"/>
      <c r="H801" s="350"/>
      <c r="I801" s="355"/>
      <c r="J801" s="355"/>
      <c r="K801" s="351"/>
      <c r="L801" s="355"/>
      <c r="M801" s="350"/>
      <c r="N801" s="350"/>
      <c r="O801" s="350"/>
      <c r="P801" s="356"/>
      <c r="Q801" s="274"/>
      <c r="R801" s="357"/>
      <c r="S801" s="343"/>
      <c r="T801" s="344"/>
      <c r="U801" s="345"/>
      <c r="V801" s="345"/>
      <c r="W801" s="345"/>
      <c r="X801" s="345"/>
      <c r="Y801" s="345"/>
      <c r="Z801" s="345"/>
      <c r="AA801" s="345"/>
      <c r="AB801" s="346"/>
    </row>
    <row r="802" spans="2:28" customFormat="1" ht="15" customHeight="1" x14ac:dyDescent="0.3">
      <c r="B802" s="338"/>
      <c r="C802" s="330"/>
      <c r="D802" s="350"/>
      <c r="E802" s="350"/>
      <c r="F802" s="350"/>
      <c r="G802" s="350"/>
      <c r="H802" s="350"/>
      <c r="I802" s="355"/>
      <c r="J802" s="355"/>
      <c r="K802" s="351"/>
      <c r="L802" s="355"/>
      <c r="M802" s="350"/>
      <c r="N802" s="350"/>
      <c r="O802" s="350"/>
      <c r="P802" s="356"/>
      <c r="Q802" s="274"/>
      <c r="R802" s="357"/>
      <c r="S802" s="343"/>
      <c r="T802" s="344"/>
      <c r="U802" s="345"/>
      <c r="V802" s="345"/>
      <c r="W802" s="345"/>
      <c r="X802" s="345"/>
      <c r="Y802" s="345"/>
      <c r="Z802" s="345"/>
      <c r="AA802" s="345"/>
      <c r="AB802" s="346"/>
    </row>
    <row r="803" spans="2:28" customFormat="1" ht="15" customHeight="1" x14ac:dyDescent="0.3">
      <c r="B803" s="338"/>
      <c r="C803" s="330"/>
      <c r="D803" s="350"/>
      <c r="E803" s="350"/>
      <c r="F803" s="350"/>
      <c r="G803" s="350"/>
      <c r="H803" s="350"/>
      <c r="I803" s="355"/>
      <c r="J803" s="355"/>
      <c r="K803" s="351"/>
      <c r="L803" s="355"/>
      <c r="M803" s="350"/>
      <c r="N803" s="350"/>
      <c r="O803" s="350"/>
      <c r="P803" s="356"/>
      <c r="Q803" s="274"/>
      <c r="R803" s="357"/>
      <c r="S803" s="343"/>
      <c r="T803" s="344"/>
      <c r="U803" s="345"/>
      <c r="V803" s="345"/>
      <c r="W803" s="345"/>
      <c r="X803" s="345"/>
      <c r="Y803" s="345"/>
      <c r="Z803" s="345"/>
      <c r="AA803" s="345"/>
      <c r="AB803" s="346"/>
    </row>
    <row r="804" spans="2:28" customFormat="1" ht="15" customHeight="1" x14ac:dyDescent="0.3">
      <c r="B804" s="338"/>
      <c r="C804" s="330"/>
      <c r="D804" s="350"/>
      <c r="E804" s="350"/>
      <c r="F804" s="350"/>
      <c r="G804" s="350"/>
      <c r="H804" s="350"/>
      <c r="I804" s="355"/>
      <c r="J804" s="355"/>
      <c r="K804" s="351"/>
      <c r="L804" s="355"/>
      <c r="M804" s="350"/>
      <c r="N804" s="350"/>
      <c r="O804" s="350"/>
      <c r="P804" s="356"/>
      <c r="Q804" s="274"/>
      <c r="R804" s="357"/>
      <c r="S804" s="343"/>
      <c r="T804" s="344"/>
      <c r="U804" s="345"/>
      <c r="V804" s="345"/>
      <c r="W804" s="345"/>
      <c r="X804" s="345"/>
      <c r="Y804" s="345"/>
      <c r="Z804" s="345"/>
      <c r="AA804" s="345"/>
      <c r="AB804" s="346"/>
    </row>
    <row r="805" spans="2:28" customFormat="1" ht="15" customHeight="1" x14ac:dyDescent="0.3">
      <c r="B805" s="338"/>
      <c r="C805" s="330"/>
      <c r="D805" s="350"/>
      <c r="E805" s="350"/>
      <c r="F805" s="350"/>
      <c r="G805" s="350"/>
      <c r="H805" s="350"/>
      <c r="I805" s="355"/>
      <c r="J805" s="355"/>
      <c r="K805" s="351"/>
      <c r="L805" s="355"/>
      <c r="M805" s="350"/>
      <c r="N805" s="350"/>
      <c r="O805" s="350"/>
      <c r="P805" s="356"/>
      <c r="Q805" s="274"/>
      <c r="R805" s="357"/>
      <c r="S805" s="343"/>
      <c r="T805" s="344"/>
      <c r="U805" s="345"/>
      <c r="V805" s="345"/>
      <c r="W805" s="345"/>
      <c r="X805" s="345"/>
      <c r="Y805" s="345"/>
      <c r="Z805" s="345"/>
      <c r="AA805" s="345"/>
      <c r="AB805" s="346"/>
    </row>
    <row r="806" spans="2:28" customFormat="1" ht="15" customHeight="1" x14ac:dyDescent="0.3">
      <c r="B806" s="338"/>
      <c r="C806" s="330"/>
      <c r="D806" s="350"/>
      <c r="E806" s="350"/>
      <c r="F806" s="350"/>
      <c r="G806" s="350"/>
      <c r="H806" s="350"/>
      <c r="I806" s="355"/>
      <c r="J806" s="355"/>
      <c r="K806" s="351"/>
      <c r="L806" s="355"/>
      <c r="M806" s="350"/>
      <c r="N806" s="350"/>
      <c r="O806" s="350"/>
      <c r="P806" s="356"/>
      <c r="Q806" s="274"/>
      <c r="R806" s="357"/>
      <c r="S806" s="343"/>
      <c r="T806" s="344"/>
      <c r="U806" s="345"/>
      <c r="V806" s="345"/>
      <c r="W806" s="345"/>
      <c r="X806" s="345"/>
      <c r="Y806" s="345"/>
      <c r="Z806" s="345"/>
      <c r="AA806" s="345"/>
      <c r="AB806" s="346"/>
    </row>
    <row r="807" spans="2:28" customFormat="1" ht="15" customHeight="1" x14ac:dyDescent="0.3">
      <c r="B807" s="338"/>
      <c r="C807" s="330"/>
      <c r="D807" s="350"/>
      <c r="E807" s="350"/>
      <c r="F807" s="350"/>
      <c r="G807" s="350"/>
      <c r="H807" s="350"/>
      <c r="I807" s="355"/>
      <c r="J807" s="355"/>
      <c r="K807" s="351"/>
      <c r="L807" s="355"/>
      <c r="M807" s="350"/>
      <c r="N807" s="350"/>
      <c r="O807" s="350"/>
      <c r="P807" s="356"/>
      <c r="Q807" s="274"/>
      <c r="R807" s="357"/>
      <c r="S807" s="343"/>
      <c r="T807" s="344"/>
      <c r="U807" s="345"/>
      <c r="V807" s="345"/>
      <c r="W807" s="345"/>
      <c r="X807" s="345"/>
      <c r="Y807" s="345"/>
      <c r="Z807" s="345"/>
      <c r="AA807" s="345"/>
      <c r="AB807" s="346"/>
    </row>
    <row r="808" spans="2:28" customFormat="1" ht="15" customHeight="1" x14ac:dyDescent="0.3">
      <c r="B808" s="338"/>
      <c r="C808" s="330"/>
      <c r="D808" s="350"/>
      <c r="E808" s="350"/>
      <c r="F808" s="350"/>
      <c r="G808" s="350"/>
      <c r="H808" s="350"/>
      <c r="I808" s="355"/>
      <c r="J808" s="355"/>
      <c r="K808" s="351"/>
      <c r="L808" s="355"/>
      <c r="M808" s="350"/>
      <c r="N808" s="350"/>
      <c r="O808" s="350"/>
      <c r="P808" s="356"/>
      <c r="Q808" s="274"/>
      <c r="R808" s="357"/>
      <c r="S808" s="343"/>
      <c r="T808" s="344"/>
      <c r="U808" s="345"/>
      <c r="V808" s="345"/>
      <c r="W808" s="345"/>
      <c r="X808" s="345"/>
      <c r="Y808" s="345"/>
      <c r="Z808" s="345"/>
      <c r="AA808" s="345"/>
      <c r="AB808" s="346"/>
    </row>
    <row r="809" spans="2:28" customFormat="1" ht="15" customHeight="1" x14ac:dyDescent="0.3">
      <c r="B809" s="338"/>
      <c r="C809" s="330"/>
      <c r="D809" s="350"/>
      <c r="E809" s="350"/>
      <c r="F809" s="350"/>
      <c r="G809" s="350"/>
      <c r="H809" s="350"/>
      <c r="I809" s="355"/>
      <c r="J809" s="355"/>
      <c r="K809" s="351"/>
      <c r="L809" s="355"/>
      <c r="M809" s="350"/>
      <c r="N809" s="350"/>
      <c r="O809" s="350"/>
      <c r="P809" s="356"/>
      <c r="Q809" s="274"/>
      <c r="R809" s="357"/>
      <c r="S809" s="343"/>
      <c r="T809" s="344"/>
      <c r="U809" s="345"/>
      <c r="V809" s="345"/>
      <c r="W809" s="345"/>
      <c r="X809" s="345"/>
      <c r="Y809" s="345"/>
      <c r="Z809" s="345"/>
      <c r="AA809" s="345"/>
      <c r="AB809" s="346"/>
    </row>
    <row r="810" spans="2:28" customFormat="1" ht="15" customHeight="1" x14ac:dyDescent="0.3">
      <c r="B810" s="338"/>
      <c r="C810" s="330"/>
      <c r="D810" s="350"/>
      <c r="E810" s="350"/>
      <c r="F810" s="350"/>
      <c r="G810" s="350"/>
      <c r="H810" s="350"/>
      <c r="I810" s="355"/>
      <c r="J810" s="355"/>
      <c r="K810" s="351"/>
      <c r="L810" s="355"/>
      <c r="M810" s="350"/>
      <c r="N810" s="350"/>
      <c r="O810" s="350"/>
      <c r="P810" s="356"/>
      <c r="Q810" s="274"/>
      <c r="R810" s="357"/>
      <c r="S810" s="343"/>
      <c r="T810" s="344"/>
      <c r="U810" s="345"/>
      <c r="V810" s="345"/>
      <c r="W810" s="345"/>
      <c r="X810" s="345"/>
      <c r="Y810" s="345"/>
      <c r="Z810" s="345"/>
      <c r="AA810" s="345"/>
      <c r="AB810" s="346"/>
    </row>
    <row r="811" spans="2:28" customFormat="1" ht="15" customHeight="1" x14ac:dyDescent="0.3">
      <c r="B811" s="338"/>
      <c r="C811" s="330"/>
      <c r="D811" s="350"/>
      <c r="E811" s="350"/>
      <c r="F811" s="350"/>
      <c r="G811" s="350"/>
      <c r="H811" s="350"/>
      <c r="I811" s="355"/>
      <c r="J811" s="355"/>
      <c r="K811" s="351"/>
      <c r="L811" s="355"/>
      <c r="M811" s="350"/>
      <c r="N811" s="350"/>
      <c r="O811" s="350"/>
      <c r="P811" s="356"/>
      <c r="Q811" s="274"/>
      <c r="R811" s="357"/>
      <c r="S811" s="343"/>
      <c r="T811" s="344"/>
      <c r="U811" s="345"/>
      <c r="V811" s="345"/>
      <c r="W811" s="345"/>
      <c r="X811" s="345"/>
      <c r="Y811" s="345"/>
      <c r="Z811" s="345"/>
      <c r="AA811" s="345"/>
      <c r="AB811" s="346"/>
    </row>
    <row r="812" spans="2:28" customFormat="1" ht="15" customHeight="1" x14ac:dyDescent="0.3">
      <c r="B812" s="338"/>
      <c r="C812" s="330"/>
      <c r="D812" s="350"/>
      <c r="E812" s="350"/>
      <c r="F812" s="350"/>
      <c r="G812" s="350"/>
      <c r="H812" s="350"/>
      <c r="I812" s="355"/>
      <c r="J812" s="355"/>
      <c r="K812" s="351"/>
      <c r="L812" s="355"/>
      <c r="M812" s="350"/>
      <c r="N812" s="350"/>
      <c r="O812" s="350"/>
      <c r="P812" s="356"/>
      <c r="Q812" s="274"/>
      <c r="R812" s="357"/>
      <c r="S812" s="343"/>
      <c r="T812" s="344"/>
      <c r="U812" s="345"/>
      <c r="V812" s="345"/>
      <c r="W812" s="345"/>
      <c r="X812" s="345"/>
      <c r="Y812" s="345"/>
      <c r="Z812" s="345"/>
      <c r="AA812" s="345"/>
      <c r="AB812" s="346"/>
    </row>
    <row r="813" spans="2:28" customFormat="1" ht="15" customHeight="1" x14ac:dyDescent="0.3">
      <c r="B813" s="338"/>
      <c r="C813" s="330"/>
      <c r="D813" s="350"/>
      <c r="E813" s="350"/>
      <c r="F813" s="350"/>
      <c r="G813" s="350"/>
      <c r="H813" s="350"/>
      <c r="I813" s="355"/>
      <c r="J813" s="355"/>
      <c r="K813" s="351"/>
      <c r="L813" s="355"/>
      <c r="M813" s="350"/>
      <c r="N813" s="350"/>
      <c r="O813" s="350"/>
      <c r="P813" s="356"/>
      <c r="Q813" s="274"/>
      <c r="R813" s="357"/>
      <c r="S813" s="343"/>
      <c r="T813" s="344"/>
      <c r="U813" s="345"/>
      <c r="V813" s="345"/>
      <c r="W813" s="345"/>
      <c r="X813" s="345"/>
      <c r="Y813" s="345"/>
      <c r="Z813" s="345"/>
      <c r="AA813" s="345"/>
      <c r="AB813" s="346"/>
    </row>
    <row r="814" spans="2:28" customFormat="1" ht="15" customHeight="1" x14ac:dyDescent="0.3">
      <c r="B814" s="338"/>
      <c r="C814" s="330"/>
      <c r="D814" s="350"/>
      <c r="E814" s="350"/>
      <c r="F814" s="350"/>
      <c r="G814" s="350"/>
      <c r="H814" s="350"/>
      <c r="I814" s="355"/>
      <c r="J814" s="355"/>
      <c r="K814" s="351"/>
      <c r="L814" s="355"/>
      <c r="M814" s="350"/>
      <c r="N814" s="350"/>
      <c r="O814" s="350"/>
      <c r="P814" s="356"/>
      <c r="Q814" s="274"/>
      <c r="R814" s="357"/>
      <c r="S814" s="343"/>
      <c r="T814" s="344"/>
      <c r="U814" s="345"/>
      <c r="V814" s="345"/>
      <c r="W814" s="345"/>
      <c r="X814" s="345"/>
      <c r="Y814" s="345"/>
      <c r="Z814" s="345"/>
      <c r="AA814" s="345"/>
      <c r="AB814" s="346"/>
    </row>
    <row r="815" spans="2:28" customFormat="1" ht="15" customHeight="1" x14ac:dyDescent="0.3">
      <c r="B815" s="338"/>
      <c r="C815" s="330"/>
      <c r="D815" s="350"/>
      <c r="E815" s="350"/>
      <c r="F815" s="350"/>
      <c r="G815" s="350"/>
      <c r="H815" s="350"/>
      <c r="I815" s="355"/>
      <c r="J815" s="355"/>
      <c r="K815" s="351"/>
      <c r="L815" s="355"/>
      <c r="M815" s="350"/>
      <c r="N815" s="350"/>
      <c r="O815" s="350"/>
      <c r="P815" s="356"/>
      <c r="Q815" s="274"/>
      <c r="R815" s="357"/>
      <c r="S815" s="343"/>
      <c r="T815" s="344"/>
      <c r="U815" s="345"/>
      <c r="V815" s="345"/>
      <c r="W815" s="345"/>
      <c r="X815" s="345"/>
      <c r="Y815" s="345"/>
      <c r="Z815" s="345"/>
      <c r="AA815" s="345"/>
      <c r="AB815" s="346"/>
    </row>
    <row r="816" spans="2:28" customFormat="1" ht="15" customHeight="1" x14ac:dyDescent="0.3">
      <c r="B816" s="338"/>
      <c r="C816" s="330"/>
      <c r="D816" s="350"/>
      <c r="E816" s="350"/>
      <c r="F816" s="350"/>
      <c r="G816" s="350"/>
      <c r="H816" s="350"/>
      <c r="I816" s="355"/>
      <c r="J816" s="355"/>
      <c r="K816" s="351"/>
      <c r="L816" s="355"/>
      <c r="M816" s="350"/>
      <c r="N816" s="350"/>
      <c r="O816" s="350"/>
      <c r="P816" s="356"/>
      <c r="Q816" s="274"/>
      <c r="R816" s="357"/>
      <c r="S816" s="343"/>
      <c r="T816" s="344"/>
      <c r="U816" s="345"/>
      <c r="V816" s="345"/>
      <c r="W816" s="345"/>
      <c r="X816" s="345"/>
      <c r="Y816" s="345"/>
      <c r="Z816" s="345"/>
      <c r="AA816" s="345"/>
      <c r="AB816" s="346"/>
    </row>
    <row r="817" spans="2:28" customFormat="1" ht="15" customHeight="1" x14ac:dyDescent="0.3">
      <c r="B817" s="338"/>
      <c r="C817" s="330"/>
      <c r="D817" s="350"/>
      <c r="E817" s="350"/>
      <c r="F817" s="350"/>
      <c r="G817" s="350"/>
      <c r="H817" s="350"/>
      <c r="I817" s="355"/>
      <c r="J817" s="355"/>
      <c r="K817" s="351"/>
      <c r="L817" s="355"/>
      <c r="M817" s="350"/>
      <c r="N817" s="350"/>
      <c r="O817" s="350"/>
      <c r="P817" s="356"/>
      <c r="Q817" s="274"/>
      <c r="R817" s="357"/>
      <c r="S817" s="343"/>
      <c r="T817" s="344"/>
      <c r="U817" s="345"/>
      <c r="V817" s="345"/>
      <c r="W817" s="345"/>
      <c r="X817" s="345"/>
      <c r="Y817" s="345"/>
      <c r="Z817" s="345"/>
      <c r="AA817" s="345"/>
      <c r="AB817" s="346"/>
    </row>
    <row r="818" spans="2:28" customFormat="1" ht="15" customHeight="1" x14ac:dyDescent="0.3">
      <c r="B818" s="338"/>
      <c r="C818" s="330"/>
      <c r="D818" s="350"/>
      <c r="E818" s="350"/>
      <c r="F818" s="350"/>
      <c r="G818" s="350"/>
      <c r="H818" s="350"/>
      <c r="I818" s="355"/>
      <c r="J818" s="355"/>
      <c r="K818" s="351"/>
      <c r="L818" s="355"/>
      <c r="M818" s="350"/>
      <c r="N818" s="350"/>
      <c r="O818" s="350"/>
      <c r="P818" s="356"/>
      <c r="Q818" s="274"/>
      <c r="R818" s="357"/>
      <c r="S818" s="343"/>
      <c r="T818" s="344"/>
      <c r="U818" s="345"/>
      <c r="V818" s="345"/>
      <c r="W818" s="345"/>
      <c r="X818" s="345"/>
      <c r="Y818" s="345"/>
      <c r="Z818" s="345"/>
      <c r="AA818" s="345"/>
      <c r="AB818" s="346"/>
    </row>
    <row r="819" spans="2:28" customFormat="1" ht="15" customHeight="1" x14ac:dyDescent="0.3">
      <c r="B819" s="338"/>
      <c r="C819" s="330"/>
      <c r="D819" s="350"/>
      <c r="E819" s="350"/>
      <c r="F819" s="350"/>
      <c r="G819" s="350"/>
      <c r="H819" s="350"/>
      <c r="I819" s="355"/>
      <c r="J819" s="355"/>
      <c r="K819" s="351"/>
      <c r="L819" s="355"/>
      <c r="M819" s="350"/>
      <c r="N819" s="350"/>
      <c r="O819" s="350"/>
      <c r="P819" s="356"/>
      <c r="Q819" s="274"/>
      <c r="R819" s="357"/>
      <c r="S819" s="343"/>
      <c r="T819" s="344"/>
      <c r="U819" s="345"/>
      <c r="V819" s="345"/>
      <c r="W819" s="345"/>
      <c r="X819" s="345"/>
      <c r="Y819" s="345"/>
      <c r="Z819" s="345"/>
      <c r="AA819" s="345"/>
      <c r="AB819" s="346"/>
    </row>
    <row r="820" spans="2:28" customFormat="1" ht="15" customHeight="1" x14ac:dyDescent="0.3">
      <c r="B820" s="338"/>
      <c r="C820" s="330"/>
      <c r="D820" s="350"/>
      <c r="E820" s="350"/>
      <c r="F820" s="350"/>
      <c r="G820" s="350"/>
      <c r="H820" s="350"/>
      <c r="I820" s="355"/>
      <c r="J820" s="355"/>
      <c r="K820" s="351"/>
      <c r="L820" s="355"/>
      <c r="M820" s="350"/>
      <c r="N820" s="350"/>
      <c r="O820" s="350"/>
      <c r="P820" s="356"/>
      <c r="Q820" s="274"/>
      <c r="R820" s="357"/>
      <c r="S820" s="343"/>
      <c r="T820" s="344"/>
      <c r="U820" s="345"/>
      <c r="V820" s="345"/>
      <c r="W820" s="345"/>
      <c r="X820" s="345"/>
      <c r="Y820" s="345"/>
      <c r="Z820" s="345"/>
      <c r="AA820" s="345"/>
      <c r="AB820" s="346"/>
    </row>
    <row r="821" spans="2:28" customFormat="1" ht="15" customHeight="1" x14ac:dyDescent="0.3">
      <c r="B821" s="338"/>
      <c r="C821" s="330"/>
      <c r="D821" s="350"/>
      <c r="E821" s="350"/>
      <c r="F821" s="350"/>
      <c r="G821" s="350"/>
      <c r="H821" s="350"/>
      <c r="I821" s="355"/>
      <c r="J821" s="355"/>
      <c r="K821" s="351"/>
      <c r="L821" s="355"/>
      <c r="M821" s="350"/>
      <c r="N821" s="350"/>
      <c r="O821" s="350"/>
      <c r="P821" s="356"/>
      <c r="Q821" s="274"/>
      <c r="R821" s="357"/>
      <c r="S821" s="343"/>
      <c r="T821" s="344"/>
      <c r="U821" s="345"/>
      <c r="V821" s="345"/>
      <c r="W821" s="345"/>
      <c r="X821" s="345"/>
      <c r="Y821" s="345"/>
      <c r="Z821" s="345"/>
      <c r="AA821" s="345"/>
      <c r="AB821" s="346"/>
    </row>
    <row r="822" spans="2:28" customFormat="1" ht="15" customHeight="1" x14ac:dyDescent="0.3">
      <c r="B822" s="338"/>
      <c r="C822" s="330"/>
      <c r="D822" s="350"/>
      <c r="E822" s="350"/>
      <c r="F822" s="350"/>
      <c r="G822" s="350"/>
      <c r="H822" s="350"/>
      <c r="I822" s="355"/>
      <c r="J822" s="355"/>
      <c r="K822" s="351"/>
      <c r="L822" s="355"/>
      <c r="M822" s="350"/>
      <c r="N822" s="350"/>
      <c r="O822" s="350"/>
      <c r="P822" s="356"/>
      <c r="Q822" s="274"/>
      <c r="R822" s="357"/>
      <c r="S822" s="343"/>
      <c r="T822" s="344"/>
      <c r="U822" s="345"/>
      <c r="V822" s="345"/>
      <c r="W822" s="345"/>
      <c r="X822" s="345"/>
      <c r="Y822" s="345"/>
      <c r="Z822" s="345"/>
      <c r="AA822" s="345"/>
      <c r="AB822" s="346"/>
    </row>
    <row r="823" spans="2:28" customFormat="1" ht="15" customHeight="1" x14ac:dyDescent="0.3">
      <c r="B823" s="338"/>
      <c r="C823" s="330"/>
      <c r="D823" s="350"/>
      <c r="E823" s="350"/>
      <c r="F823" s="350"/>
      <c r="G823" s="350"/>
      <c r="H823" s="350"/>
      <c r="I823" s="355"/>
      <c r="J823" s="355"/>
      <c r="K823" s="351"/>
      <c r="L823" s="355"/>
      <c r="M823" s="350"/>
      <c r="N823" s="350"/>
      <c r="O823" s="350"/>
      <c r="P823" s="356"/>
      <c r="Q823" s="274"/>
      <c r="R823" s="357"/>
      <c r="S823" s="343"/>
      <c r="T823" s="344"/>
      <c r="U823" s="345"/>
      <c r="V823" s="345"/>
      <c r="W823" s="345"/>
      <c r="X823" s="345"/>
      <c r="Y823" s="345"/>
      <c r="Z823" s="345"/>
      <c r="AA823" s="345"/>
      <c r="AB823" s="346"/>
    </row>
    <row r="824" spans="2:28" customFormat="1" ht="15" customHeight="1" x14ac:dyDescent="0.3">
      <c r="B824" s="338"/>
      <c r="C824" s="330"/>
      <c r="D824" s="350"/>
      <c r="E824" s="350"/>
      <c r="F824" s="350"/>
      <c r="G824" s="350"/>
      <c r="H824" s="350"/>
      <c r="I824" s="355"/>
      <c r="J824" s="355"/>
      <c r="K824" s="351"/>
      <c r="L824" s="355"/>
      <c r="M824" s="350"/>
      <c r="N824" s="350"/>
      <c r="O824" s="350"/>
      <c r="P824" s="356"/>
      <c r="Q824" s="274"/>
      <c r="R824" s="357"/>
      <c r="S824" s="343"/>
      <c r="T824" s="344"/>
      <c r="U824" s="345"/>
      <c r="V824" s="345"/>
      <c r="W824" s="345"/>
      <c r="X824" s="345"/>
      <c r="Y824" s="345"/>
      <c r="Z824" s="345"/>
      <c r="AA824" s="345"/>
      <c r="AB824" s="346"/>
    </row>
    <row r="825" spans="2:28" customFormat="1" ht="15" customHeight="1" x14ac:dyDescent="0.3">
      <c r="B825" s="338"/>
      <c r="C825" s="330"/>
      <c r="D825" s="350"/>
      <c r="E825" s="350"/>
      <c r="F825" s="350"/>
      <c r="G825" s="350"/>
      <c r="H825" s="350"/>
      <c r="I825" s="355"/>
      <c r="J825" s="355"/>
      <c r="K825" s="351"/>
      <c r="L825" s="355"/>
      <c r="M825" s="350"/>
      <c r="N825" s="350"/>
      <c r="O825" s="350"/>
      <c r="P825" s="356"/>
      <c r="Q825" s="274"/>
      <c r="R825" s="357"/>
      <c r="S825" s="343"/>
      <c r="T825" s="344"/>
      <c r="U825" s="345"/>
      <c r="V825" s="345"/>
      <c r="W825" s="345"/>
      <c r="X825" s="345"/>
      <c r="Y825" s="345"/>
      <c r="Z825" s="345"/>
      <c r="AA825" s="345"/>
      <c r="AB825" s="346"/>
    </row>
    <row r="826" spans="2:28" customFormat="1" ht="15" customHeight="1" x14ac:dyDescent="0.3">
      <c r="B826" s="338"/>
      <c r="C826" s="330"/>
      <c r="D826" s="350"/>
      <c r="E826" s="350"/>
      <c r="F826" s="350"/>
      <c r="G826" s="350"/>
      <c r="H826" s="350"/>
      <c r="I826" s="355"/>
      <c r="J826" s="355"/>
      <c r="K826" s="351"/>
      <c r="L826" s="355"/>
      <c r="M826" s="350"/>
      <c r="N826" s="350"/>
      <c r="O826" s="350"/>
      <c r="P826" s="356"/>
      <c r="Q826" s="274"/>
      <c r="R826" s="357"/>
      <c r="S826" s="343"/>
      <c r="T826" s="344"/>
      <c r="U826" s="345"/>
      <c r="V826" s="345"/>
      <c r="W826" s="345"/>
      <c r="X826" s="345"/>
      <c r="Y826" s="345"/>
      <c r="Z826" s="345"/>
      <c r="AA826" s="345"/>
      <c r="AB826" s="346"/>
    </row>
    <row r="827" spans="2:28" customFormat="1" ht="15" customHeight="1" x14ac:dyDescent="0.3">
      <c r="B827" s="338"/>
      <c r="C827" s="330"/>
      <c r="D827" s="350"/>
      <c r="E827" s="350"/>
      <c r="F827" s="350"/>
      <c r="G827" s="350"/>
      <c r="H827" s="350"/>
      <c r="I827" s="355"/>
      <c r="J827" s="355"/>
      <c r="K827" s="351"/>
      <c r="L827" s="355"/>
      <c r="M827" s="350"/>
      <c r="N827" s="350"/>
      <c r="O827" s="350"/>
      <c r="P827" s="356"/>
      <c r="Q827" s="274"/>
      <c r="R827" s="357"/>
      <c r="S827" s="343"/>
      <c r="T827" s="344"/>
      <c r="U827" s="345"/>
      <c r="V827" s="345"/>
      <c r="W827" s="345"/>
      <c r="X827" s="345"/>
      <c r="Y827" s="345"/>
      <c r="Z827" s="345"/>
      <c r="AA827" s="345"/>
      <c r="AB827" s="346"/>
    </row>
    <row r="828" spans="2:28" customFormat="1" ht="15" customHeight="1" x14ac:dyDescent="0.3">
      <c r="B828" s="338"/>
      <c r="C828" s="330"/>
      <c r="D828" s="350"/>
      <c r="E828" s="350"/>
      <c r="F828" s="350"/>
      <c r="G828" s="350"/>
      <c r="H828" s="350"/>
      <c r="I828" s="355"/>
      <c r="J828" s="355"/>
      <c r="K828" s="351"/>
      <c r="L828" s="355"/>
      <c r="M828" s="350"/>
      <c r="N828" s="350"/>
      <c r="O828" s="350"/>
      <c r="P828" s="356"/>
      <c r="Q828" s="274"/>
      <c r="R828" s="357"/>
      <c r="S828" s="343"/>
      <c r="T828" s="344"/>
      <c r="U828" s="345"/>
      <c r="V828" s="345"/>
      <c r="W828" s="345"/>
      <c r="X828" s="345"/>
      <c r="Y828" s="345"/>
      <c r="Z828" s="345"/>
      <c r="AA828" s="345"/>
      <c r="AB828" s="346"/>
    </row>
    <row r="829" spans="2:28" customFormat="1" ht="15" customHeight="1" x14ac:dyDescent="0.3">
      <c r="B829" s="338"/>
      <c r="C829" s="330"/>
      <c r="D829" s="350"/>
      <c r="E829" s="350"/>
      <c r="F829" s="350"/>
      <c r="G829" s="350"/>
      <c r="H829" s="350"/>
      <c r="I829" s="355"/>
      <c r="J829" s="355"/>
      <c r="K829" s="351"/>
      <c r="L829" s="355"/>
      <c r="M829" s="350"/>
      <c r="N829" s="350"/>
      <c r="O829" s="350"/>
      <c r="P829" s="356"/>
      <c r="Q829" s="274"/>
      <c r="R829" s="357"/>
      <c r="S829" s="343"/>
      <c r="T829" s="344"/>
      <c r="U829" s="345"/>
      <c r="V829" s="345"/>
      <c r="W829" s="345"/>
      <c r="X829" s="345"/>
      <c r="Y829" s="345"/>
      <c r="Z829" s="345"/>
      <c r="AA829" s="345"/>
      <c r="AB829" s="346"/>
    </row>
    <row r="830" spans="2:28" customFormat="1" ht="15" customHeight="1" x14ac:dyDescent="0.3">
      <c r="B830" s="338"/>
      <c r="C830" s="330"/>
      <c r="D830" s="350"/>
      <c r="E830" s="350"/>
      <c r="F830" s="350"/>
      <c r="G830" s="350"/>
      <c r="H830" s="350"/>
      <c r="I830" s="355"/>
      <c r="J830" s="355"/>
      <c r="K830" s="351"/>
      <c r="L830" s="355"/>
      <c r="M830" s="350"/>
      <c r="N830" s="350"/>
      <c r="O830" s="350"/>
      <c r="P830" s="356"/>
      <c r="Q830" s="274"/>
      <c r="R830" s="357"/>
      <c r="S830" s="343"/>
      <c r="T830" s="344"/>
      <c r="U830" s="345"/>
      <c r="V830" s="345"/>
      <c r="W830" s="345"/>
      <c r="X830" s="345"/>
      <c r="Y830" s="345"/>
      <c r="Z830" s="345"/>
      <c r="AA830" s="345"/>
      <c r="AB830" s="346"/>
    </row>
    <row r="831" spans="2:28" customFormat="1" ht="15" customHeight="1" x14ac:dyDescent="0.3">
      <c r="B831" s="338"/>
      <c r="C831" s="330"/>
      <c r="D831" s="350"/>
      <c r="E831" s="350"/>
      <c r="F831" s="350"/>
      <c r="G831" s="350"/>
      <c r="H831" s="350"/>
      <c r="I831" s="355"/>
      <c r="J831" s="355"/>
      <c r="K831" s="351"/>
      <c r="L831" s="355"/>
      <c r="M831" s="350"/>
      <c r="N831" s="350"/>
      <c r="O831" s="350"/>
      <c r="P831" s="356"/>
      <c r="Q831" s="274"/>
      <c r="R831" s="357"/>
      <c r="S831" s="343"/>
      <c r="T831" s="344"/>
      <c r="U831" s="345"/>
      <c r="V831" s="345"/>
      <c r="W831" s="345"/>
      <c r="X831" s="345"/>
      <c r="Y831" s="345"/>
      <c r="Z831" s="345"/>
      <c r="AA831" s="345"/>
      <c r="AB831" s="346"/>
    </row>
    <row r="832" spans="2:28" customFormat="1" ht="15" customHeight="1" x14ac:dyDescent="0.3">
      <c r="B832" s="338"/>
      <c r="C832" s="330"/>
      <c r="D832" s="350"/>
      <c r="E832" s="350"/>
      <c r="F832" s="350"/>
      <c r="G832" s="350"/>
      <c r="H832" s="350"/>
      <c r="I832" s="355"/>
      <c r="J832" s="355"/>
      <c r="K832" s="351"/>
      <c r="L832" s="355"/>
      <c r="M832" s="350"/>
      <c r="N832" s="350"/>
      <c r="O832" s="350"/>
      <c r="P832" s="356"/>
      <c r="Q832" s="274"/>
      <c r="R832" s="357"/>
      <c r="S832" s="343"/>
      <c r="T832" s="344"/>
      <c r="U832" s="345"/>
      <c r="V832" s="345"/>
      <c r="W832" s="345"/>
      <c r="X832" s="345"/>
      <c r="Y832" s="345"/>
      <c r="Z832" s="345"/>
      <c r="AA832" s="345"/>
      <c r="AB832" s="346"/>
    </row>
    <row r="833" spans="2:28" customFormat="1" ht="15" customHeight="1" x14ac:dyDescent="0.3">
      <c r="B833" s="338"/>
      <c r="C833" s="330"/>
      <c r="D833" s="350"/>
      <c r="E833" s="350"/>
      <c r="F833" s="350"/>
      <c r="G833" s="350"/>
      <c r="H833" s="350"/>
      <c r="I833" s="355"/>
      <c r="J833" s="355"/>
      <c r="K833" s="351"/>
      <c r="L833" s="355"/>
      <c r="M833" s="350"/>
      <c r="N833" s="350"/>
      <c r="O833" s="350"/>
      <c r="P833" s="356"/>
      <c r="Q833" s="274"/>
      <c r="R833" s="357"/>
      <c r="S833" s="343"/>
      <c r="T833" s="344"/>
      <c r="U833" s="345"/>
      <c r="V833" s="345"/>
      <c r="W833" s="345"/>
      <c r="X833" s="345"/>
      <c r="Y833" s="345"/>
      <c r="Z833" s="345"/>
      <c r="AA833" s="345"/>
      <c r="AB833" s="346"/>
    </row>
    <row r="834" spans="2:28" customFormat="1" ht="15" customHeight="1" x14ac:dyDescent="0.3">
      <c r="B834" s="338"/>
      <c r="C834" s="330"/>
      <c r="D834" s="350"/>
      <c r="E834" s="350"/>
      <c r="F834" s="350"/>
      <c r="G834" s="350"/>
      <c r="H834" s="350"/>
      <c r="I834" s="355"/>
      <c r="J834" s="355"/>
      <c r="K834" s="351"/>
      <c r="L834" s="355"/>
      <c r="M834" s="350"/>
      <c r="N834" s="350"/>
      <c r="O834" s="350"/>
      <c r="P834" s="356"/>
      <c r="Q834" s="274"/>
      <c r="R834" s="357"/>
      <c r="S834" s="343"/>
      <c r="T834" s="344"/>
      <c r="U834" s="345"/>
      <c r="V834" s="345"/>
      <c r="W834" s="345"/>
      <c r="X834" s="345"/>
      <c r="Y834" s="345"/>
      <c r="Z834" s="345"/>
      <c r="AA834" s="345"/>
      <c r="AB834" s="346"/>
    </row>
    <row r="835" spans="2:28" customFormat="1" ht="15" customHeight="1" x14ac:dyDescent="0.3">
      <c r="B835" s="338"/>
      <c r="C835" s="330"/>
      <c r="D835" s="350"/>
      <c r="E835" s="350"/>
      <c r="F835" s="350"/>
      <c r="G835" s="350"/>
      <c r="H835" s="350"/>
      <c r="I835" s="355"/>
      <c r="J835" s="355"/>
      <c r="K835" s="351"/>
      <c r="L835" s="355"/>
      <c r="M835" s="350"/>
      <c r="N835" s="350"/>
      <c r="O835" s="350"/>
      <c r="P835" s="356"/>
      <c r="Q835" s="274"/>
      <c r="R835" s="357"/>
      <c r="S835" s="343"/>
      <c r="T835" s="344"/>
      <c r="U835" s="345"/>
      <c r="V835" s="345"/>
      <c r="W835" s="345"/>
      <c r="X835" s="345"/>
      <c r="Y835" s="345"/>
      <c r="Z835" s="345"/>
      <c r="AA835" s="345"/>
      <c r="AB835" s="346"/>
    </row>
    <row r="836" spans="2:28" customFormat="1" ht="15" customHeight="1" x14ac:dyDescent="0.3">
      <c r="B836" s="338"/>
      <c r="C836" s="330"/>
      <c r="D836" s="350"/>
      <c r="E836" s="350"/>
      <c r="F836" s="350"/>
      <c r="G836" s="350"/>
      <c r="H836" s="350"/>
      <c r="I836" s="355"/>
      <c r="J836" s="355"/>
      <c r="K836" s="351"/>
      <c r="L836" s="355"/>
      <c r="M836" s="350"/>
      <c r="N836" s="350"/>
      <c r="O836" s="350"/>
      <c r="P836" s="356"/>
      <c r="Q836" s="274"/>
      <c r="R836" s="357"/>
      <c r="S836" s="343"/>
      <c r="T836" s="344"/>
      <c r="U836" s="345"/>
      <c r="V836" s="345"/>
      <c r="W836" s="345"/>
      <c r="X836" s="345"/>
      <c r="Y836" s="345"/>
      <c r="Z836" s="345"/>
      <c r="AA836" s="345"/>
      <c r="AB836" s="346"/>
    </row>
    <row r="837" spans="2:28" customFormat="1" ht="15" customHeight="1" x14ac:dyDescent="0.3">
      <c r="B837" s="338"/>
      <c r="C837" s="330"/>
      <c r="D837" s="350"/>
      <c r="E837" s="350"/>
      <c r="F837" s="350"/>
      <c r="G837" s="350"/>
      <c r="H837" s="350"/>
      <c r="I837" s="355"/>
      <c r="J837" s="355"/>
      <c r="K837" s="351"/>
      <c r="L837" s="355"/>
      <c r="M837" s="350"/>
      <c r="N837" s="350"/>
      <c r="O837" s="350"/>
      <c r="P837" s="356"/>
      <c r="Q837" s="274"/>
      <c r="R837" s="357"/>
      <c r="S837" s="343"/>
      <c r="T837" s="344"/>
      <c r="U837" s="345"/>
      <c r="V837" s="345"/>
      <c r="W837" s="345"/>
      <c r="X837" s="345"/>
      <c r="Y837" s="345"/>
      <c r="Z837" s="345"/>
      <c r="AA837" s="345"/>
      <c r="AB837" s="346"/>
    </row>
    <row r="838" spans="2:28" customFormat="1" ht="15" customHeight="1" x14ac:dyDescent="0.25">
      <c r="B838" s="338"/>
      <c r="C838" s="330"/>
      <c r="D838" s="350"/>
      <c r="E838" s="350"/>
      <c r="F838" s="350"/>
      <c r="G838" s="350"/>
      <c r="H838" s="350"/>
      <c r="I838" s="355"/>
      <c r="J838" s="355"/>
      <c r="K838" s="351"/>
      <c r="L838" s="355"/>
      <c r="M838" s="350"/>
      <c r="N838" s="350"/>
      <c r="O838" s="350"/>
      <c r="P838" s="356"/>
      <c r="Q838" s="356"/>
      <c r="R838" s="357"/>
      <c r="S838" s="343"/>
      <c r="T838" s="344"/>
      <c r="U838" s="345"/>
      <c r="V838" s="345"/>
      <c r="W838" s="345"/>
      <c r="X838" s="345"/>
      <c r="Y838" s="345"/>
      <c r="Z838" s="345"/>
      <c r="AA838" s="345"/>
      <c r="AB838" s="346"/>
    </row>
    <row r="839" spans="2:28" customFormat="1" ht="15" customHeight="1" x14ac:dyDescent="0.25">
      <c r="B839" s="338"/>
      <c r="C839" s="330"/>
      <c r="D839" s="350"/>
      <c r="E839" s="350"/>
      <c r="F839" s="350"/>
      <c r="G839" s="350"/>
      <c r="H839" s="350"/>
      <c r="I839" s="355"/>
      <c r="J839" s="355"/>
      <c r="K839" s="351"/>
      <c r="L839" s="355"/>
      <c r="M839" s="350"/>
      <c r="N839" s="350"/>
      <c r="O839" s="350"/>
      <c r="P839" s="356"/>
      <c r="Q839" s="356"/>
      <c r="R839" s="357"/>
      <c r="S839" s="343"/>
      <c r="T839" s="344"/>
      <c r="U839" s="345"/>
      <c r="V839" s="345"/>
      <c r="W839" s="345"/>
      <c r="X839" s="345"/>
      <c r="Y839" s="345"/>
      <c r="Z839" s="345"/>
      <c r="AA839" s="345"/>
      <c r="AB839" s="346"/>
    </row>
    <row r="840" spans="2:28" customFormat="1" ht="15" customHeight="1" x14ac:dyDescent="0.25">
      <c r="B840" s="338"/>
      <c r="C840" s="330"/>
      <c r="D840" s="350"/>
      <c r="E840" s="350"/>
      <c r="F840" s="350"/>
      <c r="G840" s="350"/>
      <c r="H840" s="350"/>
      <c r="I840" s="355"/>
      <c r="J840" s="355"/>
      <c r="K840" s="351"/>
      <c r="L840" s="355"/>
      <c r="M840" s="350"/>
      <c r="N840" s="350"/>
      <c r="O840" s="350"/>
      <c r="P840" s="356"/>
      <c r="Q840" s="356"/>
      <c r="R840" s="357"/>
      <c r="S840" s="343"/>
      <c r="T840" s="344"/>
      <c r="U840" s="345"/>
      <c r="V840" s="345"/>
      <c r="W840" s="345"/>
      <c r="X840" s="345"/>
      <c r="Y840" s="345"/>
      <c r="Z840" s="345"/>
      <c r="AA840" s="345"/>
      <c r="AB840" s="346"/>
    </row>
    <row r="841" spans="2:28" customFormat="1" ht="15" customHeight="1" x14ac:dyDescent="0.25">
      <c r="B841" s="338"/>
      <c r="C841" s="330"/>
      <c r="D841" s="350"/>
      <c r="E841" s="350"/>
      <c r="F841" s="350"/>
      <c r="G841" s="350"/>
      <c r="H841" s="350"/>
      <c r="I841" s="355"/>
      <c r="J841" s="355"/>
      <c r="K841" s="351"/>
      <c r="L841" s="355"/>
      <c r="M841" s="350"/>
      <c r="N841" s="350"/>
      <c r="O841" s="350"/>
      <c r="P841" s="356"/>
      <c r="Q841" s="356"/>
      <c r="R841" s="357"/>
      <c r="S841" s="343"/>
      <c r="T841" s="344"/>
      <c r="U841" s="345"/>
      <c r="V841" s="345"/>
      <c r="W841" s="345"/>
      <c r="X841" s="345"/>
      <c r="Y841" s="345"/>
      <c r="Z841" s="345"/>
      <c r="AA841" s="345"/>
      <c r="AB841" s="346"/>
    </row>
    <row r="842" spans="2:28" customFormat="1" ht="15" customHeight="1" x14ac:dyDescent="0.25">
      <c r="B842" s="338"/>
      <c r="C842" s="330"/>
      <c r="D842" s="350"/>
      <c r="E842" s="350"/>
      <c r="F842" s="350"/>
      <c r="G842" s="350"/>
      <c r="H842" s="350"/>
      <c r="I842" s="355"/>
      <c r="J842" s="355"/>
      <c r="K842" s="351"/>
      <c r="L842" s="355"/>
      <c r="M842" s="350"/>
      <c r="N842" s="350"/>
      <c r="O842" s="350"/>
      <c r="P842" s="356"/>
      <c r="Q842" s="356"/>
      <c r="R842" s="357"/>
      <c r="S842" s="343"/>
      <c r="T842" s="344"/>
      <c r="U842" s="345"/>
      <c r="V842" s="345"/>
      <c r="W842" s="345"/>
      <c r="X842" s="345"/>
      <c r="Y842" s="345"/>
      <c r="Z842" s="345"/>
      <c r="AA842" s="345"/>
      <c r="AB842" s="346"/>
    </row>
    <row r="843" spans="2:28" customFormat="1" ht="15" customHeight="1" x14ac:dyDescent="0.25">
      <c r="B843" s="338"/>
      <c r="C843" s="330"/>
      <c r="D843" s="350"/>
      <c r="E843" s="350"/>
      <c r="F843" s="350"/>
      <c r="G843" s="350"/>
      <c r="H843" s="350"/>
      <c r="I843" s="355"/>
      <c r="J843" s="355"/>
      <c r="K843" s="351"/>
      <c r="L843" s="355"/>
      <c r="M843" s="350"/>
      <c r="N843" s="350"/>
      <c r="O843" s="350"/>
      <c r="P843" s="356"/>
      <c r="Q843" s="356"/>
      <c r="R843" s="357"/>
      <c r="S843" s="343"/>
      <c r="T843" s="344"/>
      <c r="U843" s="345"/>
      <c r="V843" s="345"/>
      <c r="W843" s="345"/>
      <c r="X843" s="345"/>
      <c r="Y843" s="345"/>
      <c r="Z843" s="345"/>
      <c r="AA843" s="345"/>
      <c r="AB843" s="346"/>
    </row>
    <row r="844" spans="2:28" customFormat="1" ht="15" customHeight="1" x14ac:dyDescent="0.25">
      <c r="B844" s="338"/>
      <c r="C844" s="330"/>
      <c r="D844" s="350"/>
      <c r="E844" s="350"/>
      <c r="F844" s="350"/>
      <c r="G844" s="350"/>
      <c r="H844" s="350"/>
      <c r="I844" s="355"/>
      <c r="J844" s="355"/>
      <c r="K844" s="351"/>
      <c r="L844" s="355"/>
      <c r="M844" s="350"/>
      <c r="N844" s="350"/>
      <c r="O844" s="350"/>
      <c r="P844" s="356"/>
      <c r="Q844" s="356"/>
      <c r="R844" s="357"/>
      <c r="S844" s="343"/>
      <c r="T844" s="344"/>
      <c r="U844" s="345"/>
      <c r="V844" s="345"/>
      <c r="W844" s="345"/>
      <c r="X844" s="345"/>
      <c r="Y844" s="345"/>
      <c r="Z844" s="345"/>
      <c r="AA844" s="345"/>
      <c r="AB844" s="346"/>
    </row>
    <row r="845" spans="2:28" customFormat="1" ht="15" customHeight="1" x14ac:dyDescent="0.25">
      <c r="B845" s="338"/>
      <c r="C845" s="330"/>
      <c r="D845" s="350"/>
      <c r="E845" s="350"/>
      <c r="F845" s="350"/>
      <c r="G845" s="350"/>
      <c r="H845" s="350"/>
      <c r="I845" s="355"/>
      <c r="J845" s="355"/>
      <c r="K845" s="351"/>
      <c r="L845" s="355"/>
      <c r="M845" s="350"/>
      <c r="N845" s="350"/>
      <c r="O845" s="350"/>
      <c r="P845" s="356"/>
      <c r="Q845" s="356"/>
      <c r="R845" s="357"/>
      <c r="S845" s="343"/>
      <c r="T845" s="344"/>
      <c r="U845" s="345"/>
      <c r="V845" s="345"/>
      <c r="W845" s="345"/>
      <c r="X845" s="345"/>
      <c r="Y845" s="345"/>
      <c r="Z845" s="345"/>
      <c r="AA845" s="345"/>
      <c r="AB845" s="346"/>
    </row>
    <row r="846" spans="2:28" customFormat="1" ht="15" customHeight="1" x14ac:dyDescent="0.25">
      <c r="B846" s="338"/>
      <c r="C846" s="330"/>
      <c r="D846" s="350"/>
      <c r="E846" s="350"/>
      <c r="F846" s="350"/>
      <c r="G846" s="350"/>
      <c r="H846" s="350"/>
      <c r="I846" s="355"/>
      <c r="J846" s="355"/>
      <c r="K846" s="351"/>
      <c r="L846" s="355"/>
      <c r="M846" s="350"/>
      <c r="N846" s="350"/>
      <c r="O846" s="350"/>
      <c r="P846" s="356"/>
      <c r="Q846" s="356"/>
      <c r="R846" s="357"/>
      <c r="S846" s="343"/>
      <c r="T846" s="344"/>
      <c r="U846" s="345"/>
      <c r="V846" s="345"/>
      <c r="W846" s="345"/>
      <c r="X846" s="345"/>
      <c r="Y846" s="345"/>
      <c r="Z846" s="345"/>
      <c r="AA846" s="345"/>
      <c r="AB846" s="346"/>
    </row>
    <row r="847" spans="2:28" customFormat="1" ht="15" customHeight="1" x14ac:dyDescent="0.25">
      <c r="B847" s="338"/>
      <c r="C847" s="330"/>
      <c r="D847" s="350"/>
      <c r="E847" s="350"/>
      <c r="F847" s="350"/>
      <c r="G847" s="350"/>
      <c r="H847" s="350"/>
      <c r="I847" s="355"/>
      <c r="J847" s="355"/>
      <c r="K847" s="351"/>
      <c r="L847" s="355"/>
      <c r="M847" s="350"/>
      <c r="N847" s="350"/>
      <c r="O847" s="350"/>
      <c r="P847" s="356"/>
      <c r="Q847" s="356"/>
      <c r="R847" s="357"/>
      <c r="S847" s="343"/>
      <c r="T847" s="344"/>
      <c r="U847" s="345"/>
      <c r="V847" s="345"/>
      <c r="W847" s="345"/>
      <c r="X847" s="345"/>
      <c r="Y847" s="345"/>
      <c r="Z847" s="345"/>
      <c r="AA847" s="345"/>
      <c r="AB847" s="346"/>
    </row>
    <row r="848" spans="2:28" customFormat="1" ht="15" customHeight="1" x14ac:dyDescent="0.25">
      <c r="B848" s="338"/>
      <c r="C848" s="330"/>
      <c r="D848" s="350"/>
      <c r="E848" s="350"/>
      <c r="F848" s="350"/>
      <c r="G848" s="350"/>
      <c r="H848" s="350"/>
      <c r="I848" s="355"/>
      <c r="J848" s="355"/>
      <c r="K848" s="351"/>
      <c r="L848" s="355"/>
      <c r="M848" s="350"/>
      <c r="N848" s="350"/>
      <c r="O848" s="350"/>
      <c r="P848" s="356"/>
      <c r="Q848" s="356"/>
      <c r="R848" s="357"/>
      <c r="S848" s="343"/>
      <c r="T848" s="344"/>
      <c r="U848" s="345"/>
      <c r="V848" s="345"/>
      <c r="W848" s="345"/>
      <c r="X848" s="345"/>
      <c r="Y848" s="345"/>
      <c r="Z848" s="345"/>
      <c r="AA848" s="345"/>
      <c r="AB848" s="346"/>
    </row>
    <row r="849" spans="2:28" customFormat="1" ht="15" customHeight="1" x14ac:dyDescent="0.25">
      <c r="B849" s="338"/>
      <c r="C849" s="330"/>
      <c r="D849" s="350"/>
      <c r="E849" s="350"/>
      <c r="F849" s="350"/>
      <c r="G849" s="350"/>
      <c r="H849" s="350"/>
      <c r="I849" s="355"/>
      <c r="J849" s="355"/>
      <c r="K849" s="351"/>
      <c r="L849" s="355"/>
      <c r="M849" s="350"/>
      <c r="N849" s="350"/>
      <c r="O849" s="350"/>
      <c r="P849" s="356"/>
      <c r="Q849" s="356"/>
      <c r="R849" s="357"/>
      <c r="S849" s="343"/>
      <c r="T849" s="344"/>
      <c r="U849" s="345"/>
      <c r="V849" s="345"/>
      <c r="W849" s="345"/>
      <c r="X849" s="345"/>
      <c r="Y849" s="345"/>
      <c r="Z849" s="345"/>
      <c r="AA849" s="345"/>
      <c r="AB849" s="346"/>
    </row>
    <row r="850" spans="2:28" customFormat="1" ht="15" customHeight="1" x14ac:dyDescent="0.25">
      <c r="B850" s="338"/>
      <c r="C850" s="330"/>
      <c r="D850" s="350"/>
      <c r="E850" s="350"/>
      <c r="F850" s="350"/>
      <c r="G850" s="350"/>
      <c r="H850" s="350"/>
      <c r="I850" s="355"/>
      <c r="J850" s="355"/>
      <c r="K850" s="351"/>
      <c r="L850" s="355"/>
      <c r="M850" s="350"/>
      <c r="N850" s="350"/>
      <c r="O850" s="350"/>
      <c r="P850" s="356"/>
      <c r="Q850" s="356"/>
      <c r="R850" s="357"/>
      <c r="S850" s="343"/>
      <c r="T850" s="344"/>
      <c r="U850" s="345"/>
      <c r="V850" s="345"/>
      <c r="W850" s="345"/>
      <c r="X850" s="345"/>
      <c r="Y850" s="345"/>
      <c r="Z850" s="345"/>
      <c r="AA850" s="345"/>
      <c r="AB850" s="346"/>
    </row>
    <row r="851" spans="2:28" customFormat="1" ht="15" customHeight="1" x14ac:dyDescent="0.25">
      <c r="B851" s="338"/>
      <c r="C851" s="330"/>
      <c r="D851" s="350"/>
      <c r="E851" s="350"/>
      <c r="F851" s="350"/>
      <c r="G851" s="350"/>
      <c r="H851" s="350"/>
      <c r="I851" s="355"/>
      <c r="J851" s="355"/>
      <c r="K851" s="351"/>
      <c r="L851" s="355"/>
      <c r="M851" s="350"/>
      <c r="N851" s="350"/>
      <c r="O851" s="350"/>
      <c r="P851" s="356"/>
      <c r="Q851" s="356"/>
      <c r="R851" s="357"/>
      <c r="S851" s="343"/>
      <c r="T851" s="344"/>
      <c r="U851" s="345"/>
      <c r="V851" s="345"/>
      <c r="W851" s="345"/>
      <c r="X851" s="345"/>
      <c r="Y851" s="345"/>
      <c r="Z851" s="345"/>
      <c r="AA851" s="345"/>
      <c r="AB851" s="346"/>
    </row>
    <row r="852" spans="2:28" customFormat="1" ht="15" customHeight="1" x14ac:dyDescent="0.25">
      <c r="B852" s="338"/>
      <c r="C852" s="330"/>
      <c r="D852" s="350"/>
      <c r="E852" s="350"/>
      <c r="F852" s="350"/>
      <c r="G852" s="350"/>
      <c r="H852" s="350"/>
      <c r="I852" s="355"/>
      <c r="J852" s="355"/>
      <c r="K852" s="351"/>
      <c r="L852" s="355"/>
      <c r="M852" s="350"/>
      <c r="N852" s="350"/>
      <c r="O852" s="350"/>
      <c r="P852" s="356"/>
      <c r="Q852" s="356"/>
      <c r="R852" s="357"/>
      <c r="S852" s="343"/>
      <c r="T852" s="344"/>
      <c r="U852" s="345"/>
      <c r="V852" s="345"/>
      <c r="W852" s="345"/>
      <c r="X852" s="345"/>
      <c r="Y852" s="345"/>
      <c r="Z852" s="345"/>
      <c r="AA852" s="345"/>
      <c r="AB852" s="346"/>
    </row>
    <row r="853" spans="2:28" customFormat="1" ht="15" customHeight="1" x14ac:dyDescent="0.25">
      <c r="B853" s="338"/>
      <c r="C853" s="330"/>
      <c r="D853" s="350"/>
      <c r="E853" s="350"/>
      <c r="F853" s="350"/>
      <c r="G853" s="350"/>
      <c r="H853" s="350"/>
      <c r="I853" s="355"/>
      <c r="J853" s="355"/>
      <c r="K853" s="351"/>
      <c r="L853" s="355"/>
      <c r="M853" s="350"/>
      <c r="N853" s="350"/>
      <c r="O853" s="350"/>
      <c r="P853" s="356"/>
      <c r="Q853" s="356"/>
      <c r="R853" s="357"/>
      <c r="S853" s="343"/>
      <c r="T853" s="344"/>
      <c r="U853" s="345"/>
      <c r="V853" s="345"/>
      <c r="W853" s="345"/>
      <c r="X853" s="345"/>
      <c r="Y853" s="345"/>
      <c r="Z853" s="345"/>
      <c r="AA853" s="345"/>
      <c r="AB853" s="346"/>
    </row>
    <row r="854" spans="2:28" customFormat="1" ht="15" customHeight="1" x14ac:dyDescent="0.25">
      <c r="B854" s="338"/>
      <c r="C854" s="330"/>
      <c r="D854" s="350"/>
      <c r="E854" s="350"/>
      <c r="F854" s="350"/>
      <c r="G854" s="350"/>
      <c r="H854" s="350"/>
      <c r="I854" s="355"/>
      <c r="J854" s="355"/>
      <c r="K854" s="351"/>
      <c r="L854" s="355"/>
      <c r="M854" s="350"/>
      <c r="N854" s="350"/>
      <c r="O854" s="350"/>
      <c r="P854" s="356"/>
      <c r="Q854" s="356"/>
      <c r="R854" s="357"/>
      <c r="S854" s="343"/>
      <c r="T854" s="344"/>
      <c r="U854" s="345"/>
      <c r="V854" s="345"/>
      <c r="W854" s="345"/>
      <c r="X854" s="345"/>
      <c r="Y854" s="345"/>
      <c r="Z854" s="345"/>
      <c r="AA854" s="345"/>
      <c r="AB854" s="346"/>
    </row>
    <row r="855" spans="2:28" customFormat="1" ht="15" customHeight="1" x14ac:dyDescent="0.25">
      <c r="B855" s="338"/>
      <c r="C855" s="330"/>
      <c r="D855" s="350"/>
      <c r="E855" s="350"/>
      <c r="F855" s="350"/>
      <c r="G855" s="350"/>
      <c r="H855" s="350"/>
      <c r="I855" s="355"/>
      <c r="J855" s="355"/>
      <c r="K855" s="351"/>
      <c r="L855" s="355"/>
      <c r="M855" s="350"/>
      <c r="N855" s="350"/>
      <c r="O855" s="350"/>
      <c r="P855" s="356"/>
      <c r="Q855" s="356"/>
      <c r="R855" s="357"/>
      <c r="S855" s="343"/>
      <c r="T855" s="344"/>
      <c r="U855" s="345"/>
      <c r="V855" s="345"/>
      <c r="W855" s="345"/>
      <c r="X855" s="345"/>
      <c r="Y855" s="345"/>
      <c r="Z855" s="345"/>
      <c r="AA855" s="345"/>
      <c r="AB855" s="346"/>
    </row>
    <row r="856" spans="2:28" customFormat="1" ht="15" customHeight="1" x14ac:dyDescent="0.25">
      <c r="B856" s="338"/>
      <c r="C856" s="330"/>
      <c r="D856" s="350"/>
      <c r="E856" s="350"/>
      <c r="F856" s="350"/>
      <c r="G856" s="350"/>
      <c r="H856" s="350"/>
      <c r="I856" s="355"/>
      <c r="J856" s="355"/>
      <c r="K856" s="351"/>
      <c r="L856" s="355"/>
      <c r="M856" s="350"/>
      <c r="N856" s="350"/>
      <c r="O856" s="350"/>
      <c r="P856" s="356"/>
      <c r="Q856" s="356"/>
      <c r="R856" s="357"/>
      <c r="S856" s="343"/>
      <c r="T856" s="344"/>
      <c r="U856" s="345"/>
      <c r="V856" s="345"/>
      <c r="W856" s="345"/>
      <c r="X856" s="345"/>
      <c r="Y856" s="345"/>
      <c r="Z856" s="345"/>
      <c r="AA856" s="345"/>
      <c r="AB856" s="346"/>
    </row>
    <row r="857" spans="2:28" customFormat="1" ht="15" customHeight="1" x14ac:dyDescent="0.25">
      <c r="B857" s="338"/>
      <c r="C857" s="330"/>
      <c r="D857" s="350"/>
      <c r="E857" s="350"/>
      <c r="F857" s="350"/>
      <c r="G857" s="350"/>
      <c r="H857" s="350"/>
      <c r="I857" s="355"/>
      <c r="J857" s="355"/>
      <c r="K857" s="351"/>
      <c r="L857" s="355"/>
      <c r="M857" s="350"/>
      <c r="N857" s="350"/>
      <c r="O857" s="350"/>
      <c r="P857" s="356"/>
      <c r="Q857" s="356"/>
      <c r="R857" s="357"/>
      <c r="S857" s="343"/>
      <c r="T857" s="344"/>
      <c r="U857" s="345"/>
      <c r="V857" s="345"/>
      <c r="W857" s="345"/>
      <c r="X857" s="345"/>
      <c r="Y857" s="345"/>
      <c r="Z857" s="345"/>
      <c r="AA857" s="345"/>
      <c r="AB857" s="346"/>
    </row>
    <row r="858" spans="2:28" customFormat="1" ht="15" customHeight="1" x14ac:dyDescent="0.25">
      <c r="B858" s="338"/>
      <c r="C858" s="330"/>
      <c r="D858" s="350"/>
      <c r="E858" s="350"/>
      <c r="F858" s="350"/>
      <c r="G858" s="350"/>
      <c r="H858" s="350"/>
      <c r="I858" s="355"/>
      <c r="J858" s="355"/>
      <c r="K858" s="351"/>
      <c r="L858" s="355"/>
      <c r="M858" s="350"/>
      <c r="N858" s="350"/>
      <c r="O858" s="350"/>
      <c r="P858" s="356"/>
      <c r="Q858" s="356"/>
      <c r="R858" s="357"/>
      <c r="S858" s="343"/>
      <c r="T858" s="344"/>
      <c r="U858" s="345"/>
      <c r="V858" s="345"/>
      <c r="W858" s="345"/>
      <c r="X858" s="345"/>
      <c r="Y858" s="345"/>
      <c r="Z858" s="345"/>
      <c r="AA858" s="345"/>
      <c r="AB858" s="346"/>
    </row>
    <row r="859" spans="2:28" customFormat="1" ht="15" customHeight="1" x14ac:dyDescent="0.25">
      <c r="B859" s="338"/>
      <c r="C859" s="330"/>
      <c r="D859" s="350"/>
      <c r="E859" s="350"/>
      <c r="F859" s="350"/>
      <c r="G859" s="350"/>
      <c r="H859" s="350"/>
      <c r="I859" s="355"/>
      <c r="J859" s="355"/>
      <c r="K859" s="351"/>
      <c r="L859" s="355"/>
      <c r="M859" s="350"/>
      <c r="N859" s="350"/>
      <c r="O859" s="350"/>
      <c r="P859" s="356"/>
      <c r="Q859" s="356"/>
      <c r="R859" s="357"/>
      <c r="S859" s="343"/>
      <c r="T859" s="344"/>
      <c r="U859" s="345"/>
      <c r="V859" s="345"/>
      <c r="W859" s="345"/>
      <c r="X859" s="345"/>
      <c r="Y859" s="345"/>
      <c r="Z859" s="345"/>
      <c r="AA859" s="345"/>
      <c r="AB859" s="346"/>
    </row>
    <row r="860" spans="2:28" customFormat="1" ht="15" customHeight="1" x14ac:dyDescent="0.25">
      <c r="B860" s="338"/>
      <c r="C860" s="330"/>
      <c r="D860" s="350"/>
      <c r="E860" s="350"/>
      <c r="F860" s="350"/>
      <c r="G860" s="350"/>
      <c r="H860" s="350"/>
      <c r="I860" s="355"/>
      <c r="J860" s="355"/>
      <c r="K860" s="351"/>
      <c r="L860" s="355"/>
      <c r="M860" s="350"/>
      <c r="N860" s="350"/>
      <c r="O860" s="350"/>
      <c r="P860" s="356"/>
      <c r="Q860" s="356"/>
      <c r="R860" s="357"/>
      <c r="S860" s="343"/>
      <c r="T860" s="344"/>
      <c r="U860" s="345"/>
      <c r="V860" s="345"/>
      <c r="W860" s="345"/>
      <c r="X860" s="345"/>
      <c r="Y860" s="345"/>
      <c r="Z860" s="345"/>
      <c r="AA860" s="345"/>
      <c r="AB860" s="346"/>
    </row>
    <row r="861" spans="2:28" customFormat="1" ht="15" customHeight="1" x14ac:dyDescent="0.25">
      <c r="B861" s="338"/>
      <c r="C861" s="330"/>
      <c r="D861" s="350"/>
      <c r="E861" s="350"/>
      <c r="F861" s="350"/>
      <c r="G861" s="350"/>
      <c r="H861" s="350"/>
      <c r="I861" s="355"/>
      <c r="J861" s="355"/>
      <c r="K861" s="351"/>
      <c r="L861" s="355"/>
      <c r="M861" s="350"/>
      <c r="N861" s="350"/>
      <c r="O861" s="350"/>
      <c r="P861" s="356"/>
      <c r="Q861" s="356"/>
      <c r="R861" s="357"/>
      <c r="S861" s="343"/>
      <c r="T861" s="344"/>
      <c r="U861" s="345"/>
      <c r="V861" s="345"/>
      <c r="W861" s="345"/>
      <c r="X861" s="345"/>
      <c r="Y861" s="345"/>
      <c r="Z861" s="345"/>
      <c r="AA861" s="345"/>
      <c r="AB861" s="346"/>
    </row>
    <row r="862" spans="2:28" customFormat="1" ht="15" customHeight="1" x14ac:dyDescent="0.25">
      <c r="B862" s="338"/>
      <c r="C862" s="330"/>
      <c r="D862" s="350"/>
      <c r="E862" s="350"/>
      <c r="F862" s="350"/>
      <c r="G862" s="350"/>
      <c r="H862" s="350"/>
      <c r="I862" s="355"/>
      <c r="J862" s="355"/>
      <c r="K862" s="351"/>
      <c r="L862" s="355"/>
      <c r="M862" s="350"/>
      <c r="N862" s="350"/>
      <c r="O862" s="350"/>
      <c r="P862" s="356"/>
      <c r="Q862" s="356"/>
      <c r="R862" s="357"/>
      <c r="S862" s="343"/>
      <c r="T862" s="344"/>
      <c r="U862" s="345"/>
      <c r="V862" s="345"/>
      <c r="W862" s="345"/>
      <c r="X862" s="345"/>
      <c r="Y862" s="345"/>
      <c r="Z862" s="345"/>
      <c r="AA862" s="345"/>
      <c r="AB862" s="346"/>
    </row>
    <row r="863" spans="2:28" customFormat="1" ht="15" customHeight="1" x14ac:dyDescent="0.25">
      <c r="B863" s="338"/>
      <c r="C863" s="330"/>
      <c r="D863" s="350"/>
      <c r="E863" s="350"/>
      <c r="F863" s="350"/>
      <c r="G863" s="350"/>
      <c r="H863" s="350"/>
      <c r="I863" s="355"/>
      <c r="J863" s="355"/>
      <c r="K863" s="351"/>
      <c r="L863" s="355"/>
      <c r="M863" s="350"/>
      <c r="N863" s="350"/>
      <c r="O863" s="350"/>
      <c r="P863" s="356"/>
      <c r="Q863" s="356"/>
      <c r="R863" s="357"/>
      <c r="S863" s="343"/>
      <c r="T863" s="344"/>
      <c r="U863" s="345"/>
      <c r="V863" s="345"/>
      <c r="W863" s="345"/>
      <c r="X863" s="345"/>
      <c r="Y863" s="345"/>
      <c r="Z863" s="345"/>
      <c r="AA863" s="345"/>
      <c r="AB863" s="346"/>
    </row>
    <row r="864" spans="2:28" customFormat="1" ht="15" customHeight="1" x14ac:dyDescent="0.25">
      <c r="B864" s="338"/>
      <c r="C864" s="330"/>
      <c r="D864" s="350"/>
      <c r="E864" s="350"/>
      <c r="F864" s="350"/>
      <c r="G864" s="350"/>
      <c r="H864" s="350"/>
      <c r="I864" s="355"/>
      <c r="J864" s="355"/>
      <c r="K864" s="351"/>
      <c r="L864" s="355"/>
      <c r="M864" s="350"/>
      <c r="N864" s="350"/>
      <c r="O864" s="350"/>
      <c r="P864" s="356"/>
      <c r="Q864" s="356"/>
      <c r="R864" s="357"/>
      <c r="S864" s="343"/>
      <c r="T864" s="344"/>
      <c r="U864" s="345"/>
      <c r="V864" s="345"/>
      <c r="W864" s="345"/>
      <c r="X864" s="345"/>
      <c r="Y864" s="345"/>
      <c r="Z864" s="345"/>
      <c r="AA864" s="345"/>
      <c r="AB864" s="346"/>
    </row>
    <row r="865" spans="2:28" customFormat="1" ht="15" customHeight="1" x14ac:dyDescent="0.25">
      <c r="B865" s="338"/>
      <c r="C865" s="330"/>
      <c r="D865" s="350"/>
      <c r="E865" s="350"/>
      <c r="F865" s="350"/>
      <c r="G865" s="350"/>
      <c r="H865" s="350"/>
      <c r="I865" s="355"/>
      <c r="J865" s="355"/>
      <c r="K865" s="351"/>
      <c r="L865" s="355"/>
      <c r="M865" s="350"/>
      <c r="N865" s="350"/>
      <c r="O865" s="350"/>
      <c r="P865" s="356"/>
      <c r="Q865" s="356"/>
      <c r="R865" s="357"/>
      <c r="S865" s="343"/>
      <c r="T865" s="344"/>
      <c r="U865" s="345"/>
      <c r="V865" s="345"/>
      <c r="W865" s="345"/>
      <c r="X865" s="345"/>
      <c r="Y865" s="345"/>
      <c r="Z865" s="345"/>
      <c r="AA865" s="345"/>
      <c r="AB865" s="346"/>
    </row>
    <row r="866" spans="2:28" customFormat="1" ht="15" customHeight="1" x14ac:dyDescent="0.25">
      <c r="B866" s="338"/>
      <c r="C866" s="330"/>
      <c r="D866" s="350"/>
      <c r="E866" s="350"/>
      <c r="F866" s="350"/>
      <c r="G866" s="350"/>
      <c r="H866" s="350"/>
      <c r="I866" s="355"/>
      <c r="J866" s="355"/>
      <c r="K866" s="351"/>
      <c r="L866" s="355"/>
      <c r="M866" s="350"/>
      <c r="N866" s="350"/>
      <c r="O866" s="350"/>
      <c r="P866" s="356"/>
      <c r="Q866" s="356"/>
      <c r="R866" s="357"/>
      <c r="S866" s="343"/>
      <c r="T866" s="344"/>
      <c r="U866" s="345"/>
      <c r="V866" s="345"/>
      <c r="W866" s="345"/>
      <c r="X866" s="345"/>
      <c r="Y866" s="345"/>
      <c r="Z866" s="345"/>
      <c r="AA866" s="345"/>
      <c r="AB866" s="346"/>
    </row>
    <row r="867" spans="2:28" customFormat="1" ht="15" customHeight="1" x14ac:dyDescent="0.25">
      <c r="B867" s="338"/>
      <c r="C867" s="330"/>
      <c r="D867" s="350"/>
      <c r="E867" s="350"/>
      <c r="F867" s="350"/>
      <c r="G867" s="350"/>
      <c r="H867" s="350"/>
      <c r="I867" s="355"/>
      <c r="J867" s="355"/>
      <c r="K867" s="351"/>
      <c r="L867" s="355"/>
      <c r="M867" s="350"/>
      <c r="N867" s="350"/>
      <c r="O867" s="350"/>
      <c r="P867" s="356"/>
      <c r="Q867" s="356"/>
      <c r="R867" s="357"/>
      <c r="S867" s="343"/>
      <c r="T867" s="344"/>
      <c r="U867" s="345"/>
      <c r="V867" s="345"/>
      <c r="W867" s="345"/>
      <c r="X867" s="345"/>
      <c r="Y867" s="345"/>
      <c r="Z867" s="345"/>
      <c r="AA867" s="345"/>
      <c r="AB867" s="346"/>
    </row>
    <row r="868" spans="2:28" customFormat="1" ht="15" customHeight="1" x14ac:dyDescent="0.25">
      <c r="B868" s="338"/>
      <c r="C868" s="330"/>
      <c r="D868" s="350"/>
      <c r="E868" s="350"/>
      <c r="F868" s="350"/>
      <c r="G868" s="350"/>
      <c r="H868" s="350"/>
      <c r="I868" s="355"/>
      <c r="J868" s="355"/>
      <c r="K868" s="351"/>
      <c r="L868" s="355"/>
      <c r="M868" s="350"/>
      <c r="N868" s="350"/>
      <c r="O868" s="350"/>
      <c r="P868" s="356"/>
      <c r="Q868" s="356"/>
      <c r="R868" s="357"/>
      <c r="S868" s="343"/>
      <c r="T868" s="344"/>
      <c r="U868" s="345"/>
      <c r="V868" s="345"/>
      <c r="W868" s="345"/>
      <c r="X868" s="345"/>
      <c r="Y868" s="345"/>
      <c r="Z868" s="345"/>
      <c r="AA868" s="345"/>
      <c r="AB868" s="346"/>
    </row>
    <row r="869" spans="2:28" customFormat="1" ht="15" customHeight="1" x14ac:dyDescent="0.25">
      <c r="B869" s="338"/>
      <c r="C869" s="330"/>
      <c r="D869" s="350"/>
      <c r="E869" s="350"/>
      <c r="F869" s="350"/>
      <c r="G869" s="350"/>
      <c r="H869" s="350"/>
      <c r="I869" s="355"/>
      <c r="J869" s="355"/>
      <c r="K869" s="351"/>
      <c r="L869" s="355"/>
      <c r="M869" s="350"/>
      <c r="N869" s="350"/>
      <c r="O869" s="350"/>
      <c r="P869" s="356"/>
      <c r="Q869" s="356"/>
      <c r="R869" s="357"/>
      <c r="S869" s="343"/>
      <c r="T869" s="344"/>
      <c r="U869" s="345"/>
      <c r="V869" s="345"/>
      <c r="W869" s="345"/>
      <c r="X869" s="345"/>
      <c r="Y869" s="345"/>
      <c r="Z869" s="345"/>
      <c r="AA869" s="345"/>
      <c r="AB869" s="346"/>
    </row>
    <row r="870" spans="2:28" customFormat="1" ht="15" customHeight="1" x14ac:dyDescent="0.25">
      <c r="B870" s="338"/>
      <c r="C870" s="330"/>
      <c r="D870" s="350"/>
      <c r="E870" s="350"/>
      <c r="F870" s="350"/>
      <c r="G870" s="350"/>
      <c r="H870" s="350"/>
      <c r="I870" s="355"/>
      <c r="J870" s="355"/>
      <c r="K870" s="351"/>
      <c r="L870" s="355"/>
      <c r="M870" s="350"/>
      <c r="N870" s="350"/>
      <c r="O870" s="350"/>
      <c r="P870" s="356"/>
      <c r="Q870" s="356"/>
      <c r="R870" s="357"/>
      <c r="S870" s="343"/>
      <c r="T870" s="344"/>
      <c r="U870" s="345"/>
      <c r="V870" s="345"/>
      <c r="W870" s="345"/>
      <c r="X870" s="345"/>
      <c r="Y870" s="345"/>
      <c r="Z870" s="345"/>
      <c r="AA870" s="345"/>
      <c r="AB870" s="346"/>
    </row>
    <row r="871" spans="2:28" customFormat="1" ht="15" customHeight="1" x14ac:dyDescent="0.25">
      <c r="B871" s="338"/>
      <c r="C871" s="330"/>
      <c r="D871" s="350"/>
      <c r="E871" s="350"/>
      <c r="F871" s="350"/>
      <c r="G871" s="350"/>
      <c r="H871" s="350"/>
      <c r="I871" s="355"/>
      <c r="J871" s="355"/>
      <c r="K871" s="351"/>
      <c r="L871" s="355"/>
      <c r="M871" s="350"/>
      <c r="N871" s="350"/>
      <c r="O871" s="350"/>
      <c r="P871" s="356"/>
      <c r="Q871" s="356"/>
      <c r="R871" s="357"/>
      <c r="S871" s="343"/>
      <c r="T871" s="344"/>
      <c r="U871" s="345"/>
      <c r="V871" s="345"/>
      <c r="W871" s="345"/>
      <c r="X871" s="345"/>
      <c r="Y871" s="345"/>
      <c r="Z871" s="345"/>
      <c r="AA871" s="345"/>
      <c r="AB871" s="346"/>
    </row>
    <row r="872" spans="2:28" customFormat="1" ht="15" customHeight="1" x14ac:dyDescent="0.25">
      <c r="B872" s="338"/>
      <c r="C872" s="330"/>
      <c r="D872" s="350"/>
      <c r="E872" s="350"/>
      <c r="F872" s="350"/>
      <c r="G872" s="350"/>
      <c r="H872" s="350"/>
      <c r="I872" s="355"/>
      <c r="J872" s="355"/>
      <c r="K872" s="351"/>
      <c r="L872" s="355"/>
      <c r="M872" s="350"/>
      <c r="N872" s="350"/>
      <c r="O872" s="350"/>
      <c r="P872" s="356"/>
      <c r="Q872" s="356"/>
      <c r="R872" s="357"/>
      <c r="S872" s="343"/>
      <c r="T872" s="344"/>
      <c r="U872" s="345"/>
      <c r="V872" s="345"/>
      <c r="W872" s="345"/>
      <c r="X872" s="345"/>
      <c r="Y872" s="345"/>
      <c r="Z872" s="345"/>
      <c r="AA872" s="345"/>
      <c r="AB872" s="346"/>
    </row>
    <row r="873" spans="2:28" customFormat="1" ht="15" customHeight="1" x14ac:dyDescent="0.25">
      <c r="B873" s="338"/>
      <c r="C873" s="330"/>
      <c r="D873" s="350"/>
      <c r="E873" s="350"/>
      <c r="F873" s="350"/>
      <c r="G873" s="350"/>
      <c r="H873" s="350"/>
      <c r="I873" s="355"/>
      <c r="J873" s="355"/>
      <c r="K873" s="351"/>
      <c r="L873" s="355"/>
      <c r="M873" s="350"/>
      <c r="N873" s="350"/>
      <c r="O873" s="350"/>
      <c r="P873" s="356"/>
      <c r="Q873" s="356"/>
      <c r="R873" s="357"/>
      <c r="S873" s="343"/>
      <c r="T873" s="344"/>
      <c r="U873" s="345"/>
      <c r="V873" s="345"/>
      <c r="W873" s="345"/>
      <c r="X873" s="345"/>
      <c r="Y873" s="345"/>
      <c r="Z873" s="345"/>
      <c r="AA873" s="345"/>
      <c r="AB873" s="346"/>
    </row>
    <row r="874" spans="2:28" customFormat="1" ht="15" customHeight="1" x14ac:dyDescent="0.25">
      <c r="B874" s="338"/>
      <c r="C874" s="330"/>
      <c r="D874" s="350"/>
      <c r="E874" s="350"/>
      <c r="F874" s="350"/>
      <c r="G874" s="350"/>
      <c r="H874" s="350"/>
      <c r="I874" s="355"/>
      <c r="J874" s="355"/>
      <c r="K874" s="351"/>
      <c r="L874" s="355"/>
      <c r="M874" s="350"/>
      <c r="N874" s="350"/>
      <c r="O874" s="350"/>
      <c r="P874" s="356"/>
      <c r="Q874" s="356"/>
      <c r="R874" s="357"/>
      <c r="S874" s="343"/>
      <c r="T874" s="344"/>
      <c r="U874" s="345"/>
      <c r="V874" s="345"/>
      <c r="W874" s="345"/>
      <c r="X874" s="345"/>
      <c r="Y874" s="345"/>
      <c r="Z874" s="345"/>
      <c r="AA874" s="345"/>
      <c r="AB874" s="346"/>
    </row>
    <row r="875" spans="2:28" customFormat="1" ht="15" customHeight="1" x14ac:dyDescent="0.25">
      <c r="B875" s="338"/>
      <c r="C875" s="330"/>
      <c r="D875" s="350"/>
      <c r="E875" s="350"/>
      <c r="F875" s="350"/>
      <c r="G875" s="350"/>
      <c r="H875" s="350"/>
      <c r="I875" s="355"/>
      <c r="J875" s="355"/>
      <c r="K875" s="351"/>
      <c r="L875" s="355"/>
      <c r="M875" s="350"/>
      <c r="N875" s="350"/>
      <c r="O875" s="350"/>
      <c r="P875" s="356"/>
      <c r="Q875" s="356"/>
      <c r="R875" s="357"/>
      <c r="S875" s="343"/>
      <c r="T875" s="344"/>
      <c r="U875" s="345"/>
      <c r="V875" s="345"/>
      <c r="W875" s="345"/>
      <c r="X875" s="345"/>
      <c r="Y875" s="345"/>
      <c r="Z875" s="345"/>
      <c r="AA875" s="345"/>
      <c r="AB875" s="346"/>
    </row>
    <row r="876" spans="2:28" customFormat="1" ht="15" customHeight="1" x14ac:dyDescent="0.25">
      <c r="B876" s="338"/>
      <c r="C876" s="330"/>
      <c r="D876" s="350"/>
      <c r="E876" s="350"/>
      <c r="F876" s="350"/>
      <c r="G876" s="350"/>
      <c r="H876" s="350"/>
      <c r="I876" s="355"/>
      <c r="J876" s="355"/>
      <c r="K876" s="351"/>
      <c r="L876" s="355"/>
      <c r="M876" s="350"/>
      <c r="N876" s="350"/>
      <c r="O876" s="350"/>
      <c r="P876" s="356"/>
      <c r="Q876" s="356"/>
      <c r="R876" s="357"/>
      <c r="S876" s="343"/>
      <c r="T876" s="344"/>
      <c r="U876" s="345"/>
      <c r="V876" s="345"/>
      <c r="W876" s="345"/>
      <c r="X876" s="345"/>
      <c r="Y876" s="345"/>
      <c r="Z876" s="345"/>
      <c r="AA876" s="345"/>
      <c r="AB876" s="346"/>
    </row>
    <row r="877" spans="2:28" customFormat="1" ht="15" customHeight="1" x14ac:dyDescent="0.25">
      <c r="B877" s="338"/>
      <c r="C877" s="330"/>
      <c r="D877" s="350"/>
      <c r="E877" s="350"/>
      <c r="F877" s="350"/>
      <c r="G877" s="350"/>
      <c r="H877" s="350"/>
      <c r="I877" s="355"/>
      <c r="J877" s="355"/>
      <c r="K877" s="351"/>
      <c r="L877" s="355"/>
      <c r="M877" s="350"/>
      <c r="N877" s="350"/>
      <c r="O877" s="350"/>
      <c r="P877" s="356"/>
      <c r="Q877" s="356"/>
      <c r="R877" s="357"/>
      <c r="S877" s="343"/>
      <c r="T877" s="344"/>
      <c r="U877" s="345"/>
      <c r="V877" s="345"/>
      <c r="W877" s="345"/>
      <c r="X877" s="345"/>
      <c r="Y877" s="345"/>
      <c r="Z877" s="345"/>
      <c r="AA877" s="345"/>
      <c r="AB877" s="346"/>
    </row>
    <row r="878" spans="2:28" customFormat="1" ht="15" customHeight="1" x14ac:dyDescent="0.25">
      <c r="B878" s="338"/>
      <c r="C878" s="330"/>
      <c r="D878" s="350"/>
      <c r="E878" s="350"/>
      <c r="F878" s="350"/>
      <c r="G878" s="350"/>
      <c r="H878" s="350"/>
      <c r="I878" s="355"/>
      <c r="J878" s="355"/>
      <c r="K878" s="351"/>
      <c r="L878" s="355"/>
      <c r="M878" s="350"/>
      <c r="N878" s="350"/>
      <c r="O878" s="350"/>
      <c r="P878" s="356"/>
      <c r="Q878" s="356"/>
      <c r="R878" s="357"/>
      <c r="S878" s="343"/>
      <c r="T878" s="344"/>
      <c r="U878" s="345"/>
      <c r="V878" s="345"/>
      <c r="W878" s="345"/>
      <c r="X878" s="345"/>
      <c r="Y878" s="345"/>
      <c r="Z878" s="345"/>
      <c r="AA878" s="345"/>
      <c r="AB878" s="346"/>
    </row>
    <row r="879" spans="2:28" customFormat="1" ht="15" customHeight="1" x14ac:dyDescent="0.25">
      <c r="B879" s="338"/>
      <c r="C879" s="330"/>
      <c r="D879" s="350"/>
      <c r="E879" s="350"/>
      <c r="F879" s="350"/>
      <c r="G879" s="350"/>
      <c r="H879" s="350"/>
      <c r="I879" s="355"/>
      <c r="J879" s="355"/>
      <c r="K879" s="351"/>
      <c r="L879" s="355"/>
      <c r="M879" s="350"/>
      <c r="N879" s="350"/>
      <c r="O879" s="350"/>
      <c r="P879" s="356"/>
      <c r="Q879" s="356"/>
      <c r="R879" s="357"/>
      <c r="S879" s="343"/>
      <c r="T879" s="344"/>
      <c r="U879" s="345"/>
      <c r="V879" s="345"/>
      <c r="W879" s="345"/>
      <c r="X879" s="345"/>
      <c r="Y879" s="345"/>
      <c r="Z879" s="345"/>
      <c r="AA879" s="345"/>
      <c r="AB879" s="346"/>
    </row>
    <row r="880" spans="2:28" customFormat="1" ht="15" customHeight="1" x14ac:dyDescent="0.25">
      <c r="B880" s="338"/>
      <c r="C880" s="330"/>
      <c r="D880" s="350"/>
      <c r="E880" s="350"/>
      <c r="F880" s="350"/>
      <c r="G880" s="350"/>
      <c r="H880" s="350"/>
      <c r="I880" s="355"/>
      <c r="J880" s="355"/>
      <c r="K880" s="351"/>
      <c r="L880" s="355"/>
      <c r="M880" s="350"/>
      <c r="N880" s="350"/>
      <c r="O880" s="350"/>
      <c r="P880" s="356"/>
      <c r="Q880" s="356"/>
      <c r="R880" s="357"/>
      <c r="S880" s="343"/>
      <c r="T880" s="344"/>
      <c r="U880" s="345"/>
      <c r="V880" s="345"/>
      <c r="W880" s="345"/>
      <c r="X880" s="345"/>
      <c r="Y880" s="345"/>
      <c r="Z880" s="345"/>
      <c r="AA880" s="345"/>
      <c r="AB880" s="346"/>
    </row>
    <row r="881" spans="2:28" customFormat="1" ht="15" customHeight="1" x14ac:dyDescent="0.25">
      <c r="B881" s="338"/>
      <c r="C881" s="330"/>
      <c r="D881" s="350"/>
      <c r="E881" s="350"/>
      <c r="F881" s="350"/>
      <c r="G881" s="350"/>
      <c r="H881" s="350"/>
      <c r="I881" s="355"/>
      <c r="J881" s="355"/>
      <c r="K881" s="351"/>
      <c r="L881" s="355"/>
      <c r="M881" s="350"/>
      <c r="N881" s="350"/>
      <c r="O881" s="350"/>
      <c r="P881" s="356"/>
      <c r="Q881" s="356"/>
      <c r="R881" s="357"/>
      <c r="S881" s="343"/>
      <c r="T881" s="344"/>
      <c r="U881" s="345"/>
      <c r="V881" s="345"/>
      <c r="W881" s="345"/>
      <c r="X881" s="345"/>
      <c r="Y881" s="345"/>
      <c r="Z881" s="345"/>
      <c r="AA881" s="345"/>
      <c r="AB881" s="346"/>
    </row>
    <row r="882" spans="2:28" customFormat="1" ht="15" customHeight="1" x14ac:dyDescent="0.25">
      <c r="B882" s="338"/>
      <c r="C882" s="330"/>
      <c r="D882" s="350"/>
      <c r="E882" s="350"/>
      <c r="F882" s="350"/>
      <c r="G882" s="350"/>
      <c r="H882" s="350"/>
      <c r="I882" s="355"/>
      <c r="J882" s="355"/>
      <c r="K882" s="351"/>
      <c r="L882" s="355"/>
      <c r="M882" s="350"/>
      <c r="N882" s="350"/>
      <c r="O882" s="350"/>
      <c r="P882" s="356"/>
      <c r="Q882" s="356"/>
      <c r="R882" s="357"/>
      <c r="S882" s="343"/>
      <c r="T882" s="344"/>
      <c r="U882" s="345"/>
      <c r="V882" s="345"/>
      <c r="W882" s="345"/>
      <c r="X882" s="345"/>
      <c r="Y882" s="345"/>
      <c r="Z882" s="345"/>
      <c r="AA882" s="345"/>
      <c r="AB882" s="346"/>
    </row>
    <row r="883" spans="2:28" customFormat="1" ht="15" customHeight="1" x14ac:dyDescent="0.25">
      <c r="B883" s="338"/>
      <c r="C883" s="330"/>
      <c r="D883" s="350"/>
      <c r="E883" s="350"/>
      <c r="F883" s="350"/>
      <c r="G883" s="350"/>
      <c r="H883" s="350"/>
      <c r="I883" s="355"/>
      <c r="J883" s="355"/>
      <c r="K883" s="351"/>
      <c r="L883" s="355"/>
      <c r="M883" s="350"/>
      <c r="N883" s="350"/>
      <c r="O883" s="350"/>
      <c r="P883" s="356"/>
      <c r="Q883" s="356"/>
      <c r="R883" s="357"/>
      <c r="S883" s="343"/>
      <c r="T883" s="344"/>
      <c r="U883" s="345"/>
      <c r="V883" s="345"/>
      <c r="W883" s="345"/>
      <c r="X883" s="345"/>
      <c r="Y883" s="345"/>
      <c r="Z883" s="345"/>
      <c r="AA883" s="345"/>
      <c r="AB883" s="346"/>
    </row>
    <row r="884" spans="2:28" customFormat="1" ht="15" customHeight="1" x14ac:dyDescent="0.25">
      <c r="B884" s="338"/>
      <c r="C884" s="330"/>
      <c r="D884" s="350"/>
      <c r="E884" s="350"/>
      <c r="F884" s="350"/>
      <c r="G884" s="350"/>
      <c r="H884" s="350"/>
      <c r="I884" s="355"/>
      <c r="J884" s="355"/>
      <c r="K884" s="351"/>
      <c r="L884" s="355"/>
      <c r="M884" s="350"/>
      <c r="N884" s="350"/>
      <c r="O884" s="350"/>
      <c r="P884" s="356"/>
      <c r="Q884" s="356"/>
      <c r="R884" s="357"/>
      <c r="S884" s="343"/>
      <c r="T884" s="344"/>
      <c r="U884" s="345"/>
      <c r="V884" s="345"/>
      <c r="W884" s="345"/>
      <c r="X884" s="345"/>
      <c r="Y884" s="345"/>
      <c r="Z884" s="345"/>
      <c r="AA884" s="345"/>
      <c r="AB884" s="346"/>
    </row>
    <row r="885" spans="2:28" customFormat="1" ht="15" customHeight="1" x14ac:dyDescent="0.25">
      <c r="B885" s="338"/>
      <c r="C885" s="330"/>
      <c r="D885" s="350"/>
      <c r="E885" s="350"/>
      <c r="F885" s="350"/>
      <c r="G885" s="350"/>
      <c r="H885" s="350"/>
      <c r="I885" s="355"/>
      <c r="J885" s="355"/>
      <c r="K885" s="351"/>
      <c r="L885" s="355"/>
      <c r="M885" s="350"/>
      <c r="N885" s="350"/>
      <c r="O885" s="350"/>
      <c r="P885" s="356"/>
      <c r="Q885" s="356"/>
      <c r="R885" s="357"/>
      <c r="S885" s="343"/>
      <c r="T885" s="344"/>
      <c r="U885" s="345"/>
      <c r="V885" s="345"/>
      <c r="W885" s="345"/>
      <c r="X885" s="345"/>
      <c r="Y885" s="345"/>
      <c r="Z885" s="345"/>
      <c r="AA885" s="345"/>
      <c r="AB885" s="346"/>
    </row>
    <row r="886" spans="2:28" customFormat="1" ht="15" customHeight="1" x14ac:dyDescent="0.25">
      <c r="B886" s="338"/>
      <c r="C886" s="330"/>
      <c r="D886" s="350"/>
      <c r="E886" s="350"/>
      <c r="F886" s="350"/>
      <c r="G886" s="350"/>
      <c r="H886" s="350"/>
      <c r="I886" s="355"/>
      <c r="J886" s="355"/>
      <c r="K886" s="351"/>
      <c r="L886" s="355"/>
      <c r="M886" s="350"/>
      <c r="N886" s="350"/>
      <c r="O886" s="350"/>
      <c r="P886" s="356"/>
      <c r="Q886" s="356"/>
      <c r="R886" s="357"/>
      <c r="S886" s="343"/>
      <c r="T886" s="344"/>
      <c r="U886" s="345"/>
      <c r="V886" s="345"/>
      <c r="W886" s="345"/>
      <c r="X886" s="345"/>
      <c r="Y886" s="345"/>
      <c r="Z886" s="345"/>
      <c r="AA886" s="345"/>
      <c r="AB886" s="346"/>
    </row>
    <row r="887" spans="2:28" customFormat="1" ht="15" customHeight="1" x14ac:dyDescent="0.25">
      <c r="B887" s="338"/>
      <c r="C887" s="330"/>
      <c r="D887" s="350"/>
      <c r="E887" s="350"/>
      <c r="F887" s="350"/>
      <c r="G887" s="350"/>
      <c r="H887" s="350"/>
      <c r="I887" s="355"/>
      <c r="J887" s="355"/>
      <c r="K887" s="351"/>
      <c r="L887" s="355"/>
      <c r="M887" s="350"/>
      <c r="N887" s="350"/>
      <c r="O887" s="350"/>
      <c r="P887" s="356"/>
      <c r="Q887" s="356"/>
      <c r="R887" s="357"/>
      <c r="S887" s="343"/>
      <c r="T887" s="344"/>
      <c r="U887" s="345"/>
      <c r="V887" s="345"/>
      <c r="W887" s="345"/>
      <c r="X887" s="345"/>
      <c r="Y887" s="345"/>
      <c r="Z887" s="345"/>
      <c r="AA887" s="345"/>
      <c r="AB887" s="346"/>
    </row>
    <row r="888" spans="2:28" customFormat="1" ht="15" customHeight="1" x14ac:dyDescent="0.25">
      <c r="B888" s="338"/>
      <c r="C888" s="330"/>
      <c r="D888" s="350"/>
      <c r="E888" s="350"/>
      <c r="F888" s="350"/>
      <c r="G888" s="350"/>
      <c r="H888" s="350"/>
      <c r="I888" s="355"/>
      <c r="J888" s="355"/>
      <c r="K888" s="351"/>
      <c r="L888" s="355"/>
      <c r="M888" s="350"/>
      <c r="N888" s="350"/>
      <c r="O888" s="350"/>
      <c r="P888" s="356"/>
      <c r="Q888" s="356"/>
      <c r="R888" s="357"/>
      <c r="S888" s="343"/>
      <c r="T888" s="344"/>
      <c r="U888" s="345"/>
      <c r="V888" s="345"/>
      <c r="W888" s="345"/>
      <c r="X888" s="345"/>
      <c r="Y888" s="345"/>
      <c r="Z888" s="345"/>
      <c r="AA888" s="345"/>
      <c r="AB888" s="346"/>
    </row>
    <row r="889" spans="2:28" customFormat="1" ht="15" customHeight="1" x14ac:dyDescent="0.25">
      <c r="B889" s="338"/>
      <c r="C889" s="330"/>
      <c r="D889" s="350"/>
      <c r="E889" s="350"/>
      <c r="F889" s="350"/>
      <c r="G889" s="350"/>
      <c r="H889" s="350"/>
      <c r="I889" s="355"/>
      <c r="J889" s="355"/>
      <c r="K889" s="351"/>
      <c r="L889" s="355"/>
      <c r="M889" s="350"/>
      <c r="N889" s="350"/>
      <c r="O889" s="350"/>
      <c r="P889" s="356"/>
      <c r="Q889" s="356"/>
      <c r="R889" s="357"/>
      <c r="S889" s="343"/>
      <c r="T889" s="344"/>
      <c r="U889" s="345"/>
      <c r="V889" s="345"/>
      <c r="W889" s="345"/>
      <c r="X889" s="345"/>
      <c r="Y889" s="345"/>
      <c r="Z889" s="345"/>
      <c r="AA889" s="345"/>
      <c r="AB889" s="346"/>
    </row>
    <row r="890" spans="2:28" customFormat="1" ht="15" customHeight="1" x14ac:dyDescent="0.25">
      <c r="B890" s="338"/>
      <c r="C890" s="330"/>
      <c r="D890" s="350"/>
      <c r="E890" s="350"/>
      <c r="F890" s="350"/>
      <c r="G890" s="350"/>
      <c r="H890" s="350"/>
      <c r="I890" s="355"/>
      <c r="J890" s="355"/>
      <c r="K890" s="351"/>
      <c r="L890" s="355"/>
      <c r="M890" s="350"/>
      <c r="N890" s="350"/>
      <c r="O890" s="350"/>
      <c r="P890" s="356"/>
      <c r="Q890" s="356"/>
      <c r="R890" s="357"/>
      <c r="S890" s="343"/>
      <c r="T890" s="344"/>
      <c r="U890" s="345"/>
      <c r="V890" s="345"/>
      <c r="W890" s="345"/>
      <c r="X890" s="345"/>
      <c r="Y890" s="345"/>
      <c r="Z890" s="345"/>
      <c r="AA890" s="345"/>
      <c r="AB890" s="346"/>
    </row>
    <row r="891" spans="2:28" customFormat="1" ht="15" customHeight="1" x14ac:dyDescent="0.25">
      <c r="B891" s="338"/>
      <c r="C891" s="330"/>
      <c r="D891" s="350"/>
      <c r="E891" s="350"/>
      <c r="F891" s="350"/>
      <c r="G891" s="350"/>
      <c r="H891" s="350"/>
      <c r="I891" s="355"/>
      <c r="J891" s="355"/>
      <c r="K891" s="351"/>
      <c r="L891" s="355"/>
      <c r="M891" s="350"/>
      <c r="N891" s="350"/>
      <c r="O891" s="350"/>
      <c r="P891" s="356"/>
      <c r="Q891" s="356"/>
      <c r="R891" s="357"/>
      <c r="S891" s="343"/>
      <c r="T891" s="344"/>
      <c r="U891" s="345"/>
      <c r="V891" s="345"/>
      <c r="W891" s="345"/>
      <c r="X891" s="345"/>
      <c r="Y891" s="345"/>
      <c r="Z891" s="345"/>
      <c r="AA891" s="345"/>
      <c r="AB891" s="346"/>
    </row>
    <row r="892" spans="2:28" customFormat="1" ht="15" customHeight="1" x14ac:dyDescent="0.25">
      <c r="B892" s="338"/>
      <c r="C892" s="330"/>
      <c r="D892" s="350"/>
      <c r="E892" s="350"/>
      <c r="F892" s="350"/>
      <c r="G892" s="350"/>
      <c r="H892" s="350"/>
      <c r="I892" s="355"/>
      <c r="J892" s="355"/>
      <c r="K892" s="351"/>
      <c r="L892" s="355"/>
      <c r="M892" s="350"/>
      <c r="N892" s="350"/>
      <c r="O892" s="350"/>
      <c r="P892" s="356"/>
      <c r="Q892" s="356"/>
      <c r="R892" s="357"/>
      <c r="S892" s="343"/>
      <c r="T892" s="344"/>
      <c r="U892" s="345"/>
      <c r="V892" s="345"/>
      <c r="W892" s="345"/>
      <c r="X892" s="345"/>
      <c r="Y892" s="345"/>
      <c r="Z892" s="345"/>
      <c r="AA892" s="345"/>
      <c r="AB892" s="346"/>
    </row>
    <row r="893" spans="2:28" customFormat="1" ht="15" customHeight="1" x14ac:dyDescent="0.25">
      <c r="B893" s="338"/>
      <c r="C893" s="330"/>
      <c r="D893" s="350"/>
      <c r="E893" s="350"/>
      <c r="F893" s="350"/>
      <c r="G893" s="350"/>
      <c r="H893" s="350"/>
      <c r="I893" s="355"/>
      <c r="J893" s="355"/>
      <c r="K893" s="351"/>
      <c r="L893" s="355"/>
      <c r="M893" s="350"/>
      <c r="N893" s="350"/>
      <c r="O893" s="350"/>
      <c r="P893" s="356"/>
      <c r="Q893" s="356"/>
      <c r="R893" s="357"/>
      <c r="S893" s="343"/>
      <c r="T893" s="344"/>
      <c r="U893" s="345"/>
      <c r="V893" s="345"/>
      <c r="W893" s="345"/>
      <c r="X893" s="345"/>
      <c r="Y893" s="345"/>
      <c r="Z893" s="345"/>
      <c r="AA893" s="345"/>
      <c r="AB893" s="346"/>
    </row>
    <row r="894" spans="2:28" customFormat="1" ht="15" customHeight="1" x14ac:dyDescent="0.25">
      <c r="B894" s="338"/>
      <c r="C894" s="330"/>
      <c r="D894" s="350"/>
      <c r="E894" s="350"/>
      <c r="F894" s="350"/>
      <c r="G894" s="350"/>
      <c r="H894" s="350"/>
      <c r="I894" s="355"/>
      <c r="J894" s="355"/>
      <c r="K894" s="351"/>
      <c r="L894" s="355"/>
      <c r="M894" s="350"/>
      <c r="N894" s="350"/>
      <c r="O894" s="350"/>
      <c r="P894" s="356"/>
      <c r="Q894" s="356"/>
      <c r="R894" s="357"/>
      <c r="S894" s="343"/>
      <c r="T894" s="344"/>
      <c r="U894" s="345"/>
      <c r="V894" s="345"/>
      <c r="W894" s="345"/>
      <c r="X894" s="345"/>
      <c r="Y894" s="345"/>
      <c r="Z894" s="345"/>
      <c r="AA894" s="345"/>
      <c r="AB894" s="346"/>
    </row>
    <row r="895" spans="2:28" customFormat="1" ht="15" customHeight="1" x14ac:dyDescent="0.25">
      <c r="B895" s="338"/>
      <c r="C895" s="330"/>
      <c r="D895" s="350"/>
      <c r="E895" s="350"/>
      <c r="F895" s="350"/>
      <c r="G895" s="350"/>
      <c r="H895" s="350"/>
      <c r="I895" s="355"/>
      <c r="J895" s="355"/>
      <c r="K895" s="351"/>
      <c r="L895" s="355"/>
      <c r="M895" s="350"/>
      <c r="N895" s="350"/>
      <c r="O895" s="350"/>
      <c r="P895" s="356"/>
      <c r="Q895" s="356"/>
      <c r="R895" s="357"/>
      <c r="S895" s="343"/>
      <c r="T895" s="344"/>
      <c r="U895" s="345"/>
      <c r="V895" s="345"/>
      <c r="W895" s="345"/>
      <c r="X895" s="345"/>
      <c r="Y895" s="345"/>
      <c r="Z895" s="345"/>
      <c r="AA895" s="345"/>
      <c r="AB895" s="346"/>
    </row>
    <row r="896" spans="2:28" customFormat="1" ht="15" customHeight="1" x14ac:dyDescent="0.25">
      <c r="B896" s="338"/>
      <c r="C896" s="330"/>
      <c r="D896" s="350"/>
      <c r="E896" s="350"/>
      <c r="F896" s="350"/>
      <c r="G896" s="350"/>
      <c r="H896" s="350"/>
      <c r="I896" s="355"/>
      <c r="J896" s="355"/>
      <c r="K896" s="351"/>
      <c r="L896" s="355"/>
      <c r="M896" s="350"/>
      <c r="N896" s="350"/>
      <c r="O896" s="350"/>
      <c r="P896" s="356"/>
      <c r="Q896" s="356"/>
      <c r="R896" s="357"/>
      <c r="S896" s="343"/>
      <c r="T896" s="344"/>
      <c r="U896" s="345"/>
      <c r="V896" s="345"/>
      <c r="W896" s="345"/>
      <c r="X896" s="345"/>
      <c r="Y896" s="345"/>
      <c r="Z896" s="345"/>
      <c r="AA896" s="345"/>
      <c r="AB896" s="346"/>
    </row>
    <row r="897" spans="2:28" customFormat="1" ht="15" customHeight="1" x14ac:dyDescent="0.25">
      <c r="B897" s="338"/>
      <c r="C897" s="330"/>
      <c r="D897" s="350"/>
      <c r="E897" s="350"/>
      <c r="F897" s="350"/>
      <c r="G897" s="350"/>
      <c r="H897" s="350"/>
      <c r="I897" s="355"/>
      <c r="J897" s="355"/>
      <c r="K897" s="351"/>
      <c r="L897" s="355"/>
      <c r="M897" s="350"/>
      <c r="N897" s="350"/>
      <c r="O897" s="350"/>
      <c r="P897" s="356"/>
      <c r="Q897" s="356"/>
      <c r="R897" s="357"/>
      <c r="S897" s="343"/>
      <c r="T897" s="344"/>
      <c r="U897" s="345"/>
      <c r="V897" s="345"/>
      <c r="W897" s="345"/>
      <c r="X897" s="345"/>
      <c r="Y897" s="345"/>
      <c r="Z897" s="345"/>
      <c r="AA897" s="345"/>
      <c r="AB897" s="346"/>
    </row>
    <row r="898" spans="2:28" customFormat="1" ht="15" customHeight="1" x14ac:dyDescent="0.25">
      <c r="B898" s="338"/>
      <c r="C898" s="330"/>
      <c r="D898" s="350"/>
      <c r="E898" s="350"/>
      <c r="F898" s="350"/>
      <c r="G898" s="350"/>
      <c r="H898" s="350"/>
      <c r="I898" s="355"/>
      <c r="J898" s="355"/>
      <c r="K898" s="351"/>
      <c r="L898" s="355"/>
      <c r="M898" s="350"/>
      <c r="N898" s="350"/>
      <c r="O898" s="350"/>
      <c r="P898" s="356"/>
      <c r="Q898" s="356"/>
      <c r="R898" s="357"/>
      <c r="S898" s="343"/>
      <c r="T898" s="344"/>
      <c r="U898" s="345"/>
      <c r="V898" s="345"/>
      <c r="W898" s="345"/>
      <c r="X898" s="345"/>
      <c r="Y898" s="345"/>
      <c r="Z898" s="345"/>
      <c r="AA898" s="345"/>
      <c r="AB898" s="346"/>
    </row>
    <row r="899" spans="2:28" customFormat="1" ht="15" customHeight="1" x14ac:dyDescent="0.25">
      <c r="B899" s="338"/>
      <c r="C899" s="330"/>
      <c r="D899" s="350"/>
      <c r="E899" s="350"/>
      <c r="F899" s="350"/>
      <c r="G899" s="350"/>
      <c r="H899" s="350"/>
      <c r="I899" s="355"/>
      <c r="J899" s="355"/>
      <c r="K899" s="351"/>
      <c r="L899" s="355"/>
      <c r="M899" s="350"/>
      <c r="N899" s="350"/>
      <c r="O899" s="350"/>
      <c r="P899" s="356"/>
      <c r="Q899" s="356"/>
      <c r="R899" s="357"/>
      <c r="S899" s="343"/>
      <c r="T899" s="344"/>
      <c r="U899" s="345"/>
      <c r="V899" s="345"/>
      <c r="W899" s="345"/>
      <c r="X899" s="345"/>
      <c r="Y899" s="345"/>
      <c r="Z899" s="345"/>
      <c r="AA899" s="345"/>
      <c r="AB899" s="346"/>
    </row>
    <row r="900" spans="2:28" customFormat="1" ht="15" customHeight="1" x14ac:dyDescent="0.25">
      <c r="B900" s="338"/>
      <c r="C900" s="330"/>
      <c r="D900" s="350"/>
      <c r="E900" s="350"/>
      <c r="F900" s="350"/>
      <c r="G900" s="350"/>
      <c r="H900" s="350"/>
      <c r="I900" s="355"/>
      <c r="J900" s="355"/>
      <c r="K900" s="351"/>
      <c r="L900" s="355"/>
      <c r="M900" s="350"/>
      <c r="N900" s="350"/>
      <c r="O900" s="350"/>
      <c r="P900" s="356"/>
      <c r="Q900" s="356"/>
      <c r="R900" s="357"/>
      <c r="S900" s="343"/>
      <c r="T900" s="344"/>
      <c r="U900" s="345"/>
      <c r="V900" s="345"/>
      <c r="W900" s="345"/>
      <c r="X900" s="345"/>
      <c r="Y900" s="345"/>
      <c r="Z900" s="345"/>
      <c r="AA900" s="345"/>
      <c r="AB900" s="346"/>
    </row>
    <row r="901" spans="2:28" customFormat="1" ht="15" customHeight="1" x14ac:dyDescent="0.25">
      <c r="B901" s="338"/>
      <c r="C901" s="330"/>
      <c r="D901" s="350"/>
      <c r="E901" s="350"/>
      <c r="F901" s="350"/>
      <c r="G901" s="350"/>
      <c r="H901" s="350"/>
      <c r="I901" s="355"/>
      <c r="J901" s="355"/>
      <c r="K901" s="351"/>
      <c r="L901" s="355"/>
      <c r="M901" s="350"/>
      <c r="N901" s="350"/>
      <c r="O901" s="350"/>
      <c r="P901" s="356"/>
      <c r="Q901" s="356"/>
      <c r="R901" s="357"/>
      <c r="S901" s="343"/>
      <c r="T901" s="344"/>
      <c r="U901" s="345"/>
      <c r="V901" s="345"/>
      <c r="W901" s="345"/>
      <c r="X901" s="345"/>
      <c r="Y901" s="345"/>
      <c r="Z901" s="345"/>
      <c r="AA901" s="345"/>
      <c r="AB901" s="346"/>
    </row>
    <row r="902" spans="2:28" customFormat="1" ht="15" customHeight="1" x14ac:dyDescent="0.25">
      <c r="B902" s="338"/>
      <c r="C902" s="330"/>
      <c r="D902" s="350"/>
      <c r="E902" s="350"/>
      <c r="F902" s="350"/>
      <c r="G902" s="350"/>
      <c r="H902" s="350"/>
      <c r="I902" s="355"/>
      <c r="J902" s="355"/>
      <c r="K902" s="351"/>
      <c r="L902" s="355"/>
      <c r="M902" s="350"/>
      <c r="N902" s="350"/>
      <c r="O902" s="350"/>
      <c r="P902" s="356"/>
      <c r="Q902" s="356"/>
      <c r="R902" s="357"/>
      <c r="S902" s="343"/>
      <c r="T902" s="344"/>
      <c r="U902" s="345"/>
      <c r="V902" s="345"/>
      <c r="W902" s="345"/>
      <c r="X902" s="345"/>
      <c r="Y902" s="345"/>
      <c r="Z902" s="345"/>
      <c r="AA902" s="345"/>
      <c r="AB902" s="346"/>
    </row>
    <row r="903" spans="2:28" customFormat="1" ht="15" customHeight="1" x14ac:dyDescent="0.25">
      <c r="B903" s="338"/>
      <c r="C903" s="330"/>
      <c r="D903" s="350"/>
      <c r="E903" s="350"/>
      <c r="F903" s="350"/>
      <c r="G903" s="350"/>
      <c r="H903" s="350"/>
      <c r="I903" s="355"/>
      <c r="J903" s="355"/>
      <c r="K903" s="351"/>
      <c r="L903" s="355"/>
      <c r="M903" s="350"/>
      <c r="N903" s="350"/>
      <c r="O903" s="350"/>
      <c r="P903" s="356"/>
      <c r="Q903" s="356"/>
      <c r="R903" s="357"/>
      <c r="S903" s="343"/>
      <c r="T903" s="344"/>
      <c r="U903" s="345"/>
      <c r="V903" s="345"/>
      <c r="W903" s="345"/>
      <c r="X903" s="345"/>
      <c r="Y903" s="345"/>
      <c r="Z903" s="345"/>
      <c r="AA903" s="345"/>
      <c r="AB903" s="346"/>
    </row>
    <row r="904" spans="2:28" customFormat="1" ht="15" customHeight="1" x14ac:dyDescent="0.25">
      <c r="B904" s="338"/>
      <c r="C904" s="330"/>
      <c r="D904" s="350"/>
      <c r="E904" s="350"/>
      <c r="F904" s="350"/>
      <c r="G904" s="350"/>
      <c r="H904" s="350"/>
      <c r="I904" s="355"/>
      <c r="J904" s="355"/>
      <c r="K904" s="351"/>
      <c r="L904" s="355"/>
      <c r="M904" s="350"/>
      <c r="N904" s="350"/>
      <c r="O904" s="350"/>
      <c r="P904" s="356"/>
      <c r="Q904" s="356"/>
      <c r="R904" s="357"/>
      <c r="S904" s="343"/>
      <c r="T904" s="344"/>
      <c r="U904" s="345"/>
      <c r="V904" s="345"/>
      <c r="W904" s="345"/>
      <c r="X904" s="345"/>
      <c r="Y904" s="345"/>
      <c r="Z904" s="345"/>
      <c r="AA904" s="345"/>
      <c r="AB904" s="346"/>
    </row>
    <row r="905" spans="2:28" customFormat="1" ht="15" customHeight="1" x14ac:dyDescent="0.25">
      <c r="B905" s="338"/>
      <c r="C905" s="330"/>
      <c r="D905" s="350"/>
      <c r="E905" s="350"/>
      <c r="F905" s="350"/>
      <c r="G905" s="350"/>
      <c r="H905" s="350"/>
      <c r="I905" s="355"/>
      <c r="J905" s="355"/>
      <c r="K905" s="351"/>
      <c r="L905" s="355"/>
      <c r="M905" s="350"/>
      <c r="N905" s="350"/>
      <c r="O905" s="350"/>
      <c r="P905" s="356"/>
      <c r="Q905" s="356"/>
      <c r="R905" s="357"/>
      <c r="S905" s="343"/>
      <c r="T905" s="344"/>
      <c r="U905" s="345"/>
      <c r="V905" s="345"/>
      <c r="W905" s="345"/>
      <c r="X905" s="345"/>
      <c r="Y905" s="345"/>
      <c r="Z905" s="345"/>
      <c r="AA905" s="345"/>
      <c r="AB905" s="346"/>
    </row>
    <row r="906" spans="2:28" customFormat="1" ht="15" customHeight="1" x14ac:dyDescent="0.25">
      <c r="B906" s="338"/>
      <c r="C906" s="330"/>
      <c r="D906" s="350"/>
      <c r="E906" s="350"/>
      <c r="F906" s="350"/>
      <c r="G906" s="350"/>
      <c r="H906" s="350"/>
      <c r="I906" s="355"/>
      <c r="J906" s="355"/>
      <c r="K906" s="351"/>
      <c r="L906" s="355"/>
      <c r="M906" s="350"/>
      <c r="N906" s="350"/>
      <c r="O906" s="350"/>
      <c r="P906" s="356"/>
      <c r="Q906" s="356"/>
      <c r="R906" s="357"/>
      <c r="S906" s="343"/>
      <c r="T906" s="344"/>
      <c r="U906" s="345"/>
      <c r="V906" s="345"/>
      <c r="W906" s="345"/>
      <c r="X906" s="345"/>
      <c r="Y906" s="345"/>
      <c r="Z906" s="345"/>
      <c r="AA906" s="345"/>
      <c r="AB906" s="346"/>
    </row>
    <row r="907" spans="2:28" customFormat="1" ht="15" customHeight="1" x14ac:dyDescent="0.25">
      <c r="B907" s="338"/>
      <c r="C907" s="330"/>
      <c r="D907" s="350"/>
      <c r="E907" s="350"/>
      <c r="F907" s="350"/>
      <c r="G907" s="350"/>
      <c r="H907" s="350"/>
      <c r="I907" s="355"/>
      <c r="J907" s="355"/>
      <c r="K907" s="351"/>
      <c r="L907" s="355"/>
      <c r="M907" s="350"/>
      <c r="N907" s="350"/>
      <c r="O907" s="350"/>
      <c r="P907" s="356"/>
      <c r="Q907" s="356"/>
      <c r="R907" s="357"/>
      <c r="S907" s="343"/>
      <c r="T907" s="344"/>
      <c r="U907" s="345"/>
      <c r="V907" s="345"/>
      <c r="W907" s="345"/>
      <c r="X907" s="345"/>
      <c r="Y907" s="345"/>
      <c r="Z907" s="345"/>
      <c r="AA907" s="345"/>
      <c r="AB907" s="346"/>
    </row>
    <row r="908" spans="2:28" customFormat="1" ht="15" customHeight="1" x14ac:dyDescent="0.25">
      <c r="B908" s="338"/>
      <c r="C908" s="330"/>
      <c r="D908" s="350"/>
      <c r="E908" s="350"/>
      <c r="F908" s="350"/>
      <c r="G908" s="350"/>
      <c r="H908" s="350"/>
      <c r="I908" s="355"/>
      <c r="J908" s="355"/>
      <c r="K908" s="351"/>
      <c r="L908" s="355"/>
      <c r="M908" s="350"/>
      <c r="N908" s="350"/>
      <c r="O908" s="350"/>
      <c r="P908" s="356"/>
      <c r="Q908" s="356"/>
      <c r="R908" s="357"/>
      <c r="S908" s="343"/>
      <c r="T908" s="344"/>
      <c r="U908" s="345"/>
      <c r="V908" s="345"/>
      <c r="W908" s="345"/>
      <c r="X908" s="345"/>
      <c r="Y908" s="345"/>
      <c r="Z908" s="345"/>
      <c r="AA908" s="345"/>
      <c r="AB908" s="346"/>
    </row>
    <row r="909" spans="2:28" customFormat="1" ht="15" customHeight="1" x14ac:dyDescent="0.25">
      <c r="B909" s="338"/>
      <c r="C909" s="330"/>
      <c r="D909" s="350"/>
      <c r="E909" s="350"/>
      <c r="F909" s="350"/>
      <c r="G909" s="350"/>
      <c r="H909" s="350"/>
      <c r="I909" s="355"/>
      <c r="J909" s="355"/>
      <c r="K909" s="351"/>
      <c r="L909" s="355"/>
      <c r="M909" s="350"/>
      <c r="N909" s="350"/>
      <c r="O909" s="350"/>
      <c r="P909" s="356"/>
      <c r="Q909" s="356"/>
      <c r="R909" s="357"/>
      <c r="S909" s="343"/>
      <c r="T909" s="344"/>
      <c r="U909" s="345"/>
      <c r="V909" s="345"/>
      <c r="W909" s="345"/>
      <c r="X909" s="345"/>
      <c r="Y909" s="345"/>
      <c r="Z909" s="345"/>
      <c r="AA909" s="345"/>
      <c r="AB909" s="346"/>
    </row>
    <row r="910" spans="2:28" customFormat="1" ht="15" customHeight="1" x14ac:dyDescent="0.25">
      <c r="B910" s="338"/>
      <c r="C910" s="330"/>
      <c r="D910" s="350"/>
      <c r="E910" s="350"/>
      <c r="F910" s="350"/>
      <c r="G910" s="350"/>
      <c r="H910" s="350"/>
      <c r="I910" s="355"/>
      <c r="J910" s="355"/>
      <c r="K910" s="351"/>
      <c r="L910" s="355"/>
      <c r="M910" s="350"/>
      <c r="N910" s="350"/>
      <c r="O910" s="350"/>
      <c r="P910" s="356"/>
      <c r="Q910" s="356"/>
      <c r="R910" s="357"/>
      <c r="S910" s="343"/>
      <c r="T910" s="344"/>
      <c r="U910" s="345"/>
      <c r="V910" s="345"/>
      <c r="W910" s="345"/>
      <c r="X910" s="345"/>
      <c r="Y910" s="345"/>
      <c r="Z910" s="345"/>
      <c r="AA910" s="345"/>
      <c r="AB910" s="346"/>
    </row>
    <row r="911" spans="2:28" customFormat="1" ht="15" customHeight="1" x14ac:dyDescent="0.25">
      <c r="B911" s="338"/>
      <c r="C911" s="330"/>
      <c r="D911" s="350"/>
      <c r="E911" s="350"/>
      <c r="F911" s="350"/>
      <c r="G911" s="350"/>
      <c r="H911" s="350"/>
      <c r="I911" s="355"/>
      <c r="J911" s="355"/>
      <c r="K911" s="351"/>
      <c r="L911" s="355"/>
      <c r="M911" s="350"/>
      <c r="N911" s="350"/>
      <c r="O911" s="350"/>
      <c r="P911" s="356"/>
      <c r="Q911" s="356"/>
      <c r="R911" s="357"/>
      <c r="S911" s="343"/>
      <c r="T911" s="344"/>
      <c r="U911" s="345"/>
      <c r="V911" s="345"/>
      <c r="W911" s="345"/>
      <c r="X911" s="345"/>
      <c r="Y911" s="345"/>
      <c r="Z911" s="345"/>
      <c r="AA911" s="345"/>
      <c r="AB911" s="346"/>
    </row>
    <row r="912" spans="2:28" customFormat="1" ht="15" customHeight="1" x14ac:dyDescent="0.25">
      <c r="B912" s="338"/>
      <c r="C912" s="330"/>
      <c r="D912" s="350"/>
      <c r="E912" s="350"/>
      <c r="F912" s="350"/>
      <c r="G912" s="350"/>
      <c r="H912" s="350"/>
      <c r="I912" s="355"/>
      <c r="J912" s="355"/>
      <c r="K912" s="351"/>
      <c r="L912" s="355"/>
      <c r="M912" s="350"/>
      <c r="N912" s="350"/>
      <c r="O912" s="350"/>
      <c r="P912" s="356"/>
      <c r="Q912" s="356"/>
      <c r="R912" s="357"/>
      <c r="S912" s="343"/>
      <c r="T912" s="344"/>
      <c r="U912" s="345"/>
      <c r="V912" s="345"/>
      <c r="W912" s="345"/>
      <c r="X912" s="345"/>
      <c r="Y912" s="345"/>
      <c r="Z912" s="345"/>
      <c r="AA912" s="345"/>
      <c r="AB912" s="346"/>
    </row>
    <row r="913" spans="2:28" customFormat="1" ht="15" customHeight="1" x14ac:dyDescent="0.25">
      <c r="B913" s="338"/>
      <c r="C913" s="330"/>
      <c r="D913" s="350"/>
      <c r="E913" s="350"/>
      <c r="F913" s="350"/>
      <c r="G913" s="350"/>
      <c r="H913" s="350"/>
      <c r="I913" s="355"/>
      <c r="J913" s="355"/>
      <c r="K913" s="351"/>
      <c r="L913" s="355"/>
      <c r="M913" s="350"/>
      <c r="N913" s="350"/>
      <c r="O913" s="350"/>
      <c r="P913" s="356"/>
      <c r="Q913" s="356"/>
      <c r="R913" s="357"/>
      <c r="S913" s="343"/>
      <c r="T913" s="344"/>
      <c r="U913" s="345"/>
      <c r="V913" s="345"/>
      <c r="W913" s="345"/>
      <c r="X913" s="345"/>
      <c r="Y913" s="345"/>
      <c r="Z913" s="345"/>
      <c r="AA913" s="345"/>
      <c r="AB913" s="346"/>
    </row>
    <row r="914" spans="2:28" customFormat="1" ht="15" customHeight="1" x14ac:dyDescent="0.25">
      <c r="B914" s="338"/>
      <c r="C914" s="330"/>
      <c r="D914" s="350"/>
      <c r="E914" s="350"/>
      <c r="F914" s="350"/>
      <c r="G914" s="350"/>
      <c r="H914" s="350"/>
      <c r="I914" s="355"/>
      <c r="J914" s="355"/>
      <c r="K914" s="351"/>
      <c r="L914" s="355"/>
      <c r="M914" s="350"/>
      <c r="N914" s="350"/>
      <c r="O914" s="350"/>
      <c r="P914" s="356"/>
      <c r="Q914" s="356"/>
      <c r="R914" s="357"/>
      <c r="S914" s="343"/>
      <c r="T914" s="344"/>
      <c r="U914" s="345"/>
      <c r="V914" s="345"/>
      <c r="W914" s="345"/>
      <c r="X914" s="345"/>
      <c r="Y914" s="345"/>
      <c r="Z914" s="345"/>
      <c r="AA914" s="345"/>
      <c r="AB914" s="346"/>
    </row>
    <row r="915" spans="2:28" customFormat="1" ht="15" customHeight="1" x14ac:dyDescent="0.25">
      <c r="B915" s="338"/>
      <c r="C915" s="330"/>
      <c r="D915" s="350"/>
      <c r="E915" s="350"/>
      <c r="F915" s="350"/>
      <c r="G915" s="350"/>
      <c r="H915" s="350"/>
      <c r="I915" s="355"/>
      <c r="J915" s="355"/>
      <c r="K915" s="351"/>
      <c r="L915" s="355"/>
      <c r="M915" s="350"/>
      <c r="N915" s="350"/>
      <c r="O915" s="350"/>
      <c r="P915" s="356"/>
      <c r="Q915" s="356"/>
      <c r="R915" s="357"/>
      <c r="S915" s="343"/>
      <c r="T915" s="344"/>
      <c r="U915" s="345"/>
      <c r="V915" s="345"/>
      <c r="W915" s="345"/>
      <c r="X915" s="345"/>
      <c r="Y915" s="345"/>
      <c r="Z915" s="345"/>
      <c r="AA915" s="345"/>
      <c r="AB915" s="346"/>
    </row>
    <row r="916" spans="2:28" customFormat="1" ht="15" customHeight="1" x14ac:dyDescent="0.25">
      <c r="B916" s="338"/>
      <c r="C916" s="330"/>
      <c r="D916" s="350"/>
      <c r="E916" s="350"/>
      <c r="F916" s="350"/>
      <c r="G916" s="350"/>
      <c r="H916" s="350"/>
      <c r="I916" s="355"/>
      <c r="J916" s="355"/>
      <c r="K916" s="351"/>
      <c r="L916" s="355"/>
      <c r="M916" s="350"/>
      <c r="N916" s="350"/>
      <c r="O916" s="350"/>
      <c r="P916" s="356"/>
      <c r="Q916" s="356"/>
      <c r="R916" s="357"/>
      <c r="S916" s="343"/>
      <c r="T916" s="344"/>
      <c r="U916" s="345"/>
      <c r="V916" s="345"/>
      <c r="W916" s="345"/>
      <c r="X916" s="345"/>
      <c r="Y916" s="345"/>
      <c r="Z916" s="345"/>
      <c r="AA916" s="345"/>
      <c r="AB916" s="346"/>
    </row>
    <row r="917" spans="2:28" customFormat="1" ht="15" customHeight="1" x14ac:dyDescent="0.25">
      <c r="B917" s="338"/>
      <c r="C917" s="330"/>
      <c r="D917" s="350"/>
      <c r="E917" s="350"/>
      <c r="F917" s="350"/>
      <c r="G917" s="350"/>
      <c r="H917" s="350"/>
      <c r="I917" s="355"/>
      <c r="J917" s="355"/>
      <c r="K917" s="351"/>
      <c r="L917" s="355"/>
      <c r="M917" s="350"/>
      <c r="N917" s="350"/>
      <c r="O917" s="350"/>
      <c r="P917" s="356"/>
      <c r="Q917" s="356"/>
      <c r="R917" s="357"/>
      <c r="S917" s="343"/>
      <c r="T917" s="344"/>
      <c r="U917" s="345"/>
      <c r="V917" s="345"/>
      <c r="W917" s="345"/>
      <c r="X917" s="345"/>
      <c r="Y917" s="345"/>
      <c r="Z917" s="345"/>
      <c r="AA917" s="345"/>
      <c r="AB917" s="346"/>
    </row>
    <row r="918" spans="2:28" customFormat="1" ht="15" customHeight="1" x14ac:dyDescent="0.25">
      <c r="B918" s="338"/>
      <c r="C918" s="330"/>
      <c r="D918" s="350"/>
      <c r="E918" s="350"/>
      <c r="F918" s="350"/>
      <c r="G918" s="350"/>
      <c r="H918" s="350"/>
      <c r="I918" s="355"/>
      <c r="J918" s="355"/>
      <c r="K918" s="351"/>
      <c r="L918" s="355"/>
      <c r="M918" s="350"/>
      <c r="N918" s="350"/>
      <c r="O918" s="350"/>
      <c r="P918" s="356"/>
      <c r="Q918" s="356"/>
      <c r="R918" s="357"/>
      <c r="S918" s="343"/>
      <c r="T918" s="344"/>
      <c r="U918" s="345"/>
      <c r="V918" s="345"/>
      <c r="W918" s="345"/>
      <c r="X918" s="345"/>
      <c r="Y918" s="345"/>
      <c r="Z918" s="345"/>
      <c r="AA918" s="345"/>
      <c r="AB918" s="346"/>
    </row>
    <row r="919" spans="2:28" customFormat="1" ht="15" customHeight="1" x14ac:dyDescent="0.25">
      <c r="B919" s="338"/>
      <c r="C919" s="330"/>
      <c r="D919" s="350"/>
      <c r="E919" s="350"/>
      <c r="F919" s="350"/>
      <c r="G919" s="350"/>
      <c r="H919" s="350"/>
      <c r="I919" s="355"/>
      <c r="J919" s="355"/>
      <c r="K919" s="351"/>
      <c r="L919" s="355"/>
      <c r="M919" s="350"/>
      <c r="N919" s="350"/>
      <c r="O919" s="350"/>
      <c r="P919" s="356"/>
      <c r="Q919" s="356"/>
      <c r="R919" s="357"/>
      <c r="S919" s="343"/>
      <c r="T919" s="344"/>
      <c r="U919" s="345"/>
      <c r="V919" s="345"/>
      <c r="W919" s="345"/>
      <c r="X919" s="345"/>
      <c r="Y919" s="345"/>
      <c r="Z919" s="345"/>
      <c r="AA919" s="345"/>
      <c r="AB919" s="346"/>
    </row>
    <row r="920" spans="2:28" customFormat="1" ht="15" customHeight="1" x14ac:dyDescent="0.25">
      <c r="B920" s="338"/>
      <c r="C920" s="330"/>
      <c r="D920" s="350"/>
      <c r="E920" s="350"/>
      <c r="F920" s="350"/>
      <c r="G920" s="350"/>
      <c r="H920" s="350"/>
      <c r="I920" s="355"/>
      <c r="J920" s="355"/>
      <c r="K920" s="351"/>
      <c r="L920" s="355"/>
      <c r="M920" s="350"/>
      <c r="N920" s="350"/>
      <c r="O920" s="350"/>
      <c r="P920" s="356"/>
      <c r="Q920" s="356"/>
      <c r="R920" s="357"/>
      <c r="S920" s="343"/>
      <c r="T920" s="344"/>
      <c r="U920" s="345"/>
      <c r="V920" s="345"/>
      <c r="W920" s="345"/>
      <c r="X920" s="345"/>
      <c r="Y920" s="345"/>
      <c r="Z920" s="345"/>
      <c r="AA920" s="345"/>
      <c r="AB920" s="346"/>
    </row>
    <row r="921" spans="2:28" customFormat="1" ht="15" customHeight="1" x14ac:dyDescent="0.25">
      <c r="B921" s="338"/>
      <c r="C921" s="330"/>
      <c r="D921" s="350"/>
      <c r="E921" s="350"/>
      <c r="F921" s="350"/>
      <c r="G921" s="350"/>
      <c r="H921" s="350"/>
      <c r="I921" s="355"/>
      <c r="J921" s="355"/>
      <c r="K921" s="351"/>
      <c r="L921" s="355"/>
      <c r="M921" s="350"/>
      <c r="N921" s="350"/>
      <c r="O921" s="350"/>
      <c r="P921" s="356"/>
      <c r="Q921" s="356"/>
      <c r="R921" s="357"/>
      <c r="S921" s="343"/>
      <c r="T921" s="344"/>
      <c r="U921" s="345"/>
      <c r="V921" s="345"/>
      <c r="W921" s="345"/>
      <c r="X921" s="345"/>
      <c r="Y921" s="345"/>
      <c r="Z921" s="345"/>
      <c r="AA921" s="345"/>
      <c r="AB921" s="346"/>
    </row>
    <row r="922" spans="2:28" customFormat="1" ht="15" customHeight="1" x14ac:dyDescent="0.25">
      <c r="B922" s="338"/>
      <c r="C922" s="330"/>
      <c r="D922" s="350"/>
      <c r="E922" s="350"/>
      <c r="F922" s="350"/>
      <c r="G922" s="350"/>
      <c r="H922" s="350"/>
      <c r="I922" s="355"/>
      <c r="J922" s="355"/>
      <c r="K922" s="351"/>
      <c r="L922" s="355"/>
      <c r="M922" s="350"/>
      <c r="N922" s="350"/>
      <c r="O922" s="350"/>
      <c r="P922" s="356"/>
      <c r="Q922" s="356"/>
      <c r="R922" s="357"/>
      <c r="S922" s="343"/>
      <c r="T922" s="344"/>
      <c r="U922" s="345"/>
      <c r="V922" s="345"/>
      <c r="W922" s="345"/>
      <c r="X922" s="345"/>
      <c r="Y922" s="345"/>
      <c r="Z922" s="345"/>
      <c r="AA922" s="345"/>
      <c r="AB922" s="346"/>
    </row>
    <row r="923" spans="2:28" customFormat="1" ht="15" customHeight="1" x14ac:dyDescent="0.25">
      <c r="B923" s="338"/>
      <c r="C923" s="330"/>
      <c r="D923" s="350"/>
      <c r="E923" s="350"/>
      <c r="F923" s="350"/>
      <c r="G923" s="350"/>
      <c r="H923" s="350"/>
      <c r="I923" s="355"/>
      <c r="J923" s="355"/>
      <c r="K923" s="351"/>
      <c r="L923" s="355"/>
      <c r="M923" s="350"/>
      <c r="N923" s="350"/>
      <c r="O923" s="350"/>
      <c r="P923" s="356"/>
      <c r="Q923" s="356"/>
      <c r="R923" s="357"/>
      <c r="S923" s="343"/>
      <c r="T923" s="344"/>
      <c r="U923" s="345"/>
      <c r="V923" s="345"/>
      <c r="W923" s="345"/>
      <c r="X923" s="345"/>
      <c r="Y923" s="345"/>
      <c r="Z923" s="345"/>
      <c r="AA923" s="345"/>
      <c r="AB923" s="346"/>
    </row>
    <row r="924" spans="2:28" customFormat="1" ht="15" customHeight="1" x14ac:dyDescent="0.25">
      <c r="B924" s="338"/>
      <c r="C924" s="330"/>
      <c r="D924" s="350"/>
      <c r="E924" s="350"/>
      <c r="F924" s="350"/>
      <c r="G924" s="350"/>
      <c r="H924" s="350"/>
      <c r="I924" s="355"/>
      <c r="J924" s="355"/>
      <c r="K924" s="351"/>
      <c r="L924" s="355"/>
      <c r="M924" s="350"/>
      <c r="N924" s="350"/>
      <c r="O924" s="350"/>
      <c r="P924" s="356"/>
      <c r="Q924" s="356"/>
      <c r="R924" s="357"/>
      <c r="S924" s="343"/>
      <c r="T924" s="344"/>
      <c r="U924" s="345"/>
      <c r="V924" s="345"/>
      <c r="W924" s="345"/>
      <c r="X924" s="345"/>
      <c r="Y924" s="345"/>
      <c r="Z924" s="345"/>
      <c r="AA924" s="345"/>
      <c r="AB924" s="346"/>
    </row>
    <row r="925" spans="2:28" customFormat="1" ht="15" customHeight="1" x14ac:dyDescent="0.25">
      <c r="B925" s="338"/>
      <c r="C925" s="330"/>
      <c r="D925" s="350"/>
      <c r="E925" s="350"/>
      <c r="F925" s="350"/>
      <c r="G925" s="350"/>
      <c r="H925" s="350"/>
      <c r="I925" s="355"/>
      <c r="J925" s="355"/>
      <c r="K925" s="351"/>
      <c r="L925" s="355"/>
      <c r="M925" s="350"/>
      <c r="N925" s="350"/>
      <c r="O925" s="350"/>
      <c r="P925" s="356"/>
      <c r="Q925" s="356"/>
      <c r="R925" s="357"/>
      <c r="S925" s="343"/>
      <c r="T925" s="344"/>
      <c r="U925" s="345"/>
      <c r="V925" s="345"/>
      <c r="W925" s="345"/>
      <c r="X925" s="345"/>
      <c r="Y925" s="345"/>
      <c r="Z925" s="345"/>
      <c r="AA925" s="345"/>
      <c r="AB925" s="346"/>
    </row>
    <row r="926" spans="2:28" customFormat="1" ht="15" customHeight="1" x14ac:dyDescent="0.25">
      <c r="B926" s="338"/>
      <c r="C926" s="330"/>
      <c r="D926" s="350"/>
      <c r="E926" s="350"/>
      <c r="F926" s="350"/>
      <c r="G926" s="350"/>
      <c r="H926" s="350"/>
      <c r="I926" s="355"/>
      <c r="J926" s="355"/>
      <c r="K926" s="351"/>
      <c r="L926" s="355"/>
      <c r="M926" s="350"/>
      <c r="N926" s="350"/>
      <c r="O926" s="350"/>
      <c r="P926" s="356"/>
      <c r="Q926" s="356"/>
      <c r="R926" s="357"/>
      <c r="S926" s="343"/>
      <c r="T926" s="344"/>
      <c r="U926" s="345"/>
      <c r="V926" s="345"/>
      <c r="W926" s="345"/>
      <c r="X926" s="345"/>
      <c r="Y926" s="345"/>
      <c r="Z926" s="345"/>
      <c r="AA926" s="345"/>
      <c r="AB926" s="346"/>
    </row>
    <row r="927" spans="2:28" customFormat="1" ht="15" customHeight="1" x14ac:dyDescent="0.25">
      <c r="B927" s="338"/>
      <c r="C927" s="330"/>
      <c r="D927" s="350"/>
      <c r="E927" s="350"/>
      <c r="F927" s="350"/>
      <c r="G927" s="350"/>
      <c r="H927" s="350"/>
      <c r="I927" s="355"/>
      <c r="J927" s="355"/>
      <c r="K927" s="351"/>
      <c r="L927" s="355"/>
      <c r="M927" s="350"/>
      <c r="N927" s="350"/>
      <c r="O927" s="350"/>
      <c r="P927" s="356"/>
      <c r="Q927" s="356"/>
      <c r="R927" s="357"/>
      <c r="S927" s="343"/>
      <c r="T927" s="344"/>
      <c r="U927" s="345"/>
      <c r="V927" s="345"/>
      <c r="W927" s="345"/>
      <c r="X927" s="345"/>
      <c r="Y927" s="345"/>
      <c r="Z927" s="345"/>
      <c r="AA927" s="345"/>
      <c r="AB927" s="346"/>
    </row>
    <row r="928" spans="2:28" customFormat="1" ht="15" customHeight="1" x14ac:dyDescent="0.25">
      <c r="B928" s="338"/>
      <c r="C928" s="330"/>
      <c r="D928" s="350"/>
      <c r="E928" s="350"/>
      <c r="F928" s="350"/>
      <c r="G928" s="350"/>
      <c r="H928" s="350"/>
      <c r="I928" s="355"/>
      <c r="J928" s="355"/>
      <c r="K928" s="351"/>
      <c r="L928" s="355"/>
      <c r="M928" s="350"/>
      <c r="N928" s="350"/>
      <c r="O928" s="350"/>
      <c r="P928" s="356"/>
      <c r="Q928" s="356"/>
      <c r="R928" s="357"/>
      <c r="S928" s="343"/>
      <c r="T928" s="344"/>
      <c r="U928" s="345"/>
      <c r="V928" s="345"/>
      <c r="W928" s="345"/>
      <c r="X928" s="345"/>
      <c r="Y928" s="345"/>
      <c r="Z928" s="345"/>
      <c r="AA928" s="345"/>
      <c r="AB928" s="346"/>
    </row>
    <row r="929" spans="2:28" customFormat="1" ht="15" customHeight="1" x14ac:dyDescent="0.25">
      <c r="B929" s="338"/>
      <c r="C929" s="330"/>
      <c r="D929" s="350"/>
      <c r="E929" s="350"/>
      <c r="F929" s="350"/>
      <c r="G929" s="350"/>
      <c r="H929" s="350"/>
      <c r="I929" s="355"/>
      <c r="J929" s="355"/>
      <c r="K929" s="351"/>
      <c r="L929" s="355"/>
      <c r="M929" s="350"/>
      <c r="N929" s="350"/>
      <c r="O929" s="350"/>
      <c r="P929" s="356"/>
      <c r="Q929" s="356"/>
      <c r="R929" s="357"/>
      <c r="S929" s="343"/>
      <c r="T929" s="344"/>
      <c r="U929" s="345"/>
      <c r="V929" s="345"/>
      <c r="W929" s="345"/>
      <c r="X929" s="345"/>
      <c r="Y929" s="345"/>
      <c r="Z929" s="345"/>
      <c r="AA929" s="345"/>
      <c r="AB929" s="346"/>
    </row>
    <row r="930" spans="2:28" customFormat="1" ht="15" customHeight="1" x14ac:dyDescent="0.25">
      <c r="B930" s="338"/>
      <c r="C930" s="330"/>
      <c r="D930" s="350"/>
      <c r="E930" s="350"/>
      <c r="F930" s="350"/>
      <c r="G930" s="350"/>
      <c r="H930" s="350"/>
      <c r="I930" s="355"/>
      <c r="J930" s="355"/>
      <c r="K930" s="351"/>
      <c r="L930" s="355"/>
      <c r="M930" s="350"/>
      <c r="N930" s="350"/>
      <c r="O930" s="350"/>
      <c r="P930" s="356"/>
      <c r="Q930" s="356"/>
      <c r="R930" s="357"/>
      <c r="S930" s="343"/>
      <c r="T930" s="344"/>
      <c r="U930" s="345"/>
      <c r="V930" s="345"/>
      <c r="W930" s="345"/>
      <c r="X930" s="345"/>
      <c r="Y930" s="345"/>
      <c r="Z930" s="345"/>
      <c r="AA930" s="345"/>
      <c r="AB930" s="346"/>
    </row>
    <row r="931" spans="2:28" customFormat="1" ht="15" customHeight="1" x14ac:dyDescent="0.25">
      <c r="B931" s="338"/>
      <c r="C931" s="330"/>
      <c r="D931" s="350"/>
      <c r="E931" s="350"/>
      <c r="F931" s="350"/>
      <c r="G931" s="350"/>
      <c r="H931" s="350"/>
      <c r="I931" s="355"/>
      <c r="J931" s="355"/>
      <c r="K931" s="351"/>
      <c r="L931" s="355"/>
      <c r="M931" s="350"/>
      <c r="N931" s="350"/>
      <c r="O931" s="350"/>
      <c r="P931" s="356"/>
      <c r="Q931" s="356"/>
      <c r="R931" s="357"/>
      <c r="S931" s="343"/>
      <c r="T931" s="344"/>
      <c r="U931" s="345"/>
      <c r="V931" s="345"/>
      <c r="W931" s="345"/>
      <c r="X931" s="345"/>
      <c r="Y931" s="345"/>
      <c r="Z931" s="345"/>
      <c r="AA931" s="345"/>
      <c r="AB931" s="346"/>
    </row>
    <row r="932" spans="2:28" customFormat="1" ht="15" customHeight="1" x14ac:dyDescent="0.25">
      <c r="B932" s="338"/>
      <c r="C932" s="330"/>
      <c r="D932" s="350"/>
      <c r="E932" s="350"/>
      <c r="F932" s="350"/>
      <c r="G932" s="350"/>
      <c r="H932" s="350"/>
      <c r="I932" s="355"/>
      <c r="J932" s="355"/>
      <c r="K932" s="351"/>
      <c r="L932" s="355"/>
      <c r="M932" s="350"/>
      <c r="N932" s="350"/>
      <c r="O932" s="350"/>
      <c r="P932" s="356"/>
      <c r="Q932" s="356"/>
      <c r="R932" s="357"/>
      <c r="S932" s="343"/>
      <c r="T932" s="344"/>
      <c r="U932" s="345"/>
      <c r="V932" s="345"/>
      <c r="W932" s="345"/>
      <c r="X932" s="345"/>
      <c r="Y932" s="345"/>
      <c r="Z932" s="345"/>
      <c r="AA932" s="345"/>
      <c r="AB932" s="346"/>
    </row>
    <row r="933" spans="2:28" customFormat="1" ht="15" customHeight="1" x14ac:dyDescent="0.25">
      <c r="B933" s="338"/>
      <c r="C933" s="330"/>
      <c r="D933" s="350"/>
      <c r="E933" s="350"/>
      <c r="F933" s="350"/>
      <c r="G933" s="350"/>
      <c r="H933" s="350"/>
      <c r="I933" s="355"/>
      <c r="J933" s="355"/>
      <c r="K933" s="351"/>
      <c r="L933" s="355"/>
      <c r="M933" s="350"/>
      <c r="N933" s="350"/>
      <c r="O933" s="350"/>
      <c r="P933" s="356"/>
      <c r="Q933" s="356"/>
      <c r="R933" s="357"/>
      <c r="S933" s="343"/>
      <c r="T933" s="344"/>
      <c r="U933" s="345"/>
      <c r="V933" s="345"/>
      <c r="W933" s="345"/>
      <c r="X933" s="345"/>
      <c r="Y933" s="345"/>
      <c r="Z933" s="345"/>
      <c r="AA933" s="345"/>
      <c r="AB933" s="346"/>
    </row>
    <row r="934" spans="2:28" customFormat="1" ht="15" customHeight="1" x14ac:dyDescent="0.25">
      <c r="B934" s="338"/>
      <c r="C934" s="330"/>
      <c r="D934" s="350"/>
      <c r="E934" s="350"/>
      <c r="F934" s="350"/>
      <c r="G934" s="350"/>
      <c r="H934" s="350"/>
      <c r="I934" s="355"/>
      <c r="J934" s="355"/>
      <c r="K934" s="351"/>
      <c r="L934" s="355"/>
      <c r="M934" s="350"/>
      <c r="N934" s="350"/>
      <c r="O934" s="350"/>
      <c r="P934" s="356"/>
      <c r="Q934" s="356"/>
      <c r="R934" s="357"/>
      <c r="S934" s="343"/>
      <c r="T934" s="344"/>
      <c r="U934" s="345"/>
      <c r="V934" s="345"/>
      <c r="W934" s="345"/>
      <c r="X934" s="345"/>
      <c r="Y934" s="345"/>
      <c r="Z934" s="345"/>
      <c r="AA934" s="345"/>
      <c r="AB934" s="346"/>
    </row>
    <row r="935" spans="2:28" customFormat="1" ht="15" customHeight="1" x14ac:dyDescent="0.25">
      <c r="B935" s="338"/>
      <c r="C935" s="330"/>
      <c r="D935" s="350"/>
      <c r="E935" s="350"/>
      <c r="F935" s="350"/>
      <c r="G935" s="350"/>
      <c r="H935" s="350"/>
      <c r="I935" s="355"/>
      <c r="J935" s="355"/>
      <c r="K935" s="351"/>
      <c r="L935" s="355"/>
      <c r="M935" s="350"/>
      <c r="N935" s="350"/>
      <c r="O935" s="350"/>
      <c r="P935" s="356"/>
      <c r="Q935" s="356"/>
      <c r="R935" s="357"/>
      <c r="S935" s="343"/>
      <c r="T935" s="344"/>
      <c r="U935" s="345"/>
      <c r="V935" s="345"/>
      <c r="W935" s="345"/>
      <c r="X935" s="345"/>
      <c r="Y935" s="345"/>
      <c r="Z935" s="345"/>
      <c r="AA935" s="345"/>
      <c r="AB935" s="346"/>
    </row>
    <row r="936" spans="2:28" customFormat="1" ht="15" customHeight="1" x14ac:dyDescent="0.25">
      <c r="B936" s="338"/>
      <c r="C936" s="330"/>
      <c r="D936" s="350"/>
      <c r="E936" s="350"/>
      <c r="F936" s="350"/>
      <c r="G936" s="350"/>
      <c r="H936" s="350"/>
      <c r="I936" s="355"/>
      <c r="J936" s="355"/>
      <c r="K936" s="351"/>
      <c r="L936" s="355"/>
      <c r="M936" s="350"/>
      <c r="N936" s="350"/>
      <c r="O936" s="350"/>
      <c r="P936" s="356"/>
      <c r="Q936" s="356"/>
      <c r="R936" s="357"/>
      <c r="S936" s="343"/>
      <c r="T936" s="344"/>
      <c r="U936" s="345"/>
      <c r="V936" s="345"/>
      <c r="W936" s="345"/>
      <c r="X936" s="345"/>
      <c r="Y936" s="345"/>
      <c r="Z936" s="345"/>
      <c r="AA936" s="345"/>
      <c r="AB936" s="346"/>
    </row>
    <row r="937" spans="2:28" customFormat="1" ht="15" customHeight="1" x14ac:dyDescent="0.25">
      <c r="B937" s="338"/>
      <c r="C937" s="330"/>
      <c r="D937" s="350"/>
      <c r="E937" s="350"/>
      <c r="F937" s="350"/>
      <c r="G937" s="350"/>
      <c r="H937" s="350"/>
      <c r="I937" s="355"/>
      <c r="J937" s="355"/>
      <c r="K937" s="351"/>
      <c r="L937" s="355"/>
      <c r="M937" s="350"/>
      <c r="N937" s="350"/>
      <c r="O937" s="350"/>
      <c r="P937" s="356"/>
      <c r="Q937" s="356"/>
      <c r="R937" s="357"/>
      <c r="S937" s="343"/>
      <c r="T937" s="344"/>
      <c r="U937" s="345"/>
      <c r="V937" s="345"/>
      <c r="W937" s="345"/>
      <c r="X937" s="345"/>
      <c r="Y937" s="345"/>
      <c r="Z937" s="345"/>
      <c r="AA937" s="345"/>
      <c r="AB937" s="346"/>
    </row>
    <row r="938" spans="2:28" customFormat="1" ht="15" customHeight="1" x14ac:dyDescent="0.25">
      <c r="B938" s="338"/>
      <c r="C938" s="330"/>
      <c r="D938" s="350"/>
      <c r="E938" s="350"/>
      <c r="F938" s="350"/>
      <c r="G938" s="350"/>
      <c r="H938" s="350"/>
      <c r="I938" s="355"/>
      <c r="J938" s="355"/>
      <c r="K938" s="351"/>
      <c r="L938" s="355"/>
      <c r="M938" s="350"/>
      <c r="N938" s="350"/>
      <c r="O938" s="350"/>
      <c r="P938" s="356"/>
      <c r="Q938" s="356"/>
      <c r="R938" s="357"/>
      <c r="S938" s="343"/>
      <c r="T938" s="344"/>
      <c r="U938" s="345"/>
      <c r="V938" s="345"/>
      <c r="W938" s="345"/>
      <c r="X938" s="345"/>
      <c r="Y938" s="345"/>
      <c r="Z938" s="345"/>
      <c r="AA938" s="345"/>
      <c r="AB938" s="346"/>
    </row>
    <row r="939" spans="2:28" customFormat="1" ht="15" customHeight="1" x14ac:dyDescent="0.25">
      <c r="B939" s="338"/>
      <c r="C939" s="330"/>
      <c r="D939" s="350"/>
      <c r="E939" s="350"/>
      <c r="F939" s="350"/>
      <c r="G939" s="350"/>
      <c r="H939" s="350"/>
      <c r="I939" s="355"/>
      <c r="J939" s="355"/>
      <c r="K939" s="351"/>
      <c r="L939" s="355"/>
      <c r="M939" s="350"/>
      <c r="N939" s="350"/>
      <c r="O939" s="350"/>
      <c r="P939" s="356"/>
      <c r="Q939" s="356"/>
      <c r="R939" s="357"/>
      <c r="S939" s="343"/>
      <c r="T939" s="344"/>
      <c r="U939" s="345"/>
      <c r="V939" s="345"/>
      <c r="W939" s="345"/>
      <c r="X939" s="345"/>
      <c r="Y939" s="345"/>
      <c r="Z939" s="345"/>
      <c r="AA939" s="345"/>
      <c r="AB939" s="346"/>
    </row>
    <row r="940" spans="2:28" customFormat="1" ht="15" customHeight="1" x14ac:dyDescent="0.25">
      <c r="B940" s="338"/>
      <c r="C940" s="330"/>
      <c r="D940" s="350"/>
      <c r="E940" s="350"/>
      <c r="F940" s="350"/>
      <c r="G940" s="350"/>
      <c r="H940" s="350"/>
      <c r="I940" s="355"/>
      <c r="J940" s="355"/>
      <c r="K940" s="351"/>
      <c r="L940" s="355"/>
      <c r="M940" s="350"/>
      <c r="N940" s="350"/>
      <c r="O940" s="350"/>
      <c r="P940" s="356"/>
      <c r="Q940" s="356"/>
      <c r="R940" s="357"/>
      <c r="S940" s="343"/>
      <c r="T940" s="344"/>
      <c r="U940" s="345"/>
      <c r="V940" s="345"/>
      <c r="W940" s="345"/>
      <c r="X940" s="345"/>
      <c r="Y940" s="345"/>
      <c r="Z940" s="345"/>
      <c r="AA940" s="345"/>
      <c r="AB940" s="346"/>
    </row>
    <row r="941" spans="2:28" customFormat="1" ht="15" customHeight="1" x14ac:dyDescent="0.25">
      <c r="B941" s="338"/>
      <c r="C941" s="330"/>
      <c r="D941" s="350"/>
      <c r="E941" s="350"/>
      <c r="F941" s="350"/>
      <c r="G941" s="350"/>
      <c r="H941" s="350"/>
      <c r="I941" s="355"/>
      <c r="J941" s="355"/>
      <c r="K941" s="351"/>
      <c r="L941" s="355"/>
      <c r="M941" s="350"/>
      <c r="N941" s="350"/>
      <c r="O941" s="350"/>
      <c r="P941" s="356"/>
      <c r="Q941" s="356"/>
      <c r="R941" s="357"/>
      <c r="S941" s="343"/>
      <c r="T941" s="344"/>
      <c r="U941" s="345"/>
      <c r="V941" s="345"/>
      <c r="W941" s="345"/>
      <c r="X941" s="345"/>
      <c r="Y941" s="345"/>
      <c r="Z941" s="345"/>
      <c r="AA941" s="345"/>
      <c r="AB941" s="346"/>
    </row>
    <row r="942" spans="2:28" customFormat="1" ht="15" customHeight="1" x14ac:dyDescent="0.25">
      <c r="B942" s="338"/>
      <c r="C942" s="330"/>
      <c r="D942" s="350"/>
      <c r="E942" s="350"/>
      <c r="F942" s="350"/>
      <c r="G942" s="350"/>
      <c r="H942" s="350"/>
      <c r="I942" s="355"/>
      <c r="J942" s="355"/>
      <c r="K942" s="351"/>
      <c r="L942" s="355"/>
      <c r="M942" s="350"/>
      <c r="N942" s="350"/>
      <c r="O942" s="350"/>
      <c r="P942" s="356"/>
      <c r="Q942" s="356"/>
      <c r="R942" s="357"/>
      <c r="S942" s="343"/>
      <c r="T942" s="344"/>
      <c r="U942" s="345"/>
      <c r="V942" s="345"/>
      <c r="W942" s="345"/>
      <c r="X942" s="345"/>
      <c r="Y942" s="345"/>
      <c r="Z942" s="345"/>
      <c r="AA942" s="345"/>
      <c r="AB942" s="346"/>
    </row>
    <row r="943" spans="2:28" customFormat="1" ht="15" customHeight="1" x14ac:dyDescent="0.25">
      <c r="B943" s="338"/>
      <c r="C943" s="330"/>
      <c r="D943" s="350"/>
      <c r="E943" s="350"/>
      <c r="F943" s="350"/>
      <c r="G943" s="350"/>
      <c r="H943" s="350"/>
      <c r="I943" s="355"/>
      <c r="J943" s="355"/>
      <c r="K943" s="351"/>
      <c r="L943" s="355"/>
      <c r="M943" s="350"/>
      <c r="N943" s="350"/>
      <c r="O943" s="350"/>
      <c r="P943" s="356"/>
      <c r="Q943" s="356"/>
      <c r="R943" s="357"/>
      <c r="S943" s="343"/>
      <c r="T943" s="344"/>
      <c r="U943" s="345"/>
      <c r="V943" s="345"/>
      <c r="W943" s="345"/>
      <c r="X943" s="345"/>
      <c r="Y943" s="345"/>
      <c r="Z943" s="345"/>
      <c r="AA943" s="345"/>
      <c r="AB943" s="346"/>
    </row>
    <row r="944" spans="2:28" customFormat="1" ht="15" customHeight="1" x14ac:dyDescent="0.25">
      <c r="B944" s="338"/>
      <c r="C944" s="330"/>
      <c r="D944" s="350"/>
      <c r="E944" s="350"/>
      <c r="F944" s="350"/>
      <c r="G944" s="350"/>
      <c r="H944" s="350"/>
      <c r="I944" s="355"/>
      <c r="J944" s="355"/>
      <c r="K944" s="351"/>
      <c r="L944" s="355"/>
      <c r="M944" s="350"/>
      <c r="N944" s="350"/>
      <c r="O944" s="350"/>
      <c r="P944" s="356"/>
      <c r="Q944" s="356"/>
      <c r="R944" s="357"/>
      <c r="S944" s="343"/>
      <c r="T944" s="344"/>
      <c r="U944" s="345"/>
      <c r="V944" s="345"/>
      <c r="W944" s="345"/>
      <c r="X944" s="345"/>
      <c r="Y944" s="345"/>
      <c r="Z944" s="345"/>
      <c r="AA944" s="345"/>
      <c r="AB944" s="346"/>
    </row>
    <row r="945" spans="2:28" customFormat="1" ht="15" customHeight="1" x14ac:dyDescent="0.25">
      <c r="B945" s="338"/>
      <c r="C945" s="330"/>
      <c r="D945" s="350"/>
      <c r="E945" s="350"/>
      <c r="F945" s="350"/>
      <c r="G945" s="350"/>
      <c r="H945" s="350"/>
      <c r="I945" s="355"/>
      <c r="J945" s="355"/>
      <c r="K945" s="351"/>
      <c r="L945" s="355"/>
      <c r="M945" s="350"/>
      <c r="N945" s="350"/>
      <c r="O945" s="350"/>
      <c r="P945" s="356"/>
      <c r="Q945" s="356"/>
      <c r="R945" s="357"/>
      <c r="S945" s="343"/>
      <c r="T945" s="344"/>
      <c r="U945" s="345"/>
      <c r="V945" s="345"/>
      <c r="W945" s="345"/>
      <c r="X945" s="345"/>
      <c r="Y945" s="345"/>
      <c r="Z945" s="345"/>
      <c r="AA945" s="345"/>
      <c r="AB945" s="346"/>
    </row>
    <row r="946" spans="2:28" customFormat="1" ht="15" customHeight="1" x14ac:dyDescent="0.25">
      <c r="B946" s="338"/>
      <c r="C946" s="330"/>
      <c r="D946" s="350"/>
      <c r="E946" s="350"/>
      <c r="F946" s="350"/>
      <c r="G946" s="350"/>
      <c r="H946" s="350"/>
      <c r="I946" s="355"/>
      <c r="J946" s="355"/>
      <c r="K946" s="351"/>
      <c r="L946" s="355"/>
      <c r="M946" s="350"/>
      <c r="N946" s="350"/>
      <c r="O946" s="350"/>
      <c r="P946" s="356"/>
      <c r="Q946" s="356"/>
      <c r="R946" s="357"/>
      <c r="S946" s="343"/>
      <c r="T946" s="344"/>
      <c r="U946" s="345"/>
      <c r="V946" s="345"/>
      <c r="W946" s="345"/>
      <c r="X946" s="345"/>
      <c r="Y946" s="345"/>
      <c r="Z946" s="345"/>
      <c r="AA946" s="345"/>
      <c r="AB946" s="346"/>
    </row>
    <row r="947" spans="2:28" customFormat="1" ht="15" customHeight="1" x14ac:dyDescent="0.25">
      <c r="B947" s="338"/>
      <c r="C947" s="330"/>
      <c r="D947" s="350"/>
      <c r="E947" s="350"/>
      <c r="F947" s="350"/>
      <c r="G947" s="350"/>
      <c r="H947" s="350"/>
      <c r="I947" s="355"/>
      <c r="J947" s="355"/>
      <c r="K947" s="351"/>
      <c r="L947" s="355"/>
      <c r="M947" s="350"/>
      <c r="N947" s="350"/>
      <c r="O947" s="350"/>
      <c r="P947" s="356"/>
      <c r="Q947" s="356"/>
      <c r="R947" s="357"/>
      <c r="S947" s="343"/>
      <c r="T947" s="344"/>
      <c r="U947" s="345"/>
      <c r="V947" s="345"/>
      <c r="W947" s="345"/>
      <c r="X947" s="345"/>
      <c r="Y947" s="345"/>
      <c r="Z947" s="345"/>
      <c r="AA947" s="345"/>
      <c r="AB947" s="346"/>
    </row>
    <row r="948" spans="2:28" customFormat="1" ht="15" customHeight="1" x14ac:dyDescent="0.25">
      <c r="B948" s="338"/>
      <c r="C948" s="330"/>
      <c r="D948" s="350"/>
      <c r="E948" s="350"/>
      <c r="F948" s="350"/>
      <c r="G948" s="350"/>
      <c r="H948" s="350"/>
      <c r="I948" s="355"/>
      <c r="J948" s="355"/>
      <c r="K948" s="351"/>
      <c r="L948" s="355"/>
      <c r="M948" s="350"/>
      <c r="N948" s="350"/>
      <c r="O948" s="350"/>
      <c r="P948" s="356"/>
      <c r="Q948" s="356"/>
      <c r="R948" s="357"/>
      <c r="S948" s="343"/>
      <c r="T948" s="344"/>
      <c r="U948" s="345"/>
      <c r="V948" s="345"/>
      <c r="W948" s="345"/>
      <c r="X948" s="345"/>
      <c r="Y948" s="345"/>
      <c r="Z948" s="345"/>
      <c r="AA948" s="345"/>
      <c r="AB948" s="346"/>
    </row>
    <row r="949" spans="2:28" customFormat="1" ht="15" customHeight="1" x14ac:dyDescent="0.25">
      <c r="B949" s="338"/>
      <c r="C949" s="330"/>
      <c r="D949" s="350"/>
      <c r="E949" s="350"/>
      <c r="F949" s="350"/>
      <c r="G949" s="350"/>
      <c r="H949" s="350"/>
      <c r="I949" s="355"/>
      <c r="J949" s="355"/>
      <c r="K949" s="351"/>
      <c r="L949" s="355"/>
      <c r="M949" s="350"/>
      <c r="N949" s="350"/>
      <c r="O949" s="350"/>
      <c r="P949" s="356"/>
      <c r="Q949" s="356"/>
      <c r="R949" s="357"/>
      <c r="S949" s="343"/>
      <c r="T949" s="344"/>
      <c r="U949" s="345"/>
      <c r="V949" s="345"/>
      <c r="W949" s="345"/>
      <c r="X949" s="345"/>
      <c r="Y949" s="345"/>
      <c r="Z949" s="345"/>
      <c r="AA949" s="345"/>
      <c r="AB949" s="346"/>
    </row>
    <row r="950" spans="2:28" customFormat="1" ht="15" customHeight="1" x14ac:dyDescent="0.25">
      <c r="B950" s="338"/>
      <c r="C950" s="330"/>
      <c r="D950" s="350"/>
      <c r="E950" s="350"/>
      <c r="F950" s="350"/>
      <c r="G950" s="350"/>
      <c r="H950" s="350"/>
      <c r="I950" s="355"/>
      <c r="J950" s="355"/>
      <c r="K950" s="351"/>
      <c r="L950" s="355"/>
      <c r="M950" s="350"/>
      <c r="N950" s="350"/>
      <c r="O950" s="350"/>
      <c r="P950" s="356"/>
      <c r="Q950" s="356"/>
      <c r="R950" s="357"/>
      <c r="S950" s="343"/>
      <c r="T950" s="344"/>
      <c r="U950" s="345"/>
      <c r="V950" s="345"/>
      <c r="W950" s="345"/>
      <c r="X950" s="345"/>
      <c r="Y950" s="345"/>
      <c r="Z950" s="345"/>
      <c r="AA950" s="345"/>
      <c r="AB950" s="346"/>
    </row>
    <row r="951" spans="2:28" customFormat="1" ht="15" customHeight="1" x14ac:dyDescent="0.25">
      <c r="B951" s="338"/>
      <c r="C951" s="330"/>
      <c r="D951" s="350"/>
      <c r="E951" s="350"/>
      <c r="F951" s="350"/>
      <c r="G951" s="350"/>
      <c r="H951" s="350"/>
      <c r="I951" s="355"/>
      <c r="J951" s="355"/>
      <c r="K951" s="351"/>
      <c r="L951" s="355"/>
      <c r="M951" s="350"/>
      <c r="N951" s="350"/>
      <c r="O951" s="350"/>
      <c r="P951" s="356"/>
      <c r="Q951" s="356"/>
      <c r="R951" s="357"/>
      <c r="S951" s="343"/>
      <c r="T951" s="344"/>
      <c r="U951" s="345"/>
      <c r="V951" s="345"/>
      <c r="W951" s="345"/>
      <c r="X951" s="345"/>
      <c r="Y951" s="345"/>
      <c r="Z951" s="345"/>
      <c r="AA951" s="345"/>
      <c r="AB951" s="346"/>
    </row>
    <row r="952" spans="2:28" customFormat="1" ht="15" customHeight="1" x14ac:dyDescent="0.25">
      <c r="B952" s="338"/>
      <c r="C952" s="330"/>
      <c r="D952" s="350"/>
      <c r="E952" s="350"/>
      <c r="F952" s="350"/>
      <c r="G952" s="350"/>
      <c r="H952" s="350"/>
      <c r="I952" s="355"/>
      <c r="J952" s="355"/>
      <c r="K952" s="351"/>
      <c r="L952" s="355"/>
      <c r="M952" s="350"/>
      <c r="N952" s="350"/>
      <c r="O952" s="350"/>
      <c r="P952" s="356"/>
      <c r="Q952" s="356"/>
      <c r="R952" s="357"/>
      <c r="S952" s="343"/>
      <c r="T952" s="344"/>
      <c r="U952" s="345"/>
      <c r="V952" s="345"/>
      <c r="W952" s="345"/>
      <c r="X952" s="345"/>
      <c r="Y952" s="345"/>
      <c r="Z952" s="345"/>
      <c r="AA952" s="345"/>
      <c r="AB952" s="346"/>
    </row>
    <row r="953" spans="2:28" customFormat="1" ht="15" customHeight="1" x14ac:dyDescent="0.25">
      <c r="B953" s="338"/>
      <c r="C953" s="330"/>
      <c r="D953" s="350"/>
      <c r="E953" s="350"/>
      <c r="F953" s="350"/>
      <c r="G953" s="350"/>
      <c r="H953" s="350"/>
      <c r="I953" s="355"/>
      <c r="J953" s="355"/>
      <c r="K953" s="351"/>
      <c r="L953" s="355"/>
      <c r="M953" s="350"/>
      <c r="N953" s="350"/>
      <c r="O953" s="350"/>
      <c r="P953" s="356"/>
      <c r="Q953" s="356"/>
      <c r="R953" s="357"/>
      <c r="S953" s="343"/>
      <c r="T953" s="344"/>
      <c r="U953" s="345"/>
      <c r="V953" s="345"/>
      <c r="W953" s="345"/>
      <c r="X953" s="345"/>
      <c r="Y953" s="345"/>
      <c r="Z953" s="345"/>
      <c r="AA953" s="345"/>
      <c r="AB953" s="346"/>
    </row>
    <row r="954" spans="2:28" customFormat="1" ht="15" customHeight="1" x14ac:dyDescent="0.25">
      <c r="B954" s="338"/>
      <c r="C954" s="330"/>
      <c r="D954" s="350"/>
      <c r="E954" s="350"/>
      <c r="F954" s="350"/>
      <c r="G954" s="350"/>
      <c r="H954" s="350"/>
      <c r="I954" s="355"/>
      <c r="J954" s="355"/>
      <c r="K954" s="351"/>
      <c r="L954" s="355"/>
      <c r="M954" s="350"/>
      <c r="N954" s="350"/>
      <c r="O954" s="350"/>
      <c r="P954" s="356"/>
      <c r="Q954" s="356"/>
      <c r="R954" s="357"/>
      <c r="S954" s="343"/>
      <c r="T954" s="344"/>
      <c r="U954" s="345"/>
      <c r="V954" s="345"/>
      <c r="W954" s="345"/>
      <c r="X954" s="345"/>
      <c r="Y954" s="345"/>
      <c r="Z954" s="345"/>
      <c r="AA954" s="345"/>
      <c r="AB954" s="346"/>
    </row>
    <row r="955" spans="2:28" customFormat="1" ht="15" customHeight="1" x14ac:dyDescent="0.25">
      <c r="B955" s="338"/>
      <c r="C955" s="330"/>
      <c r="D955" s="350"/>
      <c r="E955" s="350"/>
      <c r="F955" s="350"/>
      <c r="G955" s="350"/>
      <c r="H955" s="350"/>
      <c r="I955" s="355"/>
      <c r="J955" s="355"/>
      <c r="K955" s="351"/>
      <c r="L955" s="355"/>
      <c r="M955" s="350"/>
      <c r="N955" s="350"/>
      <c r="O955" s="350"/>
      <c r="P955" s="356"/>
      <c r="Q955" s="356"/>
      <c r="R955" s="357"/>
      <c r="S955" s="343"/>
      <c r="T955" s="344"/>
      <c r="U955" s="345"/>
      <c r="V955" s="345"/>
      <c r="W955" s="345"/>
      <c r="X955" s="345"/>
      <c r="Y955" s="345"/>
      <c r="Z955" s="345"/>
      <c r="AA955" s="345"/>
      <c r="AB955" s="346"/>
    </row>
    <row r="956" spans="2:28" customFormat="1" ht="15" customHeight="1" x14ac:dyDescent="0.25">
      <c r="B956" s="338"/>
      <c r="C956" s="330"/>
      <c r="D956" s="350"/>
      <c r="E956" s="350"/>
      <c r="F956" s="350"/>
      <c r="G956" s="350"/>
      <c r="H956" s="350"/>
      <c r="I956" s="355"/>
      <c r="J956" s="355"/>
      <c r="K956" s="351"/>
      <c r="L956" s="355"/>
      <c r="M956" s="350"/>
      <c r="N956" s="350"/>
      <c r="O956" s="350"/>
      <c r="P956" s="356"/>
      <c r="Q956" s="356"/>
      <c r="R956" s="357"/>
      <c r="S956" s="343"/>
      <c r="T956" s="344"/>
      <c r="U956" s="345"/>
      <c r="V956" s="345"/>
      <c r="W956" s="345"/>
      <c r="X956" s="345"/>
      <c r="Y956" s="345"/>
      <c r="Z956" s="345"/>
      <c r="AA956" s="345"/>
      <c r="AB956" s="346"/>
    </row>
    <row r="957" spans="2:28" customFormat="1" ht="15" customHeight="1" x14ac:dyDescent="0.25">
      <c r="B957" s="338"/>
      <c r="C957" s="330"/>
      <c r="D957" s="350"/>
      <c r="E957" s="350"/>
      <c r="F957" s="350"/>
      <c r="G957" s="350"/>
      <c r="H957" s="350"/>
      <c r="I957" s="355"/>
      <c r="J957" s="355"/>
      <c r="K957" s="351"/>
      <c r="L957" s="355"/>
      <c r="M957" s="350"/>
      <c r="N957" s="350"/>
      <c r="O957" s="350"/>
      <c r="P957" s="356"/>
      <c r="Q957" s="356"/>
      <c r="R957" s="357"/>
      <c r="S957" s="343"/>
      <c r="T957" s="344"/>
      <c r="U957" s="345"/>
      <c r="V957" s="345"/>
      <c r="W957" s="345"/>
      <c r="X957" s="345"/>
      <c r="Y957" s="345"/>
      <c r="Z957" s="345"/>
      <c r="AA957" s="345"/>
      <c r="AB957" s="346"/>
    </row>
    <row r="958" spans="2:28" customFormat="1" ht="15" customHeight="1" x14ac:dyDescent="0.25">
      <c r="B958" s="338"/>
      <c r="C958" s="330"/>
      <c r="D958" s="350"/>
      <c r="E958" s="350"/>
      <c r="F958" s="350"/>
      <c r="G958" s="350"/>
      <c r="H958" s="350"/>
      <c r="I958" s="355"/>
      <c r="J958" s="355"/>
      <c r="K958" s="351"/>
      <c r="L958" s="355"/>
      <c r="M958" s="350"/>
      <c r="N958" s="350"/>
      <c r="O958" s="350"/>
      <c r="P958" s="356"/>
      <c r="Q958" s="356"/>
      <c r="R958" s="357"/>
      <c r="S958" s="343"/>
      <c r="T958" s="344"/>
      <c r="U958" s="345"/>
      <c r="V958" s="345"/>
      <c r="W958" s="345"/>
      <c r="X958" s="345"/>
      <c r="Y958" s="345"/>
      <c r="Z958" s="345"/>
      <c r="AA958" s="345"/>
      <c r="AB958" s="346"/>
    </row>
    <row r="959" spans="2:28" customFormat="1" ht="15" customHeight="1" x14ac:dyDescent="0.25">
      <c r="B959" s="338"/>
      <c r="C959" s="330"/>
      <c r="D959" s="350"/>
      <c r="E959" s="350"/>
      <c r="F959" s="350"/>
      <c r="G959" s="350"/>
      <c r="H959" s="350"/>
      <c r="I959" s="355"/>
      <c r="J959" s="355"/>
      <c r="K959" s="351"/>
      <c r="L959" s="355"/>
      <c r="M959" s="350"/>
      <c r="N959" s="350"/>
      <c r="O959" s="350"/>
      <c r="P959" s="356"/>
      <c r="Q959" s="356"/>
      <c r="R959" s="357"/>
      <c r="S959" s="343"/>
      <c r="T959" s="344"/>
      <c r="U959" s="345"/>
      <c r="V959" s="345"/>
      <c r="W959" s="345"/>
      <c r="X959" s="345"/>
      <c r="Y959" s="345"/>
      <c r="Z959" s="345"/>
      <c r="AA959" s="345"/>
      <c r="AB959" s="346"/>
    </row>
    <row r="960" spans="2:28" customFormat="1" ht="15" customHeight="1" x14ac:dyDescent="0.25">
      <c r="B960" s="338"/>
      <c r="C960" s="330"/>
      <c r="D960" s="350"/>
      <c r="E960" s="350"/>
      <c r="F960" s="350"/>
      <c r="G960" s="350"/>
      <c r="H960" s="350"/>
      <c r="I960" s="355"/>
      <c r="J960" s="355"/>
      <c r="K960" s="351"/>
      <c r="L960" s="355"/>
      <c r="M960" s="350"/>
      <c r="N960" s="350"/>
      <c r="O960" s="350"/>
      <c r="P960" s="356"/>
      <c r="Q960" s="356"/>
      <c r="R960" s="357"/>
      <c r="S960" s="343"/>
      <c r="T960" s="344"/>
      <c r="U960" s="345"/>
      <c r="V960" s="345"/>
      <c r="W960" s="345"/>
      <c r="X960" s="345"/>
      <c r="Y960" s="345"/>
      <c r="Z960" s="345"/>
      <c r="AA960" s="345"/>
      <c r="AB960" s="346"/>
    </row>
    <row r="961" spans="2:28" customFormat="1" ht="15" customHeight="1" x14ac:dyDescent="0.25">
      <c r="B961" s="338"/>
      <c r="C961" s="330"/>
      <c r="D961" s="350"/>
      <c r="E961" s="350"/>
      <c r="F961" s="350"/>
      <c r="G961" s="350"/>
      <c r="H961" s="350"/>
      <c r="I961" s="355"/>
      <c r="J961" s="355"/>
      <c r="K961" s="351"/>
      <c r="L961" s="355"/>
      <c r="M961" s="350"/>
      <c r="N961" s="350"/>
      <c r="O961" s="350"/>
      <c r="P961" s="356"/>
      <c r="Q961" s="356"/>
      <c r="R961" s="357"/>
      <c r="S961" s="343"/>
      <c r="T961" s="344"/>
      <c r="U961" s="345"/>
      <c r="V961" s="345"/>
      <c r="W961" s="345"/>
      <c r="X961" s="345"/>
      <c r="Y961" s="345"/>
      <c r="Z961" s="345"/>
      <c r="AA961" s="345"/>
      <c r="AB961" s="346"/>
    </row>
    <row r="962" spans="2:28" customFormat="1" ht="15" customHeight="1" x14ac:dyDescent="0.25">
      <c r="B962" s="338"/>
      <c r="C962" s="330"/>
      <c r="D962" s="350"/>
      <c r="E962" s="350"/>
      <c r="F962" s="350"/>
      <c r="G962" s="350"/>
      <c r="H962" s="350"/>
      <c r="I962" s="355"/>
      <c r="J962" s="355"/>
      <c r="K962" s="351"/>
      <c r="L962" s="355"/>
      <c r="M962" s="350"/>
      <c r="N962" s="350"/>
      <c r="O962" s="350"/>
      <c r="P962" s="356"/>
      <c r="Q962" s="356"/>
      <c r="R962" s="357"/>
      <c r="S962" s="343"/>
      <c r="T962" s="344"/>
      <c r="U962" s="345"/>
      <c r="V962" s="345"/>
      <c r="W962" s="345"/>
      <c r="X962" s="345"/>
      <c r="Y962" s="345"/>
      <c r="Z962" s="345"/>
      <c r="AA962" s="345"/>
      <c r="AB962" s="346"/>
    </row>
    <row r="963" spans="2:28" customFormat="1" ht="15" customHeight="1" x14ac:dyDescent="0.25">
      <c r="B963" s="338"/>
      <c r="C963" s="330"/>
      <c r="D963" s="350"/>
      <c r="E963" s="350"/>
      <c r="F963" s="350"/>
      <c r="G963" s="350"/>
      <c r="H963" s="350"/>
      <c r="I963" s="355"/>
      <c r="J963" s="355"/>
      <c r="K963" s="351"/>
      <c r="L963" s="355"/>
      <c r="M963" s="350"/>
      <c r="N963" s="350"/>
      <c r="O963" s="350"/>
      <c r="P963" s="356"/>
      <c r="Q963" s="356"/>
      <c r="R963" s="357"/>
      <c r="S963" s="343"/>
      <c r="T963" s="344"/>
      <c r="U963" s="345"/>
      <c r="V963" s="345"/>
      <c r="W963" s="345"/>
      <c r="X963" s="345"/>
      <c r="Y963" s="345"/>
      <c r="Z963" s="345"/>
      <c r="AA963" s="345"/>
      <c r="AB963" s="346"/>
    </row>
    <row r="964" spans="2:28" customFormat="1" ht="15" customHeight="1" x14ac:dyDescent="0.25">
      <c r="B964" s="338"/>
      <c r="C964" s="330"/>
      <c r="D964" s="350"/>
      <c r="E964" s="350"/>
      <c r="F964" s="350"/>
      <c r="G964" s="350"/>
      <c r="H964" s="350"/>
      <c r="I964" s="355"/>
      <c r="J964" s="355"/>
      <c r="K964" s="351"/>
      <c r="L964" s="355"/>
      <c r="M964" s="350"/>
      <c r="N964" s="350"/>
      <c r="O964" s="350"/>
      <c r="P964" s="356"/>
      <c r="Q964" s="356"/>
      <c r="R964" s="357"/>
      <c r="S964" s="343"/>
      <c r="T964" s="344"/>
      <c r="U964" s="345"/>
      <c r="V964" s="345"/>
      <c r="W964" s="345"/>
      <c r="X964" s="345"/>
      <c r="Y964" s="345"/>
      <c r="Z964" s="345"/>
      <c r="AA964" s="345"/>
      <c r="AB964" s="346"/>
    </row>
    <row r="965" spans="2:28" customFormat="1" ht="15" customHeight="1" x14ac:dyDescent="0.25">
      <c r="B965" s="338"/>
      <c r="C965" s="330"/>
      <c r="D965" s="350"/>
      <c r="E965" s="350"/>
      <c r="F965" s="350"/>
      <c r="G965" s="350"/>
      <c r="H965" s="350"/>
      <c r="I965" s="355"/>
      <c r="J965" s="355"/>
      <c r="K965" s="351"/>
      <c r="L965" s="355"/>
      <c r="M965" s="350"/>
      <c r="N965" s="350"/>
      <c r="O965" s="350"/>
      <c r="P965" s="356"/>
      <c r="Q965" s="356"/>
      <c r="R965" s="357"/>
      <c r="S965" s="343"/>
      <c r="T965" s="344"/>
      <c r="U965" s="345"/>
      <c r="V965" s="345"/>
      <c r="W965" s="345"/>
      <c r="X965" s="345"/>
      <c r="Y965" s="345"/>
      <c r="Z965" s="345"/>
      <c r="AA965" s="345"/>
      <c r="AB965" s="346"/>
    </row>
    <row r="966" spans="2:28" customFormat="1" ht="15" customHeight="1" x14ac:dyDescent="0.25">
      <c r="B966" s="338"/>
      <c r="C966" s="330"/>
      <c r="D966" s="350"/>
      <c r="E966" s="350"/>
      <c r="F966" s="350"/>
      <c r="G966" s="350"/>
      <c r="H966" s="350"/>
      <c r="I966" s="355"/>
      <c r="J966" s="355"/>
      <c r="K966" s="351"/>
      <c r="L966" s="355"/>
      <c r="M966" s="350"/>
      <c r="N966" s="350"/>
      <c r="O966" s="350"/>
      <c r="P966" s="356"/>
      <c r="Q966" s="356"/>
      <c r="R966" s="357"/>
      <c r="S966" s="343"/>
      <c r="T966" s="344"/>
      <c r="U966" s="345"/>
      <c r="V966" s="345"/>
      <c r="W966" s="345"/>
      <c r="X966" s="345"/>
      <c r="Y966" s="345"/>
      <c r="Z966" s="345"/>
      <c r="AA966" s="345"/>
      <c r="AB966" s="346"/>
    </row>
    <row r="967" spans="2:28" customFormat="1" ht="15" customHeight="1" x14ac:dyDescent="0.25">
      <c r="B967" s="338"/>
      <c r="C967" s="330"/>
      <c r="D967" s="350"/>
      <c r="E967" s="350"/>
      <c r="F967" s="350"/>
      <c r="G967" s="350"/>
      <c r="H967" s="350"/>
      <c r="I967" s="355"/>
      <c r="J967" s="355"/>
      <c r="K967" s="351"/>
      <c r="L967" s="355"/>
      <c r="M967" s="350"/>
      <c r="N967" s="350"/>
      <c r="O967" s="350"/>
      <c r="P967" s="356"/>
      <c r="Q967" s="356"/>
      <c r="R967" s="357"/>
      <c r="S967" s="343"/>
      <c r="T967" s="344"/>
      <c r="U967" s="345"/>
      <c r="V967" s="345"/>
      <c r="W967" s="345"/>
      <c r="X967" s="345"/>
      <c r="Y967" s="345"/>
      <c r="Z967" s="345"/>
      <c r="AA967" s="345"/>
      <c r="AB967" s="346"/>
    </row>
    <row r="968" spans="2:28" customFormat="1" ht="15" customHeight="1" x14ac:dyDescent="0.25">
      <c r="B968" s="338"/>
      <c r="C968" s="330"/>
      <c r="D968" s="350"/>
      <c r="E968" s="350"/>
      <c r="F968" s="350"/>
      <c r="G968" s="350"/>
      <c r="H968" s="350"/>
      <c r="I968" s="355"/>
      <c r="J968" s="355"/>
      <c r="K968" s="351"/>
      <c r="L968" s="355"/>
      <c r="M968" s="350"/>
      <c r="N968" s="350"/>
      <c r="O968" s="350"/>
      <c r="P968" s="356"/>
      <c r="Q968" s="356"/>
      <c r="R968" s="357"/>
      <c r="S968" s="343"/>
      <c r="T968" s="344"/>
      <c r="U968" s="345"/>
      <c r="V968" s="345"/>
      <c r="W968" s="345"/>
      <c r="X968" s="345"/>
      <c r="Y968" s="345"/>
      <c r="Z968" s="345"/>
      <c r="AA968" s="345"/>
      <c r="AB968" s="346"/>
    </row>
    <row r="969" spans="2:28" customFormat="1" ht="15" customHeight="1" x14ac:dyDescent="0.25">
      <c r="B969" s="338"/>
      <c r="C969" s="330"/>
      <c r="D969" s="350"/>
      <c r="E969" s="350"/>
      <c r="F969" s="350"/>
      <c r="G969" s="350"/>
      <c r="H969" s="350"/>
      <c r="I969" s="355"/>
      <c r="J969" s="355"/>
      <c r="K969" s="351"/>
      <c r="L969" s="355"/>
      <c r="M969" s="350"/>
      <c r="N969" s="350"/>
      <c r="O969" s="350"/>
      <c r="P969" s="356"/>
      <c r="Q969" s="356"/>
      <c r="R969" s="357"/>
      <c r="S969" s="343"/>
      <c r="T969" s="344"/>
      <c r="U969" s="345"/>
      <c r="V969" s="345"/>
      <c r="W969" s="345"/>
      <c r="X969" s="345"/>
      <c r="Y969" s="345"/>
      <c r="Z969" s="345"/>
      <c r="AA969" s="345"/>
      <c r="AB969" s="346"/>
    </row>
    <row r="970" spans="2:28" customFormat="1" ht="15" customHeight="1" x14ac:dyDescent="0.25">
      <c r="B970" s="338"/>
      <c r="C970" s="330"/>
      <c r="D970" s="350"/>
      <c r="E970" s="350"/>
      <c r="F970" s="350"/>
      <c r="G970" s="350"/>
      <c r="H970" s="350"/>
      <c r="I970" s="355"/>
      <c r="J970" s="355"/>
      <c r="K970" s="351"/>
      <c r="L970" s="355"/>
      <c r="M970" s="350"/>
      <c r="N970" s="350"/>
      <c r="O970" s="350"/>
      <c r="P970" s="356"/>
      <c r="Q970" s="356"/>
      <c r="R970" s="357"/>
      <c r="S970" s="343"/>
      <c r="T970" s="344"/>
      <c r="U970" s="345"/>
      <c r="V970" s="345"/>
      <c r="W970" s="345"/>
      <c r="X970" s="345"/>
      <c r="Y970" s="345"/>
      <c r="Z970" s="345"/>
      <c r="AA970" s="345"/>
      <c r="AB970" s="346"/>
    </row>
    <row r="971" spans="2:28" customFormat="1" ht="15" customHeight="1" x14ac:dyDescent="0.25">
      <c r="B971" s="338"/>
      <c r="C971" s="330"/>
      <c r="D971" s="350"/>
      <c r="E971" s="350"/>
      <c r="F971" s="350"/>
      <c r="G971" s="350"/>
      <c r="H971" s="350"/>
      <c r="I971" s="355"/>
      <c r="J971" s="355"/>
      <c r="K971" s="351"/>
      <c r="L971" s="355"/>
      <c r="M971" s="350"/>
      <c r="N971" s="350"/>
      <c r="O971" s="350"/>
      <c r="P971" s="356"/>
      <c r="Q971" s="356"/>
      <c r="R971" s="357"/>
      <c r="S971" s="343"/>
      <c r="T971" s="344"/>
      <c r="U971" s="345"/>
      <c r="V971" s="345"/>
      <c r="W971" s="345"/>
      <c r="X971" s="345"/>
      <c r="Y971" s="345"/>
      <c r="Z971" s="345"/>
      <c r="AA971" s="345"/>
      <c r="AB971" s="346"/>
    </row>
    <row r="972" spans="2:28" customFormat="1" ht="15" customHeight="1" x14ac:dyDescent="0.25">
      <c r="B972" s="338"/>
      <c r="C972" s="330"/>
      <c r="D972" s="350"/>
      <c r="E972" s="350"/>
      <c r="F972" s="350"/>
      <c r="G972" s="350"/>
      <c r="H972" s="350"/>
      <c r="I972" s="355"/>
      <c r="J972" s="355"/>
      <c r="K972" s="351"/>
      <c r="L972" s="355"/>
      <c r="M972" s="350"/>
      <c r="N972" s="350"/>
      <c r="O972" s="350"/>
      <c r="P972" s="356"/>
      <c r="Q972" s="356"/>
      <c r="R972" s="357"/>
      <c r="S972" s="343"/>
      <c r="T972" s="344"/>
      <c r="U972" s="345"/>
      <c r="V972" s="345"/>
      <c r="W972" s="345"/>
      <c r="X972" s="345"/>
      <c r="Y972" s="345"/>
      <c r="Z972" s="345"/>
      <c r="AA972" s="345"/>
      <c r="AB972" s="346"/>
    </row>
    <row r="973" spans="2:28" customFormat="1" ht="15" customHeight="1" x14ac:dyDescent="0.25">
      <c r="B973" s="338"/>
      <c r="C973" s="330"/>
      <c r="D973" s="350"/>
      <c r="E973" s="350"/>
      <c r="F973" s="350"/>
      <c r="G973" s="350"/>
      <c r="H973" s="350"/>
      <c r="I973" s="355"/>
      <c r="J973" s="355"/>
      <c r="K973" s="351"/>
      <c r="L973" s="355"/>
      <c r="M973" s="350"/>
      <c r="N973" s="350"/>
      <c r="O973" s="350"/>
      <c r="P973" s="356"/>
      <c r="Q973" s="356"/>
      <c r="R973" s="357"/>
      <c r="S973" s="343"/>
      <c r="T973" s="344"/>
      <c r="U973" s="345"/>
      <c r="V973" s="345"/>
      <c r="W973" s="345"/>
      <c r="X973" s="345"/>
      <c r="Y973" s="345"/>
      <c r="Z973" s="345"/>
      <c r="AA973" s="345"/>
      <c r="AB973" s="346"/>
    </row>
    <row r="974" spans="2:28" customFormat="1" ht="15" customHeight="1" x14ac:dyDescent="0.25">
      <c r="B974" s="338"/>
      <c r="C974" s="330"/>
      <c r="D974" s="350"/>
      <c r="E974" s="350"/>
      <c r="F974" s="350"/>
      <c r="G974" s="350"/>
      <c r="H974" s="350"/>
      <c r="I974" s="355"/>
      <c r="J974" s="355"/>
      <c r="K974" s="351"/>
      <c r="L974" s="355"/>
      <c r="M974" s="350"/>
      <c r="N974" s="350"/>
      <c r="O974" s="350"/>
      <c r="P974" s="356"/>
      <c r="Q974" s="356"/>
      <c r="R974" s="357"/>
      <c r="S974" s="343"/>
      <c r="T974" s="344"/>
      <c r="U974" s="345"/>
      <c r="V974" s="345"/>
      <c r="W974" s="345"/>
      <c r="X974" s="345"/>
      <c r="Y974" s="345"/>
      <c r="Z974" s="345"/>
      <c r="AA974" s="345"/>
      <c r="AB974" s="346"/>
    </row>
    <row r="975" spans="2:28" customFormat="1" ht="15" customHeight="1" x14ac:dyDescent="0.25">
      <c r="B975" s="338"/>
      <c r="C975" s="330"/>
      <c r="D975" s="350"/>
      <c r="E975" s="350"/>
      <c r="F975" s="350"/>
      <c r="G975" s="350"/>
      <c r="H975" s="350"/>
      <c r="I975" s="355"/>
      <c r="J975" s="355"/>
      <c r="K975" s="351"/>
      <c r="L975" s="355"/>
      <c r="M975" s="350"/>
      <c r="N975" s="350"/>
      <c r="O975" s="350"/>
      <c r="P975" s="356"/>
      <c r="Q975" s="356"/>
      <c r="R975" s="357"/>
      <c r="S975" s="343"/>
      <c r="T975" s="344"/>
      <c r="U975" s="345"/>
      <c r="V975" s="345"/>
      <c r="W975" s="345"/>
      <c r="X975" s="345"/>
      <c r="Y975" s="345"/>
      <c r="Z975" s="345"/>
      <c r="AA975" s="345"/>
      <c r="AB975" s="346"/>
    </row>
    <row r="976" spans="2:28" customFormat="1" ht="15" customHeight="1" x14ac:dyDescent="0.25">
      <c r="B976" s="338"/>
      <c r="C976" s="330"/>
      <c r="D976" s="350"/>
      <c r="E976" s="350"/>
      <c r="F976" s="350"/>
      <c r="G976" s="350"/>
      <c r="H976" s="350"/>
      <c r="I976" s="355"/>
      <c r="J976" s="355"/>
      <c r="K976" s="351"/>
      <c r="L976" s="355"/>
      <c r="M976" s="350"/>
      <c r="N976" s="350"/>
      <c r="O976" s="350"/>
      <c r="P976" s="356"/>
      <c r="Q976" s="356"/>
      <c r="R976" s="357"/>
      <c r="S976" s="343"/>
      <c r="T976" s="344"/>
      <c r="U976" s="345"/>
      <c r="V976" s="345"/>
      <c r="W976" s="345"/>
      <c r="X976" s="345"/>
      <c r="Y976" s="345"/>
      <c r="Z976" s="345"/>
      <c r="AA976" s="345"/>
      <c r="AB976" s="346"/>
    </row>
    <row r="977" spans="2:28" customFormat="1" ht="15" customHeight="1" x14ac:dyDescent="0.25">
      <c r="B977" s="338"/>
      <c r="C977" s="330"/>
      <c r="D977" s="350"/>
      <c r="E977" s="350"/>
      <c r="F977" s="350"/>
      <c r="G977" s="350"/>
      <c r="H977" s="350"/>
      <c r="I977" s="355"/>
      <c r="J977" s="355"/>
      <c r="K977" s="351"/>
      <c r="L977" s="355"/>
      <c r="M977" s="350"/>
      <c r="N977" s="350"/>
      <c r="O977" s="350"/>
      <c r="P977" s="356"/>
      <c r="Q977" s="356"/>
      <c r="R977" s="357"/>
      <c r="S977" s="343"/>
      <c r="T977" s="344"/>
      <c r="U977" s="345"/>
      <c r="V977" s="345"/>
      <c r="W977" s="345"/>
      <c r="X977" s="345"/>
      <c r="Y977" s="345"/>
      <c r="Z977" s="345"/>
      <c r="AA977" s="345"/>
      <c r="AB977" s="346"/>
    </row>
    <row r="978" spans="2:28" customFormat="1" ht="15" customHeight="1" x14ac:dyDescent="0.25">
      <c r="B978" s="338"/>
      <c r="C978" s="330"/>
      <c r="D978" s="350"/>
      <c r="E978" s="350"/>
      <c r="F978" s="350"/>
      <c r="G978" s="350"/>
      <c r="H978" s="350"/>
      <c r="I978" s="355"/>
      <c r="J978" s="355"/>
      <c r="K978" s="351"/>
      <c r="L978" s="355"/>
      <c r="M978" s="350"/>
      <c r="N978" s="350"/>
      <c r="O978" s="350"/>
      <c r="P978" s="356"/>
      <c r="Q978" s="356"/>
      <c r="R978" s="357"/>
      <c r="S978" s="343"/>
      <c r="T978" s="344"/>
      <c r="U978" s="345"/>
      <c r="V978" s="345"/>
      <c r="W978" s="345"/>
      <c r="X978" s="345"/>
      <c r="Y978" s="345"/>
      <c r="Z978" s="345"/>
      <c r="AA978" s="345"/>
      <c r="AB978" s="346"/>
    </row>
    <row r="979" spans="2:28" customFormat="1" ht="15" customHeight="1" x14ac:dyDescent="0.25">
      <c r="B979" s="338"/>
      <c r="C979" s="330"/>
      <c r="D979" s="350"/>
      <c r="E979" s="350"/>
      <c r="F979" s="350"/>
      <c r="G979" s="350"/>
      <c r="H979" s="350"/>
      <c r="I979" s="355"/>
      <c r="J979" s="355"/>
      <c r="K979" s="351"/>
      <c r="L979" s="355"/>
      <c r="M979" s="350"/>
      <c r="N979" s="350"/>
      <c r="O979" s="350"/>
      <c r="P979" s="356"/>
      <c r="Q979" s="356"/>
      <c r="R979" s="357"/>
      <c r="S979" s="343"/>
      <c r="T979" s="344"/>
      <c r="U979" s="345"/>
      <c r="V979" s="345"/>
      <c r="W979" s="345"/>
      <c r="X979" s="345"/>
      <c r="Y979" s="345"/>
      <c r="Z979" s="345"/>
      <c r="AA979" s="345"/>
      <c r="AB979" s="346"/>
    </row>
    <row r="980" spans="2:28" customFormat="1" ht="15" customHeight="1" x14ac:dyDescent="0.25">
      <c r="B980" s="338"/>
      <c r="C980" s="330"/>
      <c r="D980" s="350"/>
      <c r="E980" s="350"/>
      <c r="F980" s="350"/>
      <c r="G980" s="350"/>
      <c r="H980" s="350"/>
      <c r="I980" s="355"/>
      <c r="J980" s="355"/>
      <c r="K980" s="351"/>
      <c r="L980" s="355"/>
      <c r="M980" s="350"/>
      <c r="N980" s="350"/>
      <c r="O980" s="350"/>
      <c r="P980" s="356"/>
      <c r="Q980" s="356"/>
      <c r="R980" s="357"/>
      <c r="S980" s="343"/>
      <c r="T980" s="344"/>
      <c r="U980" s="345"/>
      <c r="V980" s="345"/>
      <c r="W980" s="345"/>
      <c r="X980" s="345"/>
      <c r="Y980" s="345"/>
      <c r="Z980" s="345"/>
      <c r="AA980" s="345"/>
      <c r="AB980" s="346"/>
    </row>
    <row r="981" spans="2:28" customFormat="1" ht="15" customHeight="1" x14ac:dyDescent="0.25">
      <c r="B981" s="338"/>
      <c r="C981" s="330"/>
      <c r="D981" s="350"/>
      <c r="E981" s="350"/>
      <c r="F981" s="350"/>
      <c r="G981" s="350"/>
      <c r="H981" s="350"/>
      <c r="I981" s="355"/>
      <c r="J981" s="355"/>
      <c r="K981" s="351"/>
      <c r="L981" s="355"/>
      <c r="M981" s="350"/>
      <c r="N981" s="350"/>
      <c r="O981" s="350"/>
      <c r="P981" s="356"/>
      <c r="Q981" s="356"/>
      <c r="R981" s="357"/>
      <c r="S981" s="343"/>
      <c r="T981" s="344"/>
      <c r="U981" s="345"/>
      <c r="V981" s="345"/>
      <c r="W981" s="345"/>
      <c r="X981" s="345"/>
      <c r="Y981" s="345"/>
      <c r="Z981" s="345"/>
      <c r="AA981" s="345"/>
      <c r="AB981" s="346"/>
    </row>
    <row r="982" spans="2:28" customFormat="1" ht="15" customHeight="1" x14ac:dyDescent="0.25">
      <c r="B982" s="338"/>
      <c r="C982" s="330"/>
      <c r="D982" s="350"/>
      <c r="E982" s="350"/>
      <c r="F982" s="350"/>
      <c r="G982" s="350"/>
      <c r="H982" s="350"/>
      <c r="I982" s="355"/>
      <c r="J982" s="355"/>
      <c r="K982" s="351"/>
      <c r="L982" s="355"/>
      <c r="M982" s="350"/>
      <c r="N982" s="350"/>
      <c r="O982" s="350"/>
      <c r="P982" s="356"/>
      <c r="Q982" s="356"/>
      <c r="R982" s="357"/>
      <c r="S982" s="343"/>
      <c r="T982" s="344"/>
      <c r="U982" s="345"/>
      <c r="V982" s="345"/>
      <c r="W982" s="345"/>
      <c r="X982" s="345"/>
      <c r="Y982" s="345"/>
      <c r="Z982" s="345"/>
      <c r="AA982" s="345"/>
      <c r="AB982" s="346"/>
    </row>
    <row r="983" spans="2:28" customFormat="1" ht="15" customHeight="1" x14ac:dyDescent="0.25">
      <c r="B983" s="338"/>
      <c r="C983" s="330"/>
      <c r="D983" s="350"/>
      <c r="E983" s="350"/>
      <c r="F983" s="350"/>
      <c r="G983" s="350"/>
      <c r="H983" s="350"/>
      <c r="I983" s="355"/>
      <c r="J983" s="355"/>
      <c r="K983" s="351"/>
      <c r="L983" s="355"/>
      <c r="M983" s="350"/>
      <c r="N983" s="350"/>
      <c r="O983" s="350"/>
      <c r="P983" s="356"/>
      <c r="Q983" s="356"/>
      <c r="R983" s="357"/>
      <c r="S983" s="343"/>
      <c r="T983" s="344"/>
      <c r="U983" s="345"/>
      <c r="V983" s="345"/>
      <c r="W983" s="345"/>
      <c r="X983" s="345"/>
      <c r="Y983" s="345"/>
      <c r="Z983" s="345"/>
      <c r="AA983" s="345"/>
      <c r="AB983" s="346"/>
    </row>
    <row r="984" spans="2:28" customFormat="1" ht="15" customHeight="1" x14ac:dyDescent="0.25">
      <c r="B984" s="338"/>
      <c r="C984" s="330"/>
      <c r="D984" s="350"/>
      <c r="E984" s="350"/>
      <c r="F984" s="350"/>
      <c r="G984" s="350"/>
      <c r="H984" s="350"/>
      <c r="I984" s="355"/>
      <c r="J984" s="355"/>
      <c r="K984" s="351"/>
      <c r="L984" s="355"/>
      <c r="M984" s="350"/>
      <c r="N984" s="350"/>
      <c r="O984" s="350"/>
      <c r="P984" s="356"/>
      <c r="Q984" s="356"/>
      <c r="R984" s="357"/>
      <c r="S984" s="343"/>
      <c r="T984" s="344"/>
      <c r="U984" s="345"/>
      <c r="V984" s="345"/>
      <c r="W984" s="345"/>
      <c r="X984" s="345"/>
      <c r="Y984" s="345"/>
      <c r="Z984" s="345"/>
      <c r="AA984" s="345"/>
      <c r="AB984" s="346"/>
    </row>
    <row r="985" spans="2:28" customFormat="1" ht="15" customHeight="1" x14ac:dyDescent="0.25">
      <c r="B985" s="338"/>
      <c r="C985" s="330"/>
      <c r="D985" s="350"/>
      <c r="E985" s="350"/>
      <c r="F985" s="350"/>
      <c r="G985" s="350"/>
      <c r="H985" s="350"/>
      <c r="I985" s="355"/>
      <c r="J985" s="355"/>
      <c r="K985" s="351"/>
      <c r="L985" s="355"/>
      <c r="M985" s="350"/>
      <c r="N985" s="350"/>
      <c r="O985" s="350"/>
      <c r="P985" s="356"/>
      <c r="Q985" s="356"/>
      <c r="R985" s="357"/>
      <c r="S985" s="343"/>
      <c r="T985" s="344"/>
      <c r="U985" s="345"/>
      <c r="V985" s="345"/>
      <c r="W985" s="345"/>
      <c r="X985" s="345"/>
      <c r="Y985" s="345"/>
      <c r="Z985" s="345"/>
      <c r="AA985" s="345"/>
      <c r="AB985" s="346"/>
    </row>
    <row r="986" spans="2:28" customFormat="1" ht="15" customHeight="1" x14ac:dyDescent="0.25">
      <c r="B986" s="338"/>
      <c r="C986" s="330"/>
      <c r="D986" s="350"/>
      <c r="E986" s="350"/>
      <c r="F986" s="350"/>
      <c r="G986" s="350"/>
      <c r="H986" s="350"/>
      <c r="I986" s="355"/>
      <c r="J986" s="355"/>
      <c r="K986" s="351"/>
      <c r="L986" s="355"/>
      <c r="M986" s="350"/>
      <c r="N986" s="350"/>
      <c r="O986" s="350"/>
      <c r="P986" s="356"/>
      <c r="Q986" s="356"/>
      <c r="R986" s="357"/>
      <c r="S986" s="343"/>
      <c r="T986" s="344"/>
      <c r="U986" s="345"/>
      <c r="V986" s="345"/>
      <c r="W986" s="345"/>
      <c r="X986" s="345"/>
      <c r="Y986" s="345"/>
      <c r="Z986" s="345"/>
      <c r="AA986" s="345"/>
      <c r="AB986" s="346"/>
    </row>
    <row r="987" spans="2:28" customFormat="1" ht="15" customHeight="1" x14ac:dyDescent="0.25">
      <c r="B987" s="338"/>
      <c r="C987" s="330"/>
      <c r="D987" s="350"/>
      <c r="E987" s="350"/>
      <c r="F987" s="350"/>
      <c r="G987" s="350"/>
      <c r="H987" s="350"/>
      <c r="I987" s="355"/>
      <c r="J987" s="355"/>
      <c r="K987" s="351"/>
      <c r="L987" s="355"/>
      <c r="M987" s="350"/>
      <c r="N987" s="350"/>
      <c r="O987" s="350"/>
      <c r="P987" s="356"/>
      <c r="Q987" s="356"/>
      <c r="R987" s="357"/>
      <c r="S987" s="343"/>
      <c r="T987" s="344"/>
      <c r="U987" s="345"/>
      <c r="V987" s="345"/>
      <c r="W987" s="345"/>
      <c r="X987" s="345"/>
      <c r="Y987" s="345"/>
      <c r="Z987" s="345"/>
      <c r="AA987" s="345"/>
      <c r="AB987" s="346"/>
    </row>
    <row r="988" spans="2:28" customFormat="1" ht="15" customHeight="1" x14ac:dyDescent="0.25">
      <c r="B988" s="338"/>
      <c r="C988" s="330"/>
      <c r="D988" s="350"/>
      <c r="E988" s="350"/>
      <c r="F988" s="350"/>
      <c r="G988" s="350"/>
      <c r="H988" s="350"/>
      <c r="I988" s="355"/>
      <c r="J988" s="355"/>
      <c r="K988" s="351"/>
      <c r="L988" s="355"/>
      <c r="M988" s="350"/>
      <c r="N988" s="350"/>
      <c r="O988" s="350"/>
      <c r="P988" s="356"/>
      <c r="Q988" s="356"/>
      <c r="R988" s="357"/>
      <c r="S988" s="343"/>
      <c r="T988" s="344"/>
      <c r="U988" s="345"/>
      <c r="V988" s="345"/>
      <c r="W988" s="345"/>
      <c r="X988" s="345"/>
      <c r="Y988" s="345"/>
      <c r="Z988" s="345"/>
      <c r="AA988" s="345"/>
      <c r="AB988" s="346"/>
    </row>
    <row r="989" spans="2:28" customFormat="1" ht="15" customHeight="1" x14ac:dyDescent="0.25">
      <c r="B989" s="338"/>
      <c r="C989" s="330"/>
      <c r="D989" s="350"/>
      <c r="E989" s="350"/>
      <c r="F989" s="350"/>
      <c r="G989" s="350"/>
      <c r="H989" s="350"/>
      <c r="I989" s="355"/>
      <c r="J989" s="355"/>
      <c r="K989" s="351"/>
      <c r="L989" s="355"/>
      <c r="M989" s="350"/>
      <c r="N989" s="350"/>
      <c r="O989" s="350"/>
      <c r="P989" s="356"/>
      <c r="Q989" s="356"/>
      <c r="R989" s="357"/>
      <c r="S989" s="343"/>
      <c r="T989" s="344"/>
      <c r="U989" s="345"/>
      <c r="V989" s="345"/>
      <c r="W989" s="345"/>
      <c r="X989" s="345"/>
      <c r="Y989" s="345"/>
      <c r="Z989" s="345"/>
      <c r="AA989" s="345"/>
      <c r="AB989" s="346"/>
    </row>
    <row r="990" spans="2:28" customFormat="1" ht="15" customHeight="1" x14ac:dyDescent="0.25">
      <c r="B990" s="338"/>
      <c r="C990" s="330"/>
      <c r="D990" s="350"/>
      <c r="E990" s="350"/>
      <c r="F990" s="350"/>
      <c r="G990" s="350"/>
      <c r="H990" s="350"/>
      <c r="I990" s="355"/>
      <c r="J990" s="355"/>
      <c r="K990" s="351"/>
      <c r="L990" s="355"/>
      <c r="M990" s="350"/>
      <c r="N990" s="350"/>
      <c r="O990" s="350"/>
      <c r="P990" s="356"/>
      <c r="Q990" s="356"/>
      <c r="R990" s="357"/>
      <c r="S990" s="343"/>
      <c r="T990" s="344"/>
      <c r="U990" s="345"/>
      <c r="V990" s="345"/>
      <c r="W990" s="345"/>
      <c r="X990" s="345"/>
      <c r="Y990" s="345"/>
      <c r="Z990" s="345"/>
      <c r="AA990" s="345"/>
      <c r="AB990" s="346"/>
    </row>
    <row r="991" spans="2:28" customFormat="1" ht="15" customHeight="1" x14ac:dyDescent="0.25">
      <c r="B991" s="338"/>
      <c r="C991" s="330"/>
      <c r="D991" s="350"/>
      <c r="E991" s="350"/>
      <c r="F991" s="350"/>
      <c r="G991" s="350"/>
      <c r="H991" s="350"/>
      <c r="I991" s="355"/>
      <c r="J991" s="355"/>
      <c r="K991" s="351"/>
      <c r="L991" s="355"/>
      <c r="M991" s="350"/>
      <c r="N991" s="350"/>
      <c r="O991" s="350"/>
      <c r="P991" s="356"/>
      <c r="Q991" s="356"/>
      <c r="R991" s="357"/>
      <c r="S991" s="343"/>
      <c r="T991" s="344"/>
      <c r="U991" s="345"/>
      <c r="V991" s="345"/>
      <c r="W991" s="345"/>
      <c r="X991" s="345"/>
      <c r="Y991" s="345"/>
      <c r="Z991" s="345"/>
      <c r="AA991" s="345"/>
      <c r="AB991" s="346"/>
    </row>
    <row r="992" spans="2:28" customFormat="1" ht="15" customHeight="1" x14ac:dyDescent="0.25">
      <c r="B992" s="338"/>
      <c r="C992" s="330"/>
      <c r="D992" s="350"/>
      <c r="E992" s="350"/>
      <c r="F992" s="350"/>
      <c r="G992" s="350"/>
      <c r="H992" s="350"/>
      <c r="I992" s="355"/>
      <c r="J992" s="355"/>
      <c r="K992" s="351"/>
      <c r="L992" s="355"/>
      <c r="M992" s="350"/>
      <c r="N992" s="350"/>
      <c r="O992" s="350"/>
      <c r="P992" s="356"/>
      <c r="Q992" s="356"/>
      <c r="R992" s="357"/>
      <c r="S992" s="343"/>
      <c r="T992" s="344"/>
      <c r="U992" s="345"/>
      <c r="V992" s="345"/>
      <c r="W992" s="345"/>
      <c r="X992" s="345"/>
      <c r="Y992" s="345"/>
      <c r="Z992" s="345"/>
      <c r="AA992" s="345"/>
      <c r="AB992" s="346"/>
    </row>
    <row r="993" spans="2:28" customFormat="1" ht="15" customHeight="1" x14ac:dyDescent="0.25">
      <c r="B993" s="338"/>
      <c r="C993" s="330"/>
      <c r="D993" s="350"/>
      <c r="E993" s="350"/>
      <c r="F993" s="350"/>
      <c r="G993" s="350"/>
      <c r="H993" s="350"/>
      <c r="I993" s="355"/>
      <c r="J993" s="355"/>
      <c r="K993" s="351"/>
      <c r="L993" s="355"/>
      <c r="M993" s="350"/>
      <c r="N993" s="350"/>
      <c r="O993" s="350"/>
      <c r="P993" s="356"/>
      <c r="Q993" s="356"/>
      <c r="R993" s="357"/>
      <c r="S993" s="343"/>
      <c r="T993" s="344"/>
      <c r="U993" s="345"/>
      <c r="V993" s="345"/>
      <c r="W993" s="345"/>
      <c r="X993" s="345"/>
      <c r="Y993" s="345"/>
      <c r="Z993" s="345"/>
      <c r="AA993" s="345"/>
      <c r="AB993" s="346"/>
    </row>
    <row r="994" spans="2:28" customFormat="1" ht="15" customHeight="1" x14ac:dyDescent="0.25">
      <c r="B994" s="338"/>
      <c r="C994" s="330"/>
      <c r="D994" s="350"/>
      <c r="E994" s="350"/>
      <c r="F994" s="350"/>
      <c r="G994" s="350"/>
      <c r="H994" s="350"/>
      <c r="I994" s="355"/>
      <c r="J994" s="355"/>
      <c r="K994" s="351"/>
      <c r="L994" s="355"/>
      <c r="M994" s="350"/>
      <c r="N994" s="350"/>
      <c r="O994" s="350"/>
      <c r="P994" s="356"/>
      <c r="Q994" s="356"/>
      <c r="R994" s="357"/>
      <c r="S994" s="343"/>
      <c r="T994" s="344"/>
      <c r="U994" s="345"/>
      <c r="V994" s="345"/>
      <c r="W994" s="345"/>
      <c r="X994" s="345"/>
      <c r="Y994" s="345"/>
      <c r="Z994" s="345"/>
      <c r="AA994" s="345"/>
      <c r="AB994" s="346"/>
    </row>
    <row r="995" spans="2:28" customFormat="1" ht="15" customHeight="1" x14ac:dyDescent="0.25">
      <c r="B995" s="338"/>
      <c r="C995" s="330"/>
      <c r="D995" s="350"/>
      <c r="E995" s="350"/>
      <c r="F995" s="350"/>
      <c r="G995" s="350"/>
      <c r="H995" s="350"/>
      <c r="I995" s="355"/>
      <c r="J995" s="355"/>
      <c r="K995" s="351"/>
      <c r="L995" s="355"/>
      <c r="M995" s="350"/>
      <c r="N995" s="350"/>
      <c r="O995" s="350"/>
      <c r="P995" s="356"/>
      <c r="Q995" s="356"/>
      <c r="R995" s="357"/>
      <c r="S995" s="343"/>
      <c r="T995" s="344"/>
      <c r="U995" s="345"/>
      <c r="V995" s="345"/>
      <c r="W995" s="345"/>
      <c r="X995" s="345"/>
      <c r="Y995" s="345"/>
      <c r="Z995" s="345"/>
      <c r="AA995" s="345"/>
      <c r="AB995" s="346"/>
    </row>
    <row r="996" spans="2:28" customFormat="1" ht="15" customHeight="1" x14ac:dyDescent="0.25">
      <c r="B996" s="338"/>
      <c r="C996" s="330"/>
      <c r="D996" s="350"/>
      <c r="E996" s="350"/>
      <c r="F996" s="350"/>
      <c r="G996" s="350"/>
      <c r="H996" s="350"/>
      <c r="I996" s="355"/>
      <c r="J996" s="355"/>
      <c r="K996" s="351"/>
      <c r="L996" s="355"/>
      <c r="M996" s="350"/>
      <c r="N996" s="350"/>
      <c r="O996" s="350"/>
      <c r="P996" s="356"/>
      <c r="Q996" s="356"/>
      <c r="R996" s="357"/>
      <c r="S996" s="343"/>
      <c r="T996" s="344"/>
      <c r="U996" s="345"/>
      <c r="V996" s="345"/>
      <c r="W996" s="345"/>
      <c r="X996" s="345"/>
      <c r="Y996" s="345"/>
      <c r="Z996" s="345"/>
      <c r="AA996" s="345"/>
      <c r="AB996" s="346"/>
    </row>
    <row r="997" spans="2:28" customFormat="1" ht="15" customHeight="1" x14ac:dyDescent="0.25">
      <c r="B997" s="338"/>
      <c r="C997" s="330"/>
      <c r="D997" s="350"/>
      <c r="E997" s="350"/>
      <c r="F997" s="350"/>
      <c r="G997" s="350"/>
      <c r="H997" s="350"/>
      <c r="I997" s="355"/>
      <c r="J997" s="355"/>
      <c r="K997" s="351"/>
      <c r="L997" s="355"/>
      <c r="M997" s="350"/>
      <c r="N997" s="350"/>
      <c r="O997" s="350"/>
      <c r="P997" s="356"/>
      <c r="Q997" s="356"/>
      <c r="R997" s="357"/>
      <c r="S997" s="343"/>
      <c r="T997" s="344"/>
      <c r="U997" s="345"/>
      <c r="V997" s="345"/>
      <c r="W997" s="345"/>
      <c r="X997" s="345"/>
      <c r="Y997" s="345"/>
      <c r="Z997" s="345"/>
      <c r="AA997" s="345"/>
      <c r="AB997" s="346"/>
    </row>
    <row r="998" spans="2:28" customFormat="1" ht="15" customHeight="1" x14ac:dyDescent="0.25">
      <c r="B998" s="338"/>
      <c r="C998" s="330"/>
      <c r="D998" s="350"/>
      <c r="E998" s="350"/>
      <c r="F998" s="350"/>
      <c r="G998" s="350"/>
      <c r="H998" s="350"/>
      <c r="I998" s="355"/>
      <c r="J998" s="355"/>
      <c r="K998" s="351"/>
      <c r="L998" s="355"/>
      <c r="M998" s="350"/>
      <c r="N998" s="350"/>
      <c r="O998" s="350"/>
      <c r="P998" s="356"/>
      <c r="Q998" s="356"/>
      <c r="R998" s="357"/>
      <c r="S998" s="343"/>
      <c r="T998" s="344"/>
      <c r="U998" s="345"/>
      <c r="V998" s="345"/>
      <c r="W998" s="345"/>
      <c r="X998" s="345"/>
      <c r="Y998" s="345"/>
      <c r="Z998" s="345"/>
      <c r="AA998" s="345"/>
      <c r="AB998" s="346"/>
    </row>
    <row r="999" spans="2:28" customFormat="1" ht="15" customHeight="1" x14ac:dyDescent="0.25">
      <c r="B999" s="338"/>
      <c r="C999" s="330"/>
      <c r="D999" s="350"/>
      <c r="E999" s="350"/>
      <c r="F999" s="350"/>
      <c r="G999" s="350"/>
      <c r="H999" s="350"/>
      <c r="I999" s="355"/>
      <c r="J999" s="355"/>
      <c r="K999" s="351"/>
      <c r="L999" s="355"/>
      <c r="M999" s="350"/>
      <c r="N999" s="350"/>
      <c r="O999" s="350"/>
      <c r="P999" s="356"/>
      <c r="Q999" s="356"/>
      <c r="R999" s="357"/>
      <c r="S999" s="343"/>
      <c r="T999" s="344"/>
      <c r="U999" s="345"/>
      <c r="V999" s="345"/>
      <c r="W999" s="345"/>
      <c r="X999" s="345"/>
      <c r="Y999" s="345"/>
      <c r="Z999" s="345"/>
      <c r="AA999" s="345"/>
      <c r="AB999" s="346"/>
    </row>
    <row r="1000" spans="2:28" customFormat="1" ht="15" customHeight="1" x14ac:dyDescent="0.25">
      <c r="B1000" s="338"/>
      <c r="C1000" s="330"/>
      <c r="D1000" s="350"/>
      <c r="E1000" s="350"/>
      <c r="F1000" s="350"/>
      <c r="G1000" s="350"/>
      <c r="H1000" s="350"/>
      <c r="I1000" s="355"/>
      <c r="J1000" s="355"/>
      <c r="K1000" s="351"/>
      <c r="L1000" s="355"/>
      <c r="M1000" s="350"/>
      <c r="N1000" s="350"/>
      <c r="O1000" s="350"/>
      <c r="P1000" s="356"/>
      <c r="Q1000" s="356"/>
      <c r="R1000" s="357"/>
      <c r="S1000" s="343"/>
      <c r="T1000" s="344"/>
      <c r="U1000" s="345"/>
      <c r="V1000" s="345"/>
      <c r="W1000" s="345"/>
      <c r="X1000" s="345"/>
      <c r="Y1000" s="345"/>
      <c r="Z1000" s="345"/>
      <c r="AA1000" s="345"/>
      <c r="AB1000" s="346"/>
    </row>
    <row r="1001" spans="2:28" customFormat="1" ht="15" customHeight="1" x14ac:dyDescent="0.25">
      <c r="B1001" s="338"/>
      <c r="C1001" s="330"/>
      <c r="D1001" s="350"/>
      <c r="E1001" s="350"/>
      <c r="F1001" s="350"/>
      <c r="G1001" s="350"/>
      <c r="H1001" s="350"/>
      <c r="I1001" s="355"/>
      <c r="J1001" s="355"/>
      <c r="K1001" s="351"/>
      <c r="L1001" s="355"/>
      <c r="M1001" s="350"/>
      <c r="N1001" s="350"/>
      <c r="O1001" s="350"/>
      <c r="P1001" s="356"/>
      <c r="Q1001" s="356"/>
      <c r="R1001" s="357"/>
      <c r="S1001" s="343"/>
      <c r="T1001" s="344"/>
      <c r="U1001" s="345"/>
      <c r="V1001" s="345"/>
      <c r="W1001" s="345"/>
      <c r="X1001" s="345"/>
      <c r="Y1001" s="345"/>
      <c r="Z1001" s="345"/>
      <c r="AA1001" s="345"/>
      <c r="AB1001" s="346"/>
    </row>
    <row r="1002" spans="2:28" customFormat="1" ht="15" customHeight="1" x14ac:dyDescent="0.25">
      <c r="B1002" s="338"/>
      <c r="C1002" s="330"/>
      <c r="D1002" s="350"/>
      <c r="E1002" s="350"/>
      <c r="F1002" s="350"/>
      <c r="G1002" s="350"/>
      <c r="H1002" s="350"/>
      <c r="I1002" s="355"/>
      <c r="J1002" s="355"/>
      <c r="K1002" s="351"/>
      <c r="L1002" s="355"/>
      <c r="M1002" s="350"/>
      <c r="N1002" s="350"/>
      <c r="O1002" s="350"/>
      <c r="P1002" s="356"/>
      <c r="Q1002" s="356"/>
      <c r="R1002" s="357"/>
      <c r="S1002" s="343"/>
      <c r="T1002" s="344"/>
      <c r="U1002" s="345"/>
      <c r="V1002" s="345"/>
      <c r="W1002" s="345"/>
      <c r="X1002" s="345"/>
      <c r="Y1002" s="345"/>
      <c r="Z1002" s="345"/>
      <c r="AA1002" s="345"/>
      <c r="AB1002" s="346"/>
    </row>
    <row r="1003" spans="2:28" customFormat="1" ht="15" customHeight="1" x14ac:dyDescent="0.25">
      <c r="B1003" s="338"/>
      <c r="C1003" s="330"/>
      <c r="D1003" s="350"/>
      <c r="E1003" s="350"/>
      <c r="F1003" s="350"/>
      <c r="G1003" s="350"/>
      <c r="H1003" s="350"/>
      <c r="I1003" s="355"/>
      <c r="J1003" s="355"/>
      <c r="K1003" s="351"/>
      <c r="L1003" s="355"/>
      <c r="M1003" s="350"/>
      <c r="N1003" s="350"/>
      <c r="O1003" s="350"/>
      <c r="P1003" s="356"/>
      <c r="Q1003" s="356"/>
      <c r="R1003" s="357"/>
      <c r="S1003" s="343"/>
      <c r="T1003" s="344"/>
      <c r="U1003" s="345"/>
      <c r="V1003" s="345"/>
      <c r="W1003" s="345"/>
      <c r="X1003" s="345"/>
      <c r="Y1003" s="345"/>
      <c r="Z1003" s="345"/>
      <c r="AA1003" s="345"/>
      <c r="AB1003" s="346"/>
    </row>
    <row r="1004" spans="2:28" customFormat="1" ht="15" customHeight="1" x14ac:dyDescent="0.25">
      <c r="B1004" s="338"/>
      <c r="C1004" s="330"/>
      <c r="D1004" s="350"/>
      <c r="E1004" s="350"/>
      <c r="F1004" s="350"/>
      <c r="G1004" s="350"/>
      <c r="H1004" s="350"/>
      <c r="I1004" s="355"/>
      <c r="J1004" s="355"/>
      <c r="K1004" s="351"/>
      <c r="L1004" s="355"/>
      <c r="M1004" s="350"/>
      <c r="N1004" s="350"/>
      <c r="O1004" s="350"/>
      <c r="P1004" s="356"/>
      <c r="Q1004" s="356"/>
      <c r="R1004" s="357"/>
      <c r="S1004" s="343"/>
      <c r="T1004" s="344"/>
      <c r="U1004" s="345"/>
      <c r="V1004" s="345"/>
      <c r="W1004" s="345"/>
      <c r="X1004" s="345"/>
      <c r="Y1004" s="345"/>
      <c r="Z1004" s="345"/>
      <c r="AA1004" s="345"/>
      <c r="AB1004" s="346"/>
    </row>
    <row r="1005" spans="2:28" customFormat="1" ht="15" customHeight="1" x14ac:dyDescent="0.25">
      <c r="B1005" s="338"/>
      <c r="C1005" s="330"/>
      <c r="D1005" s="350"/>
      <c r="E1005" s="350"/>
      <c r="F1005" s="350"/>
      <c r="G1005" s="350"/>
      <c r="H1005" s="350"/>
      <c r="I1005" s="355"/>
      <c r="J1005" s="355"/>
      <c r="K1005" s="351"/>
      <c r="L1005" s="355"/>
      <c r="M1005" s="350"/>
      <c r="N1005" s="350"/>
      <c r="O1005" s="350"/>
      <c r="P1005" s="356"/>
      <c r="Q1005" s="356"/>
      <c r="R1005" s="357"/>
      <c r="S1005" s="343"/>
      <c r="T1005" s="344"/>
      <c r="U1005" s="345"/>
      <c r="V1005" s="345"/>
      <c r="W1005" s="345"/>
      <c r="X1005" s="345"/>
      <c r="Y1005" s="345"/>
      <c r="Z1005" s="345"/>
      <c r="AA1005" s="345"/>
      <c r="AB1005" s="346"/>
    </row>
    <row r="1006" spans="2:28" customFormat="1" ht="15" customHeight="1" x14ac:dyDescent="0.25">
      <c r="B1006" s="338"/>
      <c r="C1006" s="330"/>
      <c r="D1006" s="350"/>
      <c r="E1006" s="350"/>
      <c r="F1006" s="350"/>
      <c r="G1006" s="350"/>
      <c r="H1006" s="350"/>
      <c r="I1006" s="355"/>
      <c r="J1006" s="355"/>
      <c r="K1006" s="351"/>
      <c r="L1006" s="355"/>
      <c r="M1006" s="350"/>
      <c r="N1006" s="350"/>
      <c r="O1006" s="350"/>
      <c r="P1006" s="356"/>
      <c r="Q1006" s="356"/>
      <c r="R1006" s="357"/>
      <c r="S1006" s="343"/>
      <c r="T1006" s="344"/>
      <c r="U1006" s="345"/>
      <c r="V1006" s="345"/>
      <c r="W1006" s="345"/>
      <c r="X1006" s="345"/>
      <c r="Y1006" s="345"/>
      <c r="Z1006" s="345"/>
      <c r="AA1006" s="345"/>
      <c r="AB1006" s="346"/>
    </row>
    <row r="1007" spans="2:28" customFormat="1" ht="15" customHeight="1" x14ac:dyDescent="0.25">
      <c r="B1007" s="338"/>
      <c r="C1007" s="330"/>
      <c r="D1007" s="350"/>
      <c r="E1007" s="350"/>
      <c r="F1007" s="350"/>
      <c r="G1007" s="350"/>
      <c r="H1007" s="350"/>
      <c r="I1007" s="355"/>
      <c r="J1007" s="355"/>
      <c r="K1007" s="351"/>
      <c r="L1007" s="355"/>
      <c r="M1007" s="350"/>
      <c r="N1007" s="350"/>
      <c r="O1007" s="350"/>
      <c r="P1007" s="356"/>
      <c r="Q1007" s="356"/>
      <c r="R1007" s="357"/>
      <c r="S1007" s="343"/>
      <c r="T1007" s="344"/>
      <c r="U1007" s="345"/>
      <c r="V1007" s="345"/>
      <c r="W1007" s="345"/>
      <c r="X1007" s="345"/>
      <c r="Y1007" s="345"/>
      <c r="Z1007" s="345"/>
      <c r="AA1007" s="345"/>
      <c r="AB1007" s="346"/>
    </row>
    <row r="1008" spans="2:28" customFormat="1" ht="15" customHeight="1" x14ac:dyDescent="0.25">
      <c r="B1008" s="338"/>
      <c r="C1008" s="330"/>
      <c r="D1008" s="350"/>
      <c r="E1008" s="350"/>
      <c r="F1008" s="350"/>
      <c r="G1008" s="350"/>
      <c r="H1008" s="350"/>
      <c r="I1008" s="355"/>
      <c r="J1008" s="355"/>
      <c r="K1008" s="351"/>
      <c r="L1008" s="355"/>
      <c r="M1008" s="350"/>
      <c r="N1008" s="350"/>
      <c r="O1008" s="350"/>
      <c r="P1008" s="356"/>
      <c r="Q1008" s="356"/>
      <c r="R1008" s="357"/>
      <c r="S1008" s="343"/>
      <c r="T1008" s="344"/>
      <c r="U1008" s="345"/>
      <c r="V1008" s="345"/>
      <c r="W1008" s="345"/>
      <c r="X1008" s="345"/>
      <c r="Y1008" s="345"/>
      <c r="Z1008" s="345"/>
      <c r="AA1008" s="345"/>
      <c r="AB1008" s="346"/>
    </row>
    <row r="1009" spans="2:28" customFormat="1" ht="15" customHeight="1" x14ac:dyDescent="0.25">
      <c r="B1009" s="338"/>
      <c r="C1009" s="330"/>
      <c r="D1009" s="350"/>
      <c r="E1009" s="350"/>
      <c r="F1009" s="350"/>
      <c r="G1009" s="350"/>
      <c r="H1009" s="350"/>
      <c r="I1009" s="355"/>
      <c r="J1009" s="355"/>
      <c r="K1009" s="351"/>
      <c r="L1009" s="355"/>
      <c r="M1009" s="350"/>
      <c r="N1009" s="350"/>
      <c r="O1009" s="350"/>
      <c r="P1009" s="356"/>
      <c r="Q1009" s="356"/>
      <c r="R1009" s="357"/>
      <c r="S1009" s="343"/>
      <c r="T1009" s="344"/>
      <c r="U1009" s="345"/>
      <c r="V1009" s="345"/>
      <c r="W1009" s="345"/>
      <c r="X1009" s="345"/>
      <c r="Y1009" s="345"/>
      <c r="Z1009" s="345"/>
      <c r="AA1009" s="345"/>
      <c r="AB1009" s="346"/>
    </row>
    <row r="1010" spans="2:28" customFormat="1" ht="15" customHeight="1" x14ac:dyDescent="0.25">
      <c r="B1010" s="338"/>
      <c r="C1010" s="330"/>
      <c r="D1010" s="350"/>
      <c r="E1010" s="350"/>
      <c r="F1010" s="350"/>
      <c r="G1010" s="350"/>
      <c r="H1010" s="350"/>
      <c r="I1010" s="355"/>
      <c r="J1010" s="355"/>
      <c r="K1010" s="351"/>
      <c r="L1010" s="355"/>
      <c r="M1010" s="350"/>
      <c r="N1010" s="350"/>
      <c r="O1010" s="350"/>
      <c r="P1010" s="356"/>
      <c r="Q1010" s="356"/>
      <c r="R1010" s="357"/>
      <c r="S1010" s="343"/>
      <c r="T1010" s="344"/>
      <c r="U1010" s="345"/>
      <c r="V1010" s="345"/>
      <c r="W1010" s="345"/>
      <c r="X1010" s="345"/>
      <c r="Y1010" s="345"/>
      <c r="Z1010" s="345"/>
      <c r="AA1010" s="345"/>
      <c r="AB1010" s="346"/>
    </row>
    <row r="1011" spans="2:28" customFormat="1" ht="15" customHeight="1" x14ac:dyDescent="0.25">
      <c r="B1011" s="338"/>
      <c r="C1011" s="330"/>
      <c r="D1011" s="350"/>
      <c r="E1011" s="350"/>
      <c r="F1011" s="350"/>
      <c r="G1011" s="350"/>
      <c r="H1011" s="350"/>
      <c r="I1011" s="355"/>
      <c r="J1011" s="355"/>
      <c r="K1011" s="351"/>
      <c r="L1011" s="355"/>
      <c r="M1011" s="350"/>
      <c r="N1011" s="350"/>
      <c r="O1011" s="350"/>
      <c r="P1011" s="356"/>
      <c r="Q1011" s="356"/>
      <c r="R1011" s="357"/>
      <c r="S1011" s="343"/>
      <c r="T1011" s="344"/>
      <c r="U1011" s="345"/>
      <c r="V1011" s="345"/>
      <c r="W1011" s="345"/>
      <c r="X1011" s="345"/>
      <c r="Y1011" s="345"/>
      <c r="Z1011" s="345"/>
      <c r="AA1011" s="345"/>
      <c r="AB1011" s="346"/>
    </row>
    <row r="1012" spans="2:28" customFormat="1" ht="15" customHeight="1" x14ac:dyDescent="0.25">
      <c r="B1012" s="338"/>
      <c r="C1012" s="330"/>
      <c r="D1012" s="350"/>
      <c r="E1012" s="350"/>
      <c r="F1012" s="350"/>
      <c r="G1012" s="350"/>
      <c r="H1012" s="350"/>
      <c r="I1012" s="355"/>
      <c r="J1012" s="355"/>
      <c r="K1012" s="351"/>
      <c r="L1012" s="355"/>
      <c r="M1012" s="350"/>
      <c r="N1012" s="350"/>
      <c r="O1012" s="350"/>
      <c r="P1012" s="356"/>
      <c r="Q1012" s="356"/>
      <c r="R1012" s="357"/>
      <c r="S1012" s="343"/>
      <c r="T1012" s="344"/>
      <c r="U1012" s="345"/>
      <c r="V1012" s="345"/>
      <c r="W1012" s="345"/>
      <c r="X1012" s="345"/>
      <c r="Y1012" s="345"/>
      <c r="Z1012" s="345"/>
      <c r="AA1012" s="345"/>
      <c r="AB1012" s="346"/>
    </row>
    <row r="1013" spans="2:28" customFormat="1" ht="15" customHeight="1" x14ac:dyDescent="0.25">
      <c r="B1013" s="338"/>
      <c r="C1013" s="330"/>
      <c r="D1013" s="350"/>
      <c r="E1013" s="350"/>
      <c r="F1013" s="350"/>
      <c r="G1013" s="350"/>
      <c r="H1013" s="350"/>
      <c r="I1013" s="355"/>
      <c r="J1013" s="355"/>
      <c r="K1013" s="351"/>
      <c r="L1013" s="355"/>
      <c r="M1013" s="350"/>
      <c r="N1013" s="350"/>
      <c r="O1013" s="350"/>
      <c r="P1013" s="356"/>
      <c r="Q1013" s="356"/>
      <c r="R1013" s="357"/>
      <c r="S1013" s="343"/>
      <c r="T1013" s="344"/>
      <c r="U1013" s="345"/>
      <c r="V1013" s="345"/>
      <c r="W1013" s="345"/>
      <c r="X1013" s="345"/>
      <c r="Y1013" s="345"/>
      <c r="Z1013" s="345"/>
      <c r="AA1013" s="345"/>
      <c r="AB1013" s="346"/>
    </row>
    <row r="1014" spans="2:28" customFormat="1" ht="15" customHeight="1" x14ac:dyDescent="0.25">
      <c r="B1014" s="338"/>
      <c r="C1014" s="330"/>
      <c r="D1014" s="350"/>
      <c r="E1014" s="350"/>
      <c r="F1014" s="350"/>
      <c r="G1014" s="350"/>
      <c r="H1014" s="350"/>
      <c r="I1014" s="355"/>
      <c r="J1014" s="355"/>
      <c r="K1014" s="351"/>
      <c r="L1014" s="355"/>
      <c r="M1014" s="350"/>
      <c r="N1014" s="350"/>
      <c r="O1014" s="350"/>
      <c r="P1014" s="356"/>
      <c r="Q1014" s="356"/>
      <c r="R1014" s="357"/>
      <c r="S1014" s="343"/>
      <c r="T1014" s="344"/>
      <c r="U1014" s="345"/>
      <c r="V1014" s="345"/>
      <c r="W1014" s="345"/>
      <c r="X1014" s="345"/>
      <c r="Y1014" s="345"/>
      <c r="Z1014" s="345"/>
      <c r="AA1014" s="345"/>
      <c r="AB1014" s="346"/>
    </row>
    <row r="1015" spans="2:28" customFormat="1" ht="15" customHeight="1" x14ac:dyDescent="0.25">
      <c r="B1015" s="338"/>
      <c r="C1015" s="330"/>
      <c r="D1015" s="350"/>
      <c r="E1015" s="350"/>
      <c r="F1015" s="350"/>
      <c r="G1015" s="350"/>
      <c r="H1015" s="350"/>
      <c r="I1015" s="355"/>
      <c r="J1015" s="355"/>
      <c r="K1015" s="351"/>
      <c r="L1015" s="355"/>
      <c r="M1015" s="350"/>
      <c r="N1015" s="350"/>
      <c r="O1015" s="350"/>
      <c r="P1015" s="356"/>
      <c r="Q1015" s="356"/>
      <c r="R1015" s="357"/>
      <c r="S1015" s="343"/>
      <c r="T1015" s="344"/>
      <c r="U1015" s="345"/>
      <c r="V1015" s="345"/>
      <c r="W1015" s="345"/>
      <c r="X1015" s="345"/>
      <c r="Y1015" s="345"/>
      <c r="Z1015" s="345"/>
      <c r="AA1015" s="345"/>
      <c r="AB1015" s="346"/>
    </row>
    <row r="1016" spans="2:28" customFormat="1" ht="15" customHeight="1" x14ac:dyDescent="0.25">
      <c r="B1016" s="338"/>
      <c r="C1016" s="330"/>
      <c r="D1016" s="350"/>
      <c r="E1016" s="350"/>
      <c r="F1016" s="350"/>
      <c r="G1016" s="350"/>
      <c r="H1016" s="350"/>
      <c r="I1016" s="355"/>
      <c r="J1016" s="355"/>
      <c r="K1016" s="351"/>
      <c r="L1016" s="355"/>
      <c r="M1016" s="350"/>
      <c r="N1016" s="350"/>
      <c r="O1016" s="350"/>
      <c r="P1016" s="356"/>
      <c r="Q1016" s="356"/>
      <c r="R1016" s="357"/>
      <c r="S1016" s="343"/>
      <c r="T1016" s="344"/>
      <c r="U1016" s="345"/>
      <c r="V1016" s="345"/>
      <c r="W1016" s="345"/>
      <c r="X1016" s="345"/>
      <c r="Y1016" s="345"/>
      <c r="Z1016" s="345"/>
      <c r="AA1016" s="345"/>
      <c r="AB1016" s="346"/>
    </row>
    <row r="1017" spans="2:28" customFormat="1" ht="15" customHeight="1" x14ac:dyDescent="0.25">
      <c r="B1017" s="338"/>
      <c r="C1017" s="330"/>
      <c r="D1017" s="350"/>
      <c r="E1017" s="350"/>
      <c r="F1017" s="350"/>
      <c r="G1017" s="350"/>
      <c r="H1017" s="350"/>
      <c r="I1017" s="355"/>
      <c r="J1017" s="355"/>
      <c r="K1017" s="351"/>
      <c r="L1017" s="355"/>
      <c r="M1017" s="350"/>
      <c r="N1017" s="350"/>
      <c r="O1017" s="350"/>
      <c r="P1017" s="356"/>
      <c r="Q1017" s="356"/>
      <c r="R1017" s="357"/>
      <c r="S1017" s="343"/>
      <c r="T1017" s="344"/>
      <c r="U1017" s="345"/>
      <c r="V1017" s="345"/>
      <c r="W1017" s="345"/>
      <c r="X1017" s="345"/>
      <c r="Y1017" s="345"/>
      <c r="Z1017" s="345"/>
      <c r="AA1017" s="345"/>
      <c r="AB1017" s="346"/>
    </row>
    <row r="1018" spans="2:28" customFormat="1" ht="15" customHeight="1" x14ac:dyDescent="0.25">
      <c r="B1018" s="338"/>
      <c r="C1018" s="330"/>
      <c r="D1018" s="350"/>
      <c r="E1018" s="350"/>
      <c r="F1018" s="350"/>
      <c r="G1018" s="350"/>
      <c r="H1018" s="350"/>
      <c r="I1018" s="355"/>
      <c r="J1018" s="355"/>
      <c r="K1018" s="351"/>
      <c r="L1018" s="355"/>
      <c r="M1018" s="350"/>
      <c r="N1018" s="350"/>
      <c r="O1018" s="350"/>
      <c r="P1018" s="356"/>
      <c r="Q1018" s="356"/>
      <c r="R1018" s="357"/>
      <c r="S1018" s="343"/>
      <c r="T1018" s="344"/>
      <c r="U1018" s="345"/>
      <c r="V1018" s="345"/>
      <c r="W1018" s="345"/>
      <c r="X1018" s="345"/>
      <c r="Y1018" s="345"/>
      <c r="Z1018" s="345"/>
      <c r="AA1018" s="345"/>
      <c r="AB1018" s="346"/>
    </row>
    <row r="1019" spans="2:28" customFormat="1" ht="15" customHeight="1" x14ac:dyDescent="0.25">
      <c r="B1019" s="338"/>
      <c r="C1019" s="330"/>
      <c r="D1019" s="350"/>
      <c r="E1019" s="350"/>
      <c r="F1019" s="350"/>
      <c r="G1019" s="350"/>
      <c r="H1019" s="350"/>
      <c r="I1019" s="355"/>
      <c r="J1019" s="355"/>
      <c r="K1019" s="351"/>
      <c r="L1019" s="355"/>
      <c r="M1019" s="350"/>
      <c r="N1019" s="350"/>
      <c r="O1019" s="350"/>
      <c r="P1019" s="356"/>
      <c r="Q1019" s="356"/>
      <c r="R1019" s="357"/>
      <c r="S1019" s="343"/>
      <c r="T1019" s="344"/>
      <c r="U1019" s="345"/>
      <c r="V1019" s="345"/>
      <c r="W1019" s="345"/>
      <c r="X1019" s="345"/>
      <c r="Y1019" s="345"/>
      <c r="Z1019" s="345"/>
      <c r="AA1019" s="345"/>
      <c r="AB1019" s="346"/>
    </row>
    <row r="1020" spans="2:28" customFormat="1" ht="15" customHeight="1" x14ac:dyDescent="0.25">
      <c r="B1020" s="338"/>
      <c r="C1020" s="330"/>
      <c r="D1020" s="350"/>
      <c r="E1020" s="350"/>
      <c r="F1020" s="350"/>
      <c r="G1020" s="350"/>
      <c r="H1020" s="350"/>
      <c r="I1020" s="355"/>
      <c r="J1020" s="355"/>
      <c r="K1020" s="351"/>
      <c r="L1020" s="355"/>
      <c r="M1020" s="350"/>
      <c r="N1020" s="350"/>
      <c r="O1020" s="350"/>
      <c r="P1020" s="356"/>
      <c r="Q1020" s="356"/>
      <c r="R1020" s="357"/>
      <c r="S1020" s="343"/>
      <c r="T1020" s="344"/>
      <c r="U1020" s="345"/>
      <c r="V1020" s="345"/>
      <c r="W1020" s="345"/>
      <c r="X1020" s="345"/>
      <c r="Y1020" s="345"/>
      <c r="Z1020" s="345"/>
      <c r="AA1020" s="345"/>
      <c r="AB1020" s="346"/>
    </row>
    <row r="1021" spans="2:28" customFormat="1" ht="15" customHeight="1" x14ac:dyDescent="0.25">
      <c r="B1021" s="338"/>
      <c r="C1021" s="330"/>
      <c r="D1021" s="350"/>
      <c r="E1021" s="350"/>
      <c r="F1021" s="350"/>
      <c r="G1021" s="350"/>
      <c r="H1021" s="350"/>
      <c r="I1021" s="355"/>
      <c r="J1021" s="355"/>
      <c r="K1021" s="351"/>
      <c r="L1021" s="355"/>
      <c r="M1021" s="350"/>
      <c r="N1021" s="350"/>
      <c r="O1021" s="350"/>
      <c r="P1021" s="356"/>
      <c r="Q1021" s="356"/>
      <c r="R1021" s="357"/>
      <c r="S1021" s="343"/>
      <c r="T1021" s="344"/>
      <c r="U1021" s="345"/>
      <c r="V1021" s="345"/>
      <c r="W1021" s="345"/>
      <c r="X1021" s="345"/>
      <c r="Y1021" s="345"/>
      <c r="Z1021" s="345"/>
      <c r="AA1021" s="345"/>
      <c r="AB1021" s="346"/>
    </row>
    <row r="1022" spans="2:28" customFormat="1" ht="15" customHeight="1" x14ac:dyDescent="0.25">
      <c r="B1022" s="338"/>
      <c r="C1022" s="330"/>
      <c r="D1022" s="350"/>
      <c r="E1022" s="350"/>
      <c r="F1022" s="350"/>
      <c r="G1022" s="350"/>
      <c r="H1022" s="350"/>
      <c r="I1022" s="355"/>
      <c r="J1022" s="355"/>
      <c r="K1022" s="351"/>
      <c r="L1022" s="355"/>
      <c r="M1022" s="350"/>
      <c r="N1022" s="350"/>
      <c r="O1022" s="350"/>
      <c r="P1022" s="356"/>
      <c r="Q1022" s="356"/>
      <c r="R1022" s="357"/>
      <c r="S1022" s="343"/>
      <c r="T1022" s="344"/>
      <c r="U1022" s="345"/>
      <c r="V1022" s="345"/>
      <c r="W1022" s="345"/>
      <c r="X1022" s="345"/>
      <c r="Y1022" s="345"/>
      <c r="Z1022" s="345"/>
      <c r="AA1022" s="345"/>
      <c r="AB1022" s="346"/>
    </row>
    <row r="1023" spans="2:28" customFormat="1" ht="15" customHeight="1" x14ac:dyDescent="0.25">
      <c r="B1023" s="338"/>
      <c r="C1023" s="330"/>
      <c r="D1023" s="350"/>
      <c r="E1023" s="350"/>
      <c r="F1023" s="350"/>
      <c r="G1023" s="350"/>
      <c r="H1023" s="350"/>
      <c r="I1023" s="355"/>
      <c r="J1023" s="355"/>
      <c r="K1023" s="351"/>
      <c r="L1023" s="355"/>
      <c r="M1023" s="350"/>
      <c r="N1023" s="350"/>
      <c r="O1023" s="350"/>
      <c r="P1023" s="356"/>
      <c r="Q1023" s="356"/>
      <c r="R1023" s="357"/>
      <c r="S1023" s="343"/>
      <c r="T1023" s="344"/>
      <c r="U1023" s="345"/>
      <c r="V1023" s="345"/>
      <c r="W1023" s="345"/>
      <c r="X1023" s="345"/>
      <c r="Y1023" s="345"/>
      <c r="Z1023" s="345"/>
      <c r="AA1023" s="345"/>
      <c r="AB1023" s="346"/>
    </row>
    <row r="1024" spans="2:28" customFormat="1" ht="15" customHeight="1" x14ac:dyDescent="0.25">
      <c r="B1024" s="338"/>
      <c r="C1024" s="330"/>
      <c r="D1024" s="350"/>
      <c r="E1024" s="350"/>
      <c r="F1024" s="350"/>
      <c r="G1024" s="350"/>
      <c r="H1024" s="350"/>
      <c r="I1024" s="355"/>
      <c r="J1024" s="355"/>
      <c r="K1024" s="351"/>
      <c r="L1024" s="355"/>
      <c r="M1024" s="350"/>
      <c r="N1024" s="350"/>
      <c r="O1024" s="350"/>
      <c r="P1024" s="356"/>
      <c r="Q1024" s="356"/>
      <c r="R1024" s="357"/>
      <c r="S1024" s="343"/>
      <c r="T1024" s="344"/>
      <c r="U1024" s="345"/>
      <c r="V1024" s="345"/>
      <c r="W1024" s="345"/>
      <c r="X1024" s="345"/>
      <c r="Y1024" s="345"/>
      <c r="Z1024" s="345"/>
      <c r="AA1024" s="345"/>
      <c r="AB1024" s="346"/>
    </row>
    <row r="1025" spans="2:28" customFormat="1" ht="15" customHeight="1" x14ac:dyDescent="0.25">
      <c r="B1025" s="338"/>
      <c r="C1025" s="330"/>
      <c r="D1025" s="350"/>
      <c r="E1025" s="350"/>
      <c r="F1025" s="350"/>
      <c r="G1025" s="350"/>
      <c r="H1025" s="350"/>
      <c r="I1025" s="355"/>
      <c r="J1025" s="355"/>
      <c r="K1025" s="351"/>
      <c r="L1025" s="355"/>
      <c r="M1025" s="350"/>
      <c r="N1025" s="350"/>
      <c r="O1025" s="350"/>
      <c r="P1025" s="356"/>
      <c r="Q1025" s="356"/>
      <c r="R1025" s="357"/>
      <c r="S1025" s="343"/>
      <c r="T1025" s="344"/>
      <c r="U1025" s="345"/>
      <c r="V1025" s="345"/>
      <c r="W1025" s="345"/>
      <c r="X1025" s="345"/>
      <c r="Y1025" s="345"/>
      <c r="Z1025" s="345"/>
      <c r="AA1025" s="345"/>
      <c r="AB1025" s="346"/>
    </row>
    <row r="1026" spans="2:28" customFormat="1" ht="15" customHeight="1" x14ac:dyDescent="0.25">
      <c r="B1026" s="338"/>
      <c r="C1026" s="330"/>
      <c r="D1026" s="350"/>
      <c r="E1026" s="350"/>
      <c r="F1026" s="350"/>
      <c r="G1026" s="350"/>
      <c r="H1026" s="350"/>
      <c r="I1026" s="355"/>
      <c r="J1026" s="355"/>
      <c r="K1026" s="351"/>
      <c r="L1026" s="355"/>
      <c r="M1026" s="350"/>
      <c r="N1026" s="350"/>
      <c r="O1026" s="350"/>
      <c r="P1026" s="356"/>
      <c r="Q1026" s="356"/>
      <c r="R1026" s="357"/>
      <c r="S1026" s="343"/>
      <c r="T1026" s="344"/>
      <c r="U1026" s="345"/>
      <c r="V1026" s="345"/>
      <c r="W1026" s="345"/>
      <c r="X1026" s="345"/>
      <c r="Y1026" s="345"/>
      <c r="Z1026" s="345"/>
      <c r="AA1026" s="345"/>
      <c r="AB1026" s="346"/>
    </row>
    <row r="1027" spans="2:28" customFormat="1" ht="15" customHeight="1" x14ac:dyDescent="0.25">
      <c r="B1027" s="338"/>
      <c r="C1027" s="330"/>
      <c r="D1027" s="350"/>
      <c r="E1027" s="350"/>
      <c r="F1027" s="350"/>
      <c r="G1027" s="350"/>
      <c r="H1027" s="350"/>
      <c r="I1027" s="355"/>
      <c r="J1027" s="355"/>
      <c r="K1027" s="351"/>
      <c r="L1027" s="355"/>
      <c r="M1027" s="350"/>
      <c r="N1027" s="350"/>
      <c r="O1027" s="350"/>
      <c r="P1027" s="356"/>
      <c r="Q1027" s="356"/>
      <c r="R1027" s="357"/>
      <c r="S1027" s="343"/>
      <c r="T1027" s="344"/>
      <c r="U1027" s="345"/>
      <c r="V1027" s="345"/>
      <c r="W1027" s="345"/>
      <c r="X1027" s="345"/>
      <c r="Y1027" s="345"/>
      <c r="Z1027" s="345"/>
      <c r="AA1027" s="345"/>
      <c r="AB1027" s="346"/>
    </row>
    <row r="1028" spans="2:28" customFormat="1" ht="15" customHeight="1" x14ac:dyDescent="0.25">
      <c r="B1028" s="338"/>
      <c r="C1028" s="330"/>
      <c r="D1028" s="350"/>
      <c r="E1028" s="350"/>
      <c r="F1028" s="350"/>
      <c r="G1028" s="350"/>
      <c r="H1028" s="350"/>
      <c r="I1028" s="355"/>
      <c r="J1028" s="355"/>
      <c r="K1028" s="351"/>
      <c r="L1028" s="355"/>
      <c r="M1028" s="350"/>
      <c r="N1028" s="350"/>
      <c r="O1028" s="350"/>
      <c r="P1028" s="356"/>
      <c r="Q1028" s="356"/>
      <c r="R1028" s="357"/>
      <c r="S1028" s="343"/>
      <c r="T1028" s="344"/>
      <c r="U1028" s="345"/>
      <c r="V1028" s="345"/>
      <c r="W1028" s="345"/>
      <c r="X1028" s="345"/>
      <c r="Y1028" s="345"/>
      <c r="Z1028" s="345"/>
      <c r="AA1028" s="345"/>
      <c r="AB1028" s="346"/>
    </row>
    <row r="1029" spans="2:28" customFormat="1" ht="15" customHeight="1" x14ac:dyDescent="0.25">
      <c r="B1029" s="338"/>
      <c r="C1029" s="330"/>
      <c r="D1029" s="350"/>
      <c r="E1029" s="350"/>
      <c r="F1029" s="350"/>
      <c r="G1029" s="350"/>
      <c r="H1029" s="350"/>
      <c r="I1029" s="355"/>
      <c r="J1029" s="355"/>
      <c r="K1029" s="351"/>
      <c r="L1029" s="355"/>
      <c r="M1029" s="350"/>
      <c r="N1029" s="350"/>
      <c r="O1029" s="350"/>
      <c r="P1029" s="356"/>
      <c r="Q1029" s="356"/>
      <c r="R1029" s="357"/>
      <c r="S1029" s="343"/>
      <c r="T1029" s="344"/>
      <c r="U1029" s="345"/>
      <c r="V1029" s="345"/>
      <c r="W1029" s="345"/>
      <c r="X1029" s="345"/>
      <c r="Y1029" s="345"/>
      <c r="Z1029" s="345"/>
      <c r="AA1029" s="345"/>
      <c r="AB1029" s="346"/>
    </row>
    <row r="1030" spans="2:28" customFormat="1" ht="15" customHeight="1" x14ac:dyDescent="0.25">
      <c r="B1030" s="338"/>
      <c r="C1030" s="330"/>
      <c r="D1030" s="350"/>
      <c r="E1030" s="350"/>
      <c r="F1030" s="350"/>
      <c r="G1030" s="350"/>
      <c r="H1030" s="350"/>
      <c r="I1030" s="355"/>
      <c r="J1030" s="355"/>
      <c r="K1030" s="351"/>
      <c r="L1030" s="355"/>
      <c r="M1030" s="350"/>
      <c r="N1030" s="350"/>
      <c r="O1030" s="350"/>
      <c r="P1030" s="356"/>
      <c r="Q1030" s="356"/>
      <c r="R1030" s="357"/>
      <c r="S1030" s="343"/>
      <c r="T1030" s="344"/>
      <c r="U1030" s="345"/>
      <c r="V1030" s="345"/>
      <c r="W1030" s="345"/>
      <c r="X1030" s="345"/>
      <c r="Y1030" s="345"/>
      <c r="Z1030" s="345"/>
      <c r="AA1030" s="345"/>
      <c r="AB1030" s="346"/>
    </row>
    <row r="1031" spans="2:28" customFormat="1" ht="15" customHeight="1" x14ac:dyDescent="0.25">
      <c r="B1031" s="338"/>
      <c r="C1031" s="330"/>
      <c r="D1031" s="350"/>
      <c r="E1031" s="350"/>
      <c r="F1031" s="350"/>
      <c r="G1031" s="350"/>
      <c r="H1031" s="350"/>
      <c r="I1031" s="355"/>
      <c r="J1031" s="355"/>
      <c r="K1031" s="351"/>
      <c r="L1031" s="355"/>
      <c r="M1031" s="350"/>
      <c r="N1031" s="350"/>
      <c r="O1031" s="350"/>
      <c r="P1031" s="356"/>
      <c r="Q1031" s="356"/>
      <c r="R1031" s="357"/>
      <c r="S1031" s="343"/>
      <c r="T1031" s="344"/>
      <c r="U1031" s="345"/>
      <c r="V1031" s="345"/>
      <c r="W1031" s="345"/>
      <c r="X1031" s="345"/>
      <c r="Y1031" s="345"/>
      <c r="Z1031" s="345"/>
      <c r="AA1031" s="345"/>
      <c r="AB1031" s="346"/>
    </row>
    <row r="1032" spans="2:28" customFormat="1" ht="15" customHeight="1" x14ac:dyDescent="0.25">
      <c r="B1032" s="338"/>
      <c r="C1032" s="330"/>
      <c r="D1032" s="350"/>
      <c r="E1032" s="350"/>
      <c r="F1032" s="350"/>
      <c r="G1032" s="350"/>
      <c r="H1032" s="350"/>
      <c r="I1032" s="355"/>
      <c r="J1032" s="355"/>
      <c r="K1032" s="351"/>
      <c r="L1032" s="355"/>
      <c r="M1032" s="350"/>
      <c r="N1032" s="350"/>
      <c r="O1032" s="350"/>
      <c r="P1032" s="356"/>
      <c r="Q1032" s="356"/>
      <c r="R1032" s="357"/>
      <c r="S1032" s="343"/>
      <c r="T1032" s="344"/>
      <c r="U1032" s="345"/>
      <c r="V1032" s="345"/>
      <c r="W1032" s="345"/>
      <c r="X1032" s="345"/>
      <c r="Y1032" s="345"/>
      <c r="Z1032" s="345"/>
      <c r="AA1032" s="345"/>
      <c r="AB1032" s="346"/>
    </row>
    <row r="1033" spans="2:28" customFormat="1" ht="15" customHeight="1" x14ac:dyDescent="0.25">
      <c r="B1033" s="338"/>
      <c r="C1033" s="330"/>
      <c r="D1033" s="350"/>
      <c r="E1033" s="350"/>
      <c r="F1033" s="350"/>
      <c r="G1033" s="350"/>
      <c r="H1033" s="350"/>
      <c r="I1033" s="355"/>
      <c r="J1033" s="355"/>
      <c r="K1033" s="351"/>
      <c r="L1033" s="355"/>
      <c r="M1033" s="350"/>
      <c r="N1033" s="350"/>
      <c r="O1033" s="350"/>
      <c r="P1033" s="356"/>
      <c r="Q1033" s="356"/>
      <c r="R1033" s="357"/>
      <c r="S1033" s="343"/>
      <c r="T1033" s="344"/>
      <c r="U1033" s="345"/>
      <c r="V1033" s="345"/>
      <c r="W1033" s="345"/>
      <c r="X1033" s="345"/>
      <c r="Y1033" s="345"/>
      <c r="Z1033" s="345"/>
      <c r="AA1033" s="345"/>
      <c r="AB1033" s="346"/>
    </row>
    <row r="1034" spans="2:28" customFormat="1" ht="15" customHeight="1" x14ac:dyDescent="0.25">
      <c r="B1034" s="338"/>
      <c r="C1034" s="330"/>
      <c r="D1034" s="350"/>
      <c r="E1034" s="350"/>
      <c r="F1034" s="350"/>
      <c r="G1034" s="350"/>
      <c r="H1034" s="350"/>
      <c r="I1034" s="355"/>
      <c r="J1034" s="355"/>
      <c r="K1034" s="351"/>
      <c r="L1034" s="355"/>
      <c r="M1034" s="350"/>
      <c r="N1034" s="350"/>
      <c r="O1034" s="350"/>
      <c r="P1034" s="356"/>
      <c r="Q1034" s="356"/>
      <c r="R1034" s="357"/>
      <c r="S1034" s="343"/>
      <c r="T1034" s="344"/>
      <c r="U1034" s="345"/>
      <c r="V1034" s="345"/>
      <c r="W1034" s="345"/>
      <c r="X1034" s="345"/>
      <c r="Y1034" s="345"/>
      <c r="Z1034" s="345"/>
      <c r="AA1034" s="345"/>
      <c r="AB1034" s="346"/>
    </row>
    <row r="1035" spans="2:28" customFormat="1" ht="15" customHeight="1" x14ac:dyDescent="0.25">
      <c r="B1035" s="338"/>
      <c r="C1035" s="330"/>
      <c r="D1035" s="350"/>
      <c r="E1035" s="350"/>
      <c r="F1035" s="350"/>
      <c r="G1035" s="350"/>
      <c r="H1035" s="350"/>
      <c r="I1035" s="355"/>
      <c r="J1035" s="355"/>
      <c r="K1035" s="351"/>
      <c r="L1035" s="355"/>
      <c r="M1035" s="350"/>
      <c r="N1035" s="350"/>
      <c r="O1035" s="350"/>
      <c r="P1035" s="356"/>
      <c r="Q1035" s="356"/>
      <c r="R1035" s="357"/>
      <c r="S1035" s="343"/>
      <c r="T1035" s="344"/>
      <c r="U1035" s="345"/>
      <c r="V1035" s="345"/>
      <c r="W1035" s="345"/>
      <c r="X1035" s="345"/>
      <c r="Y1035" s="345"/>
      <c r="Z1035" s="345"/>
      <c r="AA1035" s="345"/>
      <c r="AB1035" s="346"/>
    </row>
    <row r="1036" spans="2:28" customFormat="1" ht="15" customHeight="1" x14ac:dyDescent="0.25">
      <c r="B1036" s="338"/>
      <c r="C1036" s="330"/>
      <c r="D1036" s="350"/>
      <c r="E1036" s="350"/>
      <c r="F1036" s="350"/>
      <c r="G1036" s="350"/>
      <c r="H1036" s="350"/>
      <c r="I1036" s="355"/>
      <c r="J1036" s="355"/>
      <c r="K1036" s="351"/>
      <c r="L1036" s="355"/>
      <c r="M1036" s="350"/>
      <c r="N1036" s="350"/>
      <c r="O1036" s="350"/>
      <c r="P1036" s="356"/>
      <c r="Q1036" s="356"/>
      <c r="R1036" s="357"/>
      <c r="S1036" s="343"/>
      <c r="T1036" s="344"/>
      <c r="U1036" s="345"/>
      <c r="V1036" s="345"/>
      <c r="W1036" s="345"/>
      <c r="X1036" s="345"/>
      <c r="Y1036" s="345"/>
      <c r="Z1036" s="345"/>
      <c r="AA1036" s="345"/>
      <c r="AB1036" s="346"/>
    </row>
    <row r="1037" spans="2:28" customFormat="1" ht="15" customHeight="1" x14ac:dyDescent="0.25">
      <c r="B1037" s="338"/>
      <c r="C1037" s="330"/>
      <c r="D1037" s="350"/>
      <c r="E1037" s="350"/>
      <c r="F1037" s="350"/>
      <c r="G1037" s="350"/>
      <c r="H1037" s="350"/>
      <c r="I1037" s="355"/>
      <c r="J1037" s="355"/>
      <c r="K1037" s="351"/>
      <c r="L1037" s="355"/>
      <c r="M1037" s="350"/>
      <c r="N1037" s="350"/>
      <c r="O1037" s="350"/>
      <c r="P1037" s="356"/>
      <c r="Q1037" s="356"/>
      <c r="R1037" s="357"/>
      <c r="S1037" s="343"/>
      <c r="T1037" s="344"/>
      <c r="U1037" s="345"/>
      <c r="V1037" s="345"/>
      <c r="W1037" s="345"/>
      <c r="X1037" s="345"/>
      <c r="Y1037" s="345"/>
      <c r="Z1037" s="345"/>
      <c r="AA1037" s="345"/>
      <c r="AB1037" s="346"/>
    </row>
    <row r="1038" spans="2:28" customFormat="1" ht="15" customHeight="1" x14ac:dyDescent="0.25">
      <c r="B1038" s="338"/>
      <c r="C1038" s="330"/>
      <c r="D1038" s="350"/>
      <c r="E1038" s="350"/>
      <c r="F1038" s="350"/>
      <c r="G1038" s="350"/>
      <c r="H1038" s="350"/>
      <c r="I1038" s="355"/>
      <c r="J1038" s="355"/>
      <c r="K1038" s="351"/>
      <c r="L1038" s="355"/>
      <c r="M1038" s="350"/>
      <c r="N1038" s="350"/>
      <c r="O1038" s="350"/>
      <c r="P1038" s="356"/>
      <c r="Q1038" s="356"/>
      <c r="R1038" s="357"/>
      <c r="S1038" s="343"/>
      <c r="T1038" s="344"/>
      <c r="U1038" s="345"/>
      <c r="V1038" s="345"/>
      <c r="W1038" s="345"/>
      <c r="X1038" s="345"/>
      <c r="Y1038" s="345"/>
      <c r="Z1038" s="345"/>
      <c r="AA1038" s="345"/>
      <c r="AB1038" s="346"/>
    </row>
    <row r="1039" spans="2:28" customFormat="1" ht="15" customHeight="1" x14ac:dyDescent="0.25">
      <c r="B1039" s="338"/>
      <c r="C1039" s="330"/>
      <c r="D1039" s="350"/>
      <c r="E1039" s="350"/>
      <c r="F1039" s="350"/>
      <c r="G1039" s="350"/>
      <c r="H1039" s="350"/>
      <c r="I1039" s="355"/>
      <c r="J1039" s="355"/>
      <c r="K1039" s="351"/>
      <c r="L1039" s="355"/>
      <c r="M1039" s="350"/>
      <c r="N1039" s="350"/>
      <c r="O1039" s="350"/>
      <c r="P1039" s="356"/>
      <c r="Q1039" s="356"/>
      <c r="R1039" s="357"/>
      <c r="S1039" s="343"/>
      <c r="T1039" s="344"/>
      <c r="U1039" s="345"/>
      <c r="V1039" s="345"/>
      <c r="W1039" s="345"/>
      <c r="X1039" s="345"/>
      <c r="Y1039" s="345"/>
      <c r="Z1039" s="345"/>
      <c r="AA1039" s="345"/>
      <c r="AB1039" s="346"/>
    </row>
    <row r="1040" spans="2:28" customFormat="1" ht="15" customHeight="1" x14ac:dyDescent="0.25">
      <c r="B1040" s="338"/>
      <c r="C1040" s="330"/>
      <c r="D1040" s="350"/>
      <c r="E1040" s="350"/>
      <c r="F1040" s="350"/>
      <c r="G1040" s="350"/>
      <c r="H1040" s="350"/>
      <c r="I1040" s="355"/>
      <c r="J1040" s="355"/>
      <c r="K1040" s="351"/>
      <c r="L1040" s="355"/>
      <c r="M1040" s="350"/>
      <c r="N1040" s="350"/>
      <c r="O1040" s="350"/>
      <c r="P1040" s="356"/>
      <c r="Q1040" s="356"/>
      <c r="R1040" s="357"/>
      <c r="S1040" s="343"/>
      <c r="T1040" s="344"/>
      <c r="U1040" s="345"/>
      <c r="V1040" s="345"/>
      <c r="W1040" s="345"/>
      <c r="X1040" s="345"/>
      <c r="Y1040" s="345"/>
      <c r="Z1040" s="345"/>
      <c r="AA1040" s="345"/>
      <c r="AB1040" s="346"/>
    </row>
    <row r="1041" spans="2:28" customFormat="1" ht="15" customHeight="1" x14ac:dyDescent="0.25">
      <c r="B1041" s="338"/>
      <c r="C1041" s="330"/>
      <c r="D1041" s="350"/>
      <c r="E1041" s="350"/>
      <c r="F1041" s="350"/>
      <c r="G1041" s="350"/>
      <c r="H1041" s="350"/>
      <c r="I1041" s="355"/>
      <c r="J1041" s="355"/>
      <c r="K1041" s="351"/>
      <c r="L1041" s="355"/>
      <c r="M1041" s="350"/>
      <c r="N1041" s="350"/>
      <c r="O1041" s="350"/>
      <c r="P1041" s="356"/>
      <c r="Q1041" s="356"/>
      <c r="R1041" s="357"/>
      <c r="S1041" s="343"/>
      <c r="T1041" s="344"/>
      <c r="U1041" s="345"/>
      <c r="V1041" s="345"/>
      <c r="W1041" s="345"/>
      <c r="X1041" s="345"/>
      <c r="Y1041" s="345"/>
      <c r="Z1041" s="345"/>
      <c r="AA1041" s="345"/>
      <c r="AB1041" s="346"/>
    </row>
    <row r="1042" spans="2:28" customFormat="1" ht="15" customHeight="1" x14ac:dyDescent="0.25">
      <c r="B1042" s="338"/>
      <c r="C1042" s="330"/>
      <c r="D1042" s="350"/>
      <c r="E1042" s="350"/>
      <c r="F1042" s="350"/>
      <c r="G1042" s="350"/>
      <c r="H1042" s="350"/>
      <c r="I1042" s="355"/>
      <c r="J1042" s="355"/>
      <c r="K1042" s="351"/>
      <c r="L1042" s="355"/>
      <c r="M1042" s="350"/>
      <c r="N1042" s="350"/>
      <c r="O1042" s="350"/>
      <c r="P1042" s="356"/>
      <c r="Q1042" s="356"/>
      <c r="R1042" s="357"/>
      <c r="S1042" s="343"/>
      <c r="T1042" s="344"/>
      <c r="U1042" s="345"/>
      <c r="V1042" s="345"/>
      <c r="W1042" s="345"/>
      <c r="X1042" s="345"/>
      <c r="Y1042" s="345"/>
      <c r="Z1042" s="345"/>
      <c r="AA1042" s="345"/>
      <c r="AB1042" s="346"/>
    </row>
    <row r="1043" spans="2:28" customFormat="1" ht="15" customHeight="1" x14ac:dyDescent="0.25">
      <c r="B1043" s="338"/>
      <c r="C1043" s="330"/>
      <c r="D1043" s="350"/>
      <c r="E1043" s="350"/>
      <c r="F1043" s="350"/>
      <c r="G1043" s="350"/>
      <c r="H1043" s="350"/>
      <c r="I1043" s="355"/>
      <c r="J1043" s="355"/>
      <c r="K1043" s="351"/>
      <c r="L1043" s="355"/>
      <c r="M1043" s="350"/>
      <c r="N1043" s="350"/>
      <c r="O1043" s="350"/>
      <c r="P1043" s="356"/>
      <c r="Q1043" s="356"/>
      <c r="R1043" s="357"/>
      <c r="S1043" s="343"/>
      <c r="T1043" s="344"/>
      <c r="U1043" s="345"/>
      <c r="V1043" s="345"/>
      <c r="W1043" s="345"/>
      <c r="X1043" s="345"/>
      <c r="Y1043" s="345"/>
      <c r="Z1043" s="345"/>
      <c r="AA1043" s="345"/>
      <c r="AB1043" s="346"/>
    </row>
    <row r="1044" spans="2:28" customFormat="1" ht="15" customHeight="1" x14ac:dyDescent="0.25">
      <c r="B1044" s="338"/>
      <c r="C1044" s="330"/>
      <c r="D1044" s="350"/>
      <c r="E1044" s="350"/>
      <c r="F1044" s="350"/>
      <c r="G1044" s="350"/>
      <c r="H1044" s="350"/>
      <c r="I1044" s="355"/>
      <c r="J1044" s="355"/>
      <c r="K1044" s="351"/>
      <c r="L1044" s="355"/>
      <c r="M1044" s="350"/>
      <c r="N1044" s="350"/>
      <c r="O1044" s="350"/>
      <c r="P1044" s="356"/>
      <c r="Q1044" s="356"/>
      <c r="R1044" s="357"/>
      <c r="S1044" s="343"/>
      <c r="T1044" s="344"/>
      <c r="U1044" s="345"/>
      <c r="V1044" s="345"/>
      <c r="W1044" s="345"/>
      <c r="X1044" s="345"/>
      <c r="Y1044" s="345"/>
      <c r="Z1044" s="345"/>
      <c r="AA1044" s="345"/>
      <c r="AB1044" s="346"/>
    </row>
    <row r="1045" spans="2:28" customFormat="1" ht="15" customHeight="1" x14ac:dyDescent="0.25">
      <c r="B1045" s="338"/>
      <c r="C1045" s="330"/>
      <c r="D1045" s="350"/>
      <c r="E1045" s="350"/>
      <c r="F1045" s="350"/>
      <c r="G1045" s="350"/>
      <c r="H1045" s="350"/>
      <c r="I1045" s="355"/>
      <c r="J1045" s="355"/>
      <c r="K1045" s="351"/>
      <c r="L1045" s="355"/>
      <c r="M1045" s="350"/>
      <c r="N1045" s="350"/>
      <c r="O1045" s="350"/>
      <c r="P1045" s="356"/>
      <c r="Q1045" s="356"/>
      <c r="R1045" s="357"/>
      <c r="S1045" s="343"/>
      <c r="T1045" s="344"/>
      <c r="U1045" s="345"/>
      <c r="V1045" s="345"/>
      <c r="W1045" s="345"/>
      <c r="X1045" s="345"/>
      <c r="Y1045" s="345"/>
      <c r="Z1045" s="345"/>
      <c r="AA1045" s="345"/>
      <c r="AB1045" s="346"/>
    </row>
    <row r="1046" spans="2:28" customFormat="1" ht="15" customHeight="1" x14ac:dyDescent="0.25">
      <c r="B1046" s="338"/>
      <c r="C1046" s="330"/>
      <c r="D1046" s="350"/>
      <c r="E1046" s="350"/>
      <c r="F1046" s="350"/>
      <c r="G1046" s="350"/>
      <c r="H1046" s="350"/>
      <c r="I1046" s="355"/>
      <c r="J1046" s="355"/>
      <c r="K1046" s="351"/>
      <c r="L1046" s="355"/>
      <c r="M1046" s="350"/>
      <c r="N1046" s="350"/>
      <c r="O1046" s="350"/>
      <c r="P1046" s="356"/>
      <c r="Q1046" s="356"/>
      <c r="R1046" s="357"/>
      <c r="S1046" s="343"/>
      <c r="T1046" s="344"/>
      <c r="U1046" s="345"/>
      <c r="V1046" s="345"/>
      <c r="W1046" s="345"/>
      <c r="X1046" s="345"/>
      <c r="Y1046" s="345"/>
      <c r="Z1046" s="345"/>
      <c r="AA1046" s="345"/>
      <c r="AB1046" s="346"/>
    </row>
    <row r="1047" spans="2:28" customFormat="1" ht="15" customHeight="1" x14ac:dyDescent="0.25">
      <c r="B1047" s="338"/>
      <c r="C1047" s="330"/>
      <c r="D1047" s="350"/>
      <c r="E1047" s="350"/>
      <c r="F1047" s="350"/>
      <c r="G1047" s="350"/>
      <c r="H1047" s="350"/>
      <c r="I1047" s="355"/>
      <c r="J1047" s="355"/>
      <c r="K1047" s="351"/>
      <c r="L1047" s="355"/>
      <c r="M1047" s="350"/>
      <c r="N1047" s="350"/>
      <c r="O1047" s="350"/>
      <c r="P1047" s="356"/>
      <c r="Q1047" s="356"/>
      <c r="R1047" s="357"/>
      <c r="S1047" s="343"/>
      <c r="T1047" s="344"/>
      <c r="U1047" s="345"/>
      <c r="V1047" s="345"/>
      <c r="W1047" s="345"/>
      <c r="X1047" s="345"/>
      <c r="Y1047" s="345"/>
      <c r="Z1047" s="345"/>
      <c r="AA1047" s="345"/>
      <c r="AB1047" s="346"/>
    </row>
    <row r="1048" spans="2:28" customFormat="1" ht="15" customHeight="1" x14ac:dyDescent="0.25">
      <c r="B1048" s="338"/>
      <c r="C1048" s="330"/>
      <c r="D1048" s="350"/>
      <c r="E1048" s="350"/>
      <c r="F1048" s="350"/>
      <c r="G1048" s="350"/>
      <c r="H1048" s="350"/>
      <c r="I1048" s="355"/>
      <c r="J1048" s="355"/>
      <c r="K1048" s="351"/>
      <c r="L1048" s="355"/>
      <c r="M1048" s="350"/>
      <c r="N1048" s="350"/>
      <c r="O1048" s="350"/>
      <c r="P1048" s="356"/>
      <c r="Q1048" s="356"/>
      <c r="R1048" s="357"/>
      <c r="S1048" s="343"/>
      <c r="T1048" s="344"/>
      <c r="U1048" s="345"/>
      <c r="V1048" s="345"/>
      <c r="W1048" s="345"/>
      <c r="X1048" s="345"/>
      <c r="Y1048" s="345"/>
      <c r="Z1048" s="345"/>
      <c r="AA1048" s="345"/>
      <c r="AB1048" s="346"/>
    </row>
    <row r="1049" spans="2:28" customFormat="1" ht="15" customHeight="1" x14ac:dyDescent="0.25">
      <c r="B1049" s="338"/>
      <c r="C1049" s="330"/>
      <c r="D1049" s="350"/>
      <c r="E1049" s="350"/>
      <c r="F1049" s="350"/>
      <c r="G1049" s="350"/>
      <c r="H1049" s="350"/>
      <c r="I1049" s="355"/>
      <c r="J1049" s="355"/>
      <c r="K1049" s="351"/>
      <c r="L1049" s="355"/>
      <c r="M1049" s="350"/>
      <c r="N1049" s="350"/>
      <c r="O1049" s="350"/>
      <c r="P1049" s="356"/>
      <c r="Q1049" s="356"/>
      <c r="R1049" s="357"/>
      <c r="S1049" s="343"/>
      <c r="T1049" s="344"/>
      <c r="U1049" s="345"/>
      <c r="V1049" s="345"/>
      <c r="W1049" s="345"/>
      <c r="X1049" s="345"/>
      <c r="Y1049" s="345"/>
      <c r="Z1049" s="345"/>
      <c r="AA1049" s="345"/>
      <c r="AB1049" s="346"/>
    </row>
    <row r="1050" spans="2:28" customFormat="1" ht="15" customHeight="1" x14ac:dyDescent="0.25">
      <c r="B1050" s="338"/>
      <c r="C1050" s="330"/>
      <c r="D1050" s="350"/>
      <c r="E1050" s="350"/>
      <c r="F1050" s="350"/>
      <c r="G1050" s="350"/>
      <c r="H1050" s="350"/>
      <c r="I1050" s="355"/>
      <c r="J1050" s="355"/>
      <c r="K1050" s="351"/>
      <c r="L1050" s="355"/>
      <c r="M1050" s="350"/>
      <c r="N1050" s="350"/>
      <c r="O1050" s="350"/>
      <c r="P1050" s="356"/>
      <c r="Q1050" s="356"/>
      <c r="R1050" s="357"/>
      <c r="S1050" s="343"/>
      <c r="T1050" s="344"/>
      <c r="U1050" s="345"/>
      <c r="V1050" s="345"/>
      <c r="W1050" s="345"/>
      <c r="X1050" s="345"/>
      <c r="Y1050" s="345"/>
      <c r="Z1050" s="345"/>
      <c r="AA1050" s="345"/>
      <c r="AB1050" s="346"/>
    </row>
    <row r="1051" spans="2:28" customFormat="1" ht="15" customHeight="1" x14ac:dyDescent="0.25">
      <c r="B1051" s="338"/>
      <c r="C1051" s="330"/>
      <c r="D1051" s="350"/>
      <c r="E1051" s="350"/>
      <c r="F1051" s="350"/>
      <c r="G1051" s="350"/>
      <c r="H1051" s="350"/>
      <c r="I1051" s="355"/>
      <c r="J1051" s="355"/>
      <c r="K1051" s="351"/>
      <c r="L1051" s="355"/>
      <c r="M1051" s="350"/>
      <c r="N1051" s="350"/>
      <c r="O1051" s="350"/>
      <c r="P1051" s="356"/>
      <c r="Q1051" s="356"/>
      <c r="R1051" s="357"/>
      <c r="S1051" s="343"/>
      <c r="T1051" s="344"/>
      <c r="U1051" s="345"/>
      <c r="V1051" s="345"/>
      <c r="W1051" s="345"/>
      <c r="X1051" s="345"/>
      <c r="Y1051" s="345"/>
      <c r="Z1051" s="345"/>
      <c r="AA1051" s="345"/>
      <c r="AB1051" s="346"/>
    </row>
    <row r="1052" spans="2:28" customFormat="1" ht="15" customHeight="1" x14ac:dyDescent="0.25">
      <c r="B1052" s="338"/>
      <c r="C1052" s="330"/>
      <c r="D1052" s="350"/>
      <c r="E1052" s="350"/>
      <c r="F1052" s="350"/>
      <c r="G1052" s="350"/>
      <c r="H1052" s="350"/>
      <c r="I1052" s="355"/>
      <c r="J1052" s="355"/>
      <c r="K1052" s="351"/>
      <c r="L1052" s="355"/>
      <c r="M1052" s="350"/>
      <c r="N1052" s="350"/>
      <c r="O1052" s="350"/>
      <c r="P1052" s="356"/>
      <c r="Q1052" s="356"/>
      <c r="R1052" s="357"/>
      <c r="S1052" s="343"/>
      <c r="T1052" s="344"/>
      <c r="U1052" s="345"/>
      <c r="V1052" s="345"/>
      <c r="W1052" s="345"/>
      <c r="X1052" s="345"/>
      <c r="Y1052" s="345"/>
      <c r="Z1052" s="345"/>
      <c r="AA1052" s="345"/>
      <c r="AB1052" s="346"/>
    </row>
    <row r="1053" spans="2:28" customFormat="1" ht="15" customHeight="1" x14ac:dyDescent="0.25">
      <c r="B1053" s="338"/>
      <c r="C1053" s="330"/>
      <c r="D1053" s="350"/>
      <c r="E1053" s="350"/>
      <c r="F1053" s="350"/>
      <c r="G1053" s="350"/>
      <c r="H1053" s="350"/>
      <c r="I1053" s="355"/>
      <c r="J1053" s="355"/>
      <c r="K1053" s="351"/>
      <c r="L1053" s="355"/>
      <c r="M1053" s="350"/>
      <c r="N1053" s="350"/>
      <c r="O1053" s="350"/>
      <c r="P1053" s="356"/>
      <c r="Q1053" s="356"/>
      <c r="R1053" s="357"/>
      <c r="S1053" s="343"/>
      <c r="T1053" s="344"/>
      <c r="U1053" s="345"/>
      <c r="V1053" s="345"/>
      <c r="W1053" s="345"/>
      <c r="X1053" s="345"/>
      <c r="Y1053" s="345"/>
      <c r="Z1053" s="345"/>
      <c r="AA1053" s="345"/>
      <c r="AB1053" s="346"/>
    </row>
    <row r="1054" spans="2:28" customFormat="1" ht="15" customHeight="1" x14ac:dyDescent="0.25">
      <c r="B1054" s="338"/>
      <c r="C1054" s="330"/>
      <c r="D1054" s="350"/>
      <c r="E1054" s="350"/>
      <c r="F1054" s="350"/>
      <c r="G1054" s="350"/>
      <c r="H1054" s="350"/>
      <c r="I1054" s="355"/>
      <c r="J1054" s="355"/>
      <c r="K1054" s="351"/>
      <c r="L1054" s="355"/>
      <c r="M1054" s="350"/>
      <c r="N1054" s="350"/>
      <c r="O1054" s="350"/>
      <c r="P1054" s="356"/>
      <c r="Q1054" s="356"/>
      <c r="R1054" s="357"/>
      <c r="S1054" s="343"/>
      <c r="T1054" s="344"/>
      <c r="U1054" s="345"/>
      <c r="V1054" s="345"/>
      <c r="W1054" s="345"/>
      <c r="X1054" s="345"/>
      <c r="Y1054" s="345"/>
      <c r="Z1054" s="345"/>
      <c r="AA1054" s="345"/>
      <c r="AB1054" s="346"/>
    </row>
    <row r="1055" spans="2:28" customFormat="1" ht="15" customHeight="1" x14ac:dyDescent="0.25">
      <c r="B1055" s="338"/>
      <c r="C1055" s="330"/>
      <c r="D1055" s="350"/>
      <c r="E1055" s="350"/>
      <c r="F1055" s="350"/>
      <c r="G1055" s="350"/>
      <c r="H1055" s="350"/>
      <c r="I1055" s="355"/>
      <c r="J1055" s="355"/>
      <c r="K1055" s="351"/>
      <c r="L1055" s="355"/>
      <c r="M1055" s="350"/>
      <c r="N1055" s="350"/>
      <c r="O1055" s="350"/>
      <c r="P1055" s="356"/>
      <c r="Q1055" s="356"/>
      <c r="R1055" s="357"/>
      <c r="S1055" s="343"/>
      <c r="T1055" s="344"/>
      <c r="U1055" s="345"/>
      <c r="V1055" s="345"/>
      <c r="W1055" s="345"/>
      <c r="X1055" s="345"/>
      <c r="Y1055" s="345"/>
      <c r="Z1055" s="345"/>
      <c r="AA1055" s="345"/>
      <c r="AB1055" s="346"/>
    </row>
    <row r="1056" spans="2:28" customFormat="1" ht="15" customHeight="1" x14ac:dyDescent="0.25">
      <c r="B1056" s="338"/>
      <c r="C1056" s="330"/>
      <c r="D1056" s="350"/>
      <c r="E1056" s="350"/>
      <c r="F1056" s="350"/>
      <c r="G1056" s="350"/>
      <c r="H1056" s="350"/>
      <c r="I1056" s="355"/>
      <c r="J1056" s="355"/>
      <c r="K1056" s="351"/>
      <c r="L1056" s="355"/>
      <c r="M1056" s="350"/>
      <c r="N1056" s="350"/>
      <c r="O1056" s="350"/>
      <c r="P1056" s="356"/>
      <c r="Q1056" s="356"/>
      <c r="R1056" s="357"/>
      <c r="S1056" s="343"/>
      <c r="T1056" s="344"/>
      <c r="U1056" s="345"/>
      <c r="V1056" s="345"/>
      <c r="W1056" s="345"/>
      <c r="X1056" s="345"/>
      <c r="Y1056" s="345"/>
      <c r="Z1056" s="345"/>
      <c r="AA1056" s="345"/>
      <c r="AB1056" s="346"/>
    </row>
    <row r="1057" spans="2:28" customFormat="1" ht="15" customHeight="1" x14ac:dyDescent="0.25">
      <c r="B1057" s="338"/>
      <c r="C1057" s="330"/>
      <c r="D1057" s="350"/>
      <c r="E1057" s="350"/>
      <c r="F1057" s="350"/>
      <c r="G1057" s="350"/>
      <c r="H1057" s="350"/>
      <c r="I1057" s="355"/>
      <c r="J1057" s="355"/>
      <c r="K1057" s="351"/>
      <c r="L1057" s="355"/>
      <c r="M1057" s="350"/>
      <c r="N1057" s="350"/>
      <c r="O1057" s="350"/>
      <c r="P1057" s="356"/>
      <c r="Q1057" s="356"/>
      <c r="R1057" s="357"/>
      <c r="S1057" s="343"/>
      <c r="T1057" s="344"/>
      <c r="U1057" s="345"/>
      <c r="V1057" s="345"/>
      <c r="W1057" s="345"/>
      <c r="X1057" s="345"/>
      <c r="Y1057" s="345"/>
      <c r="Z1057" s="345"/>
      <c r="AA1057" s="345"/>
      <c r="AB1057" s="346"/>
    </row>
    <row r="1058" spans="2:28" customFormat="1" ht="15" customHeight="1" x14ac:dyDescent="0.25">
      <c r="B1058" s="338"/>
      <c r="C1058" s="330"/>
      <c r="D1058" s="350"/>
      <c r="E1058" s="350"/>
      <c r="F1058" s="350"/>
      <c r="G1058" s="350"/>
      <c r="H1058" s="350"/>
      <c r="I1058" s="355"/>
      <c r="J1058" s="355"/>
      <c r="K1058" s="351"/>
      <c r="L1058" s="355"/>
      <c r="M1058" s="350"/>
      <c r="N1058" s="350"/>
      <c r="O1058" s="350"/>
      <c r="P1058" s="356"/>
      <c r="Q1058" s="356"/>
      <c r="R1058" s="357"/>
      <c r="S1058" s="343"/>
      <c r="T1058" s="344"/>
      <c r="U1058" s="345"/>
      <c r="V1058" s="345"/>
      <c r="W1058" s="345"/>
      <c r="X1058" s="345"/>
      <c r="Y1058" s="345"/>
      <c r="Z1058" s="345"/>
      <c r="AA1058" s="345"/>
      <c r="AB1058" s="346"/>
    </row>
    <row r="1059" spans="2:28" customFormat="1" ht="15" customHeight="1" x14ac:dyDescent="0.25">
      <c r="B1059" s="338"/>
      <c r="C1059" s="330"/>
      <c r="D1059" s="350"/>
      <c r="E1059" s="350"/>
      <c r="F1059" s="350"/>
      <c r="G1059" s="350"/>
      <c r="H1059" s="350"/>
      <c r="I1059" s="355"/>
      <c r="J1059" s="355"/>
      <c r="K1059" s="351"/>
      <c r="L1059" s="355"/>
      <c r="M1059" s="350"/>
      <c r="N1059" s="350"/>
      <c r="O1059" s="350"/>
      <c r="P1059" s="356"/>
      <c r="Q1059" s="356"/>
      <c r="R1059" s="357"/>
      <c r="S1059" s="343"/>
      <c r="T1059" s="344"/>
      <c r="U1059" s="345"/>
      <c r="V1059" s="345"/>
      <c r="W1059" s="345"/>
      <c r="X1059" s="345"/>
      <c r="Y1059" s="345"/>
      <c r="Z1059" s="345"/>
      <c r="AA1059" s="345"/>
      <c r="AB1059" s="346"/>
    </row>
    <row r="1060" spans="2:28" customFormat="1" ht="15" customHeight="1" x14ac:dyDescent="0.25">
      <c r="B1060" s="338"/>
      <c r="C1060" s="330"/>
      <c r="D1060" s="350"/>
      <c r="E1060" s="350"/>
      <c r="F1060" s="350"/>
      <c r="G1060" s="350"/>
      <c r="H1060" s="350"/>
      <c r="I1060" s="355"/>
      <c r="J1060" s="355"/>
      <c r="K1060" s="351"/>
      <c r="L1060" s="355"/>
      <c r="M1060" s="350"/>
      <c r="N1060" s="350"/>
      <c r="O1060" s="350"/>
      <c r="P1060" s="356"/>
      <c r="Q1060" s="356"/>
      <c r="R1060" s="357"/>
      <c r="S1060" s="343"/>
      <c r="T1060" s="344"/>
      <c r="U1060" s="345"/>
      <c r="V1060" s="345"/>
      <c r="W1060" s="345"/>
      <c r="X1060" s="345"/>
      <c r="Y1060" s="345"/>
      <c r="Z1060" s="345"/>
      <c r="AA1060" s="345"/>
      <c r="AB1060" s="346"/>
    </row>
    <row r="1061" spans="2:28" customFormat="1" ht="15" customHeight="1" x14ac:dyDescent="0.25">
      <c r="B1061" s="338"/>
      <c r="C1061" s="330"/>
      <c r="D1061" s="350"/>
      <c r="E1061" s="350"/>
      <c r="F1061" s="350"/>
      <c r="G1061" s="350"/>
      <c r="H1061" s="350"/>
      <c r="I1061" s="355"/>
      <c r="J1061" s="355"/>
      <c r="K1061" s="351"/>
      <c r="L1061" s="355"/>
      <c r="M1061" s="350"/>
      <c r="N1061" s="350"/>
      <c r="O1061" s="350"/>
      <c r="P1061" s="356"/>
      <c r="Q1061" s="356"/>
      <c r="R1061" s="357"/>
      <c r="S1061" s="343"/>
      <c r="T1061" s="344"/>
      <c r="U1061" s="345"/>
      <c r="V1061" s="345"/>
      <c r="W1061" s="345"/>
      <c r="X1061" s="345"/>
      <c r="Y1061" s="345"/>
      <c r="Z1061" s="345"/>
      <c r="AA1061" s="345"/>
      <c r="AB1061" s="346"/>
    </row>
    <row r="1062" spans="2:28" customFormat="1" ht="15" customHeight="1" x14ac:dyDescent="0.25">
      <c r="B1062" s="338"/>
      <c r="C1062" s="330"/>
      <c r="D1062" s="350"/>
      <c r="E1062" s="350"/>
      <c r="F1062" s="350"/>
      <c r="G1062" s="350"/>
      <c r="H1062" s="350"/>
      <c r="I1062" s="355"/>
      <c r="J1062" s="355"/>
      <c r="K1062" s="351"/>
      <c r="L1062" s="355"/>
      <c r="M1062" s="350"/>
      <c r="N1062" s="350"/>
      <c r="O1062" s="350"/>
      <c r="P1062" s="356"/>
      <c r="Q1062" s="356"/>
      <c r="R1062" s="357"/>
      <c r="S1062" s="343"/>
      <c r="T1062" s="344"/>
      <c r="U1062" s="345"/>
      <c r="V1062" s="345"/>
      <c r="W1062" s="345"/>
      <c r="X1062" s="345"/>
      <c r="Y1062" s="345"/>
      <c r="Z1062" s="345"/>
      <c r="AA1062" s="345"/>
      <c r="AB1062" s="346"/>
    </row>
    <row r="1063" spans="2:28" customFormat="1" ht="15" customHeight="1" x14ac:dyDescent="0.25">
      <c r="B1063" s="338"/>
      <c r="C1063" s="330"/>
      <c r="D1063" s="350"/>
      <c r="E1063" s="350"/>
      <c r="F1063" s="350"/>
      <c r="G1063" s="350"/>
      <c r="H1063" s="350"/>
      <c r="I1063" s="355"/>
      <c r="J1063" s="355"/>
      <c r="K1063" s="351"/>
      <c r="L1063" s="355"/>
      <c r="M1063" s="350"/>
      <c r="N1063" s="350"/>
      <c r="O1063" s="350"/>
      <c r="P1063" s="356"/>
      <c r="Q1063" s="356"/>
      <c r="R1063" s="357"/>
      <c r="S1063" s="343"/>
      <c r="T1063" s="344"/>
      <c r="U1063" s="345"/>
      <c r="V1063" s="345"/>
      <c r="W1063" s="345"/>
      <c r="X1063" s="345"/>
      <c r="Y1063" s="345"/>
      <c r="Z1063" s="345"/>
      <c r="AA1063" s="345"/>
      <c r="AB1063" s="346"/>
    </row>
    <row r="1064" spans="2:28" customFormat="1" ht="15" customHeight="1" x14ac:dyDescent="0.25">
      <c r="B1064" s="338"/>
      <c r="C1064" s="330"/>
      <c r="D1064" s="350"/>
      <c r="E1064" s="350"/>
      <c r="F1064" s="350"/>
      <c r="G1064" s="350"/>
      <c r="H1064" s="350"/>
      <c r="I1064" s="355"/>
      <c r="J1064" s="355"/>
      <c r="K1064" s="351"/>
      <c r="L1064" s="355"/>
      <c r="M1064" s="350"/>
      <c r="N1064" s="350"/>
      <c r="O1064" s="350"/>
      <c r="P1064" s="356"/>
      <c r="Q1064" s="356"/>
      <c r="R1064" s="357"/>
      <c r="S1064" s="343"/>
      <c r="T1064" s="344"/>
      <c r="U1064" s="345"/>
      <c r="V1064" s="345"/>
      <c r="W1064" s="345"/>
      <c r="X1064" s="345"/>
      <c r="Y1064" s="345"/>
      <c r="Z1064" s="345"/>
      <c r="AA1064" s="345"/>
      <c r="AB1064" s="346"/>
    </row>
    <row r="1065" spans="2:28" customFormat="1" ht="15" customHeight="1" x14ac:dyDescent="0.25">
      <c r="B1065" s="338"/>
      <c r="C1065" s="330"/>
      <c r="D1065" s="350"/>
      <c r="E1065" s="350"/>
      <c r="F1065" s="350"/>
      <c r="G1065" s="350"/>
      <c r="H1065" s="350"/>
      <c r="I1065" s="355"/>
      <c r="J1065" s="355"/>
      <c r="K1065" s="351"/>
      <c r="L1065" s="355"/>
      <c r="M1065" s="350"/>
      <c r="N1065" s="350"/>
      <c r="O1065" s="350"/>
      <c r="P1065" s="356"/>
      <c r="Q1065" s="356"/>
      <c r="R1065" s="357"/>
      <c r="S1065" s="343"/>
      <c r="T1065" s="344"/>
      <c r="U1065" s="345"/>
      <c r="V1065" s="345"/>
      <c r="W1065" s="345"/>
      <c r="X1065" s="345"/>
      <c r="Y1065" s="345"/>
      <c r="Z1065" s="345"/>
      <c r="AA1065" s="345"/>
      <c r="AB1065" s="346"/>
    </row>
    <row r="1066" spans="2:28" customFormat="1" ht="15" customHeight="1" x14ac:dyDescent="0.25">
      <c r="B1066" s="338"/>
      <c r="C1066" s="330"/>
      <c r="D1066" s="350"/>
      <c r="E1066" s="350"/>
      <c r="F1066" s="350"/>
      <c r="G1066" s="350"/>
      <c r="H1066" s="350"/>
      <c r="I1066" s="355"/>
      <c r="J1066" s="355"/>
      <c r="K1066" s="351"/>
      <c r="L1066" s="355"/>
      <c r="M1066" s="350"/>
      <c r="N1066" s="350"/>
      <c r="O1066" s="350"/>
      <c r="P1066" s="356"/>
      <c r="Q1066" s="356"/>
      <c r="R1066" s="357"/>
      <c r="S1066" s="343"/>
      <c r="T1066" s="344"/>
      <c r="U1066" s="345"/>
      <c r="V1066" s="345"/>
      <c r="W1066" s="345"/>
      <c r="X1066" s="345"/>
      <c r="Y1066" s="345"/>
      <c r="Z1066" s="345"/>
      <c r="AA1066" s="345"/>
      <c r="AB1066" s="346"/>
    </row>
    <row r="1067" spans="2:28" customFormat="1" ht="15" customHeight="1" x14ac:dyDescent="0.25">
      <c r="B1067" s="338"/>
      <c r="C1067" s="330"/>
      <c r="D1067" s="350"/>
      <c r="E1067" s="350"/>
      <c r="F1067" s="350"/>
      <c r="G1067" s="350"/>
      <c r="H1067" s="350"/>
      <c r="I1067" s="355"/>
      <c r="J1067" s="355"/>
      <c r="K1067" s="351"/>
      <c r="L1067" s="355"/>
      <c r="M1067" s="350"/>
      <c r="N1067" s="350"/>
      <c r="O1067" s="350"/>
      <c r="P1067" s="356"/>
      <c r="Q1067" s="356"/>
      <c r="R1067" s="357"/>
      <c r="S1067" s="343"/>
      <c r="T1067" s="344"/>
      <c r="U1067" s="345"/>
      <c r="V1067" s="345"/>
      <c r="W1067" s="345"/>
      <c r="X1067" s="345"/>
      <c r="Y1067" s="345"/>
      <c r="Z1067" s="345"/>
      <c r="AA1067" s="345"/>
      <c r="AB1067" s="346"/>
    </row>
    <row r="1068" spans="2:28" customFormat="1" ht="15" customHeight="1" x14ac:dyDescent="0.25">
      <c r="B1068" s="338"/>
      <c r="C1068" s="330"/>
      <c r="D1068" s="350"/>
      <c r="E1068" s="350"/>
      <c r="F1068" s="350"/>
      <c r="G1068" s="350"/>
      <c r="H1068" s="350"/>
      <c r="I1068" s="355"/>
      <c r="J1068" s="355"/>
      <c r="K1068" s="351"/>
      <c r="L1068" s="355"/>
      <c r="M1068" s="350"/>
      <c r="N1068" s="350"/>
      <c r="O1068" s="350"/>
      <c r="P1068" s="356"/>
      <c r="Q1068" s="356"/>
      <c r="R1068" s="357"/>
      <c r="S1068" s="343"/>
      <c r="T1068" s="344"/>
      <c r="U1068" s="345"/>
      <c r="V1068" s="345"/>
      <c r="W1068" s="345"/>
      <c r="X1068" s="345"/>
      <c r="Y1068" s="345"/>
      <c r="Z1068" s="345"/>
      <c r="AA1068" s="345"/>
      <c r="AB1068" s="346"/>
    </row>
    <row r="1069" spans="2:28" customFormat="1" ht="15" customHeight="1" x14ac:dyDescent="0.25">
      <c r="B1069" s="338"/>
      <c r="C1069" s="330"/>
      <c r="D1069" s="350"/>
      <c r="E1069" s="350"/>
      <c r="F1069" s="350"/>
      <c r="G1069" s="350"/>
      <c r="H1069" s="350"/>
      <c r="I1069" s="355"/>
      <c r="J1069" s="355"/>
      <c r="K1069" s="351"/>
      <c r="L1069" s="355"/>
      <c r="M1069" s="350"/>
      <c r="N1069" s="350"/>
      <c r="O1069" s="350"/>
      <c r="P1069" s="356"/>
      <c r="Q1069" s="356"/>
      <c r="R1069" s="357"/>
      <c r="S1069" s="343"/>
      <c r="T1069" s="344"/>
      <c r="U1069" s="345"/>
      <c r="V1069" s="345"/>
      <c r="W1069" s="345"/>
      <c r="X1069" s="345"/>
      <c r="Y1069" s="345"/>
      <c r="Z1069" s="345"/>
      <c r="AA1069" s="345"/>
      <c r="AB1069" s="346"/>
    </row>
    <row r="1070" spans="2:28" customFormat="1" ht="15" customHeight="1" x14ac:dyDescent="0.25">
      <c r="B1070" s="338"/>
      <c r="C1070" s="330"/>
      <c r="D1070" s="350"/>
      <c r="E1070" s="350"/>
      <c r="F1070" s="350"/>
      <c r="G1070" s="350"/>
      <c r="H1070" s="350"/>
      <c r="I1070" s="355"/>
      <c r="J1070" s="355"/>
      <c r="K1070" s="351"/>
      <c r="L1070" s="355"/>
      <c r="M1070" s="350"/>
      <c r="N1070" s="350"/>
      <c r="O1070" s="350"/>
      <c r="P1070" s="356"/>
      <c r="Q1070" s="356"/>
      <c r="R1070" s="357"/>
      <c r="S1070" s="343"/>
      <c r="T1070" s="344"/>
      <c r="U1070" s="345"/>
      <c r="V1070" s="345"/>
      <c r="W1070" s="345"/>
      <c r="X1070" s="345"/>
      <c r="Y1070" s="345"/>
      <c r="Z1070" s="345"/>
      <c r="AA1070" s="345"/>
      <c r="AB1070" s="346"/>
    </row>
    <row r="1071" spans="2:28" customFormat="1" ht="15" customHeight="1" x14ac:dyDescent="0.25">
      <c r="B1071" s="338"/>
      <c r="C1071" s="330"/>
      <c r="D1071" s="350"/>
      <c r="E1071" s="350"/>
      <c r="F1071" s="350"/>
      <c r="G1071" s="350"/>
      <c r="H1071" s="350"/>
      <c r="I1071" s="355"/>
      <c r="J1071" s="355"/>
      <c r="K1071" s="351"/>
      <c r="L1071" s="355"/>
      <c r="M1071" s="350"/>
      <c r="N1071" s="350"/>
      <c r="O1071" s="350"/>
      <c r="P1071" s="356"/>
      <c r="Q1071" s="356"/>
      <c r="R1071" s="357"/>
      <c r="S1071" s="343"/>
      <c r="T1071" s="344"/>
      <c r="U1071" s="345"/>
      <c r="V1071" s="345"/>
      <c r="W1071" s="345"/>
      <c r="X1071" s="345"/>
      <c r="Y1071" s="345"/>
      <c r="Z1071" s="345"/>
      <c r="AA1071" s="345"/>
      <c r="AB1071" s="346"/>
    </row>
    <row r="1072" spans="2:28" customFormat="1" ht="15" customHeight="1" x14ac:dyDescent="0.25">
      <c r="B1072" s="338"/>
      <c r="C1072" s="330"/>
      <c r="D1072" s="350"/>
      <c r="E1072" s="350"/>
      <c r="F1072" s="350"/>
      <c r="G1072" s="350"/>
      <c r="H1072" s="350"/>
      <c r="I1072" s="355"/>
      <c r="J1072" s="355"/>
      <c r="K1072" s="351"/>
      <c r="L1072" s="355"/>
      <c r="M1072" s="350"/>
      <c r="N1072" s="350"/>
      <c r="O1072" s="350"/>
      <c r="P1072" s="356"/>
      <c r="Q1072" s="356"/>
      <c r="R1072" s="357"/>
      <c r="S1072" s="343"/>
      <c r="T1072" s="344"/>
      <c r="U1072" s="345"/>
      <c r="V1072" s="345"/>
      <c r="W1072" s="345"/>
      <c r="X1072" s="345"/>
      <c r="Y1072" s="345"/>
      <c r="Z1072" s="345"/>
      <c r="AA1072" s="345"/>
      <c r="AB1072" s="346"/>
    </row>
    <row r="1073" spans="2:28" customFormat="1" ht="15" customHeight="1" x14ac:dyDescent="0.25">
      <c r="B1073" s="338"/>
      <c r="C1073" s="330"/>
      <c r="D1073" s="350"/>
      <c r="E1073" s="350"/>
      <c r="F1073" s="350"/>
      <c r="G1073" s="350"/>
      <c r="H1073" s="350"/>
      <c r="I1073" s="355"/>
      <c r="J1073" s="355"/>
      <c r="K1073" s="351"/>
      <c r="L1073" s="355"/>
      <c r="M1073" s="350"/>
      <c r="N1073" s="350"/>
      <c r="O1073" s="350"/>
      <c r="P1073" s="356"/>
      <c r="Q1073" s="356"/>
      <c r="R1073" s="357"/>
      <c r="S1073" s="343"/>
      <c r="T1073" s="344"/>
      <c r="U1073" s="345"/>
      <c r="V1073" s="345"/>
      <c r="W1073" s="345"/>
      <c r="X1073" s="345"/>
      <c r="Y1073" s="345"/>
      <c r="Z1073" s="345"/>
      <c r="AA1073" s="345"/>
      <c r="AB1073" s="346"/>
    </row>
    <row r="1074" spans="2:28" customFormat="1" ht="15" customHeight="1" x14ac:dyDescent="0.25">
      <c r="B1074" s="338"/>
      <c r="C1074" s="330"/>
      <c r="D1074" s="350"/>
      <c r="E1074" s="350"/>
      <c r="F1074" s="350"/>
      <c r="G1074" s="350"/>
      <c r="H1074" s="350"/>
      <c r="I1074" s="355"/>
      <c r="J1074" s="355"/>
      <c r="K1074" s="351"/>
      <c r="L1074" s="355"/>
      <c r="M1074" s="350"/>
      <c r="N1074" s="350"/>
      <c r="O1074" s="350"/>
      <c r="P1074" s="356"/>
      <c r="Q1074" s="356"/>
      <c r="R1074" s="357"/>
      <c r="S1074" s="343"/>
      <c r="T1074" s="344"/>
      <c r="U1074" s="345"/>
      <c r="V1074" s="345"/>
      <c r="W1074" s="345"/>
      <c r="X1074" s="345"/>
      <c r="Y1074" s="345"/>
      <c r="Z1074" s="345"/>
      <c r="AA1074" s="345"/>
      <c r="AB1074" s="346"/>
    </row>
    <row r="1075" spans="2:28" customFormat="1" ht="15" customHeight="1" x14ac:dyDescent="0.25">
      <c r="B1075" s="338"/>
      <c r="C1075" s="330"/>
      <c r="D1075" s="350"/>
      <c r="E1075" s="350"/>
      <c r="F1075" s="350"/>
      <c r="G1075" s="350"/>
      <c r="H1075" s="350"/>
      <c r="I1075" s="355"/>
      <c r="J1075" s="355"/>
      <c r="K1075" s="351"/>
      <c r="L1075" s="355"/>
      <c r="M1075" s="350"/>
      <c r="N1075" s="350"/>
      <c r="O1075" s="350"/>
      <c r="P1075" s="356"/>
      <c r="Q1075" s="356"/>
      <c r="R1075" s="357"/>
      <c r="S1075" s="343"/>
      <c r="T1075" s="344"/>
      <c r="U1075" s="345"/>
      <c r="V1075" s="345"/>
      <c r="W1075" s="345"/>
      <c r="X1075" s="345"/>
      <c r="Y1075" s="345"/>
      <c r="Z1075" s="345"/>
      <c r="AA1075" s="345"/>
      <c r="AB1075" s="346"/>
    </row>
    <row r="1076" spans="2:28" customFormat="1" ht="15" customHeight="1" x14ac:dyDescent="0.25">
      <c r="B1076" s="338"/>
      <c r="C1076" s="330"/>
      <c r="D1076" s="350"/>
      <c r="E1076" s="350"/>
      <c r="F1076" s="350"/>
      <c r="G1076" s="350"/>
      <c r="H1076" s="350"/>
      <c r="I1076" s="355"/>
      <c r="J1076" s="355"/>
      <c r="K1076" s="351"/>
      <c r="L1076" s="355"/>
      <c r="M1076" s="350"/>
      <c r="N1076" s="350"/>
      <c r="O1076" s="350"/>
      <c r="P1076" s="356"/>
      <c r="Q1076" s="356"/>
      <c r="R1076" s="357"/>
      <c r="S1076" s="343"/>
      <c r="T1076" s="344"/>
      <c r="U1076" s="345"/>
      <c r="V1076" s="345"/>
      <c r="W1076" s="345"/>
      <c r="X1076" s="345"/>
      <c r="Y1076" s="345"/>
      <c r="Z1076" s="345"/>
      <c r="AA1076" s="345"/>
      <c r="AB1076" s="346"/>
    </row>
    <row r="1077" spans="2:28" customFormat="1" ht="15" customHeight="1" x14ac:dyDescent="0.25">
      <c r="B1077" s="338"/>
      <c r="C1077" s="330"/>
      <c r="D1077" s="350"/>
      <c r="E1077" s="350"/>
      <c r="F1077" s="350"/>
      <c r="G1077" s="350"/>
      <c r="H1077" s="350"/>
      <c r="I1077" s="355"/>
      <c r="J1077" s="355"/>
      <c r="K1077" s="351"/>
      <c r="L1077" s="355"/>
      <c r="M1077" s="350"/>
      <c r="N1077" s="350"/>
      <c r="O1077" s="350"/>
      <c r="P1077" s="356"/>
      <c r="Q1077" s="356"/>
      <c r="R1077" s="357"/>
      <c r="S1077" s="343"/>
      <c r="T1077" s="344"/>
      <c r="U1077" s="345"/>
      <c r="V1077" s="345"/>
      <c r="W1077" s="345"/>
      <c r="X1077" s="345"/>
      <c r="Y1077" s="345"/>
      <c r="Z1077" s="345"/>
      <c r="AA1077" s="345"/>
      <c r="AB1077" s="346"/>
    </row>
    <row r="1078" spans="2:28" customFormat="1" ht="15" customHeight="1" x14ac:dyDescent="0.25">
      <c r="B1078" s="338"/>
      <c r="C1078" s="330"/>
      <c r="D1078" s="350"/>
      <c r="E1078" s="350"/>
      <c r="F1078" s="350"/>
      <c r="G1078" s="350"/>
      <c r="H1078" s="350"/>
      <c r="I1078" s="355"/>
      <c r="J1078" s="355"/>
      <c r="K1078" s="351"/>
      <c r="L1078" s="355"/>
      <c r="M1078" s="350"/>
      <c r="N1078" s="350"/>
      <c r="O1078" s="350"/>
      <c r="P1078" s="356"/>
      <c r="Q1078" s="356"/>
      <c r="R1078" s="357"/>
      <c r="S1078" s="343"/>
      <c r="T1078" s="344"/>
      <c r="U1078" s="345"/>
      <c r="V1078" s="345"/>
      <c r="W1078" s="345"/>
      <c r="X1078" s="345"/>
      <c r="Y1078" s="345"/>
      <c r="Z1078" s="345"/>
      <c r="AA1078" s="345"/>
      <c r="AB1078" s="346"/>
    </row>
    <row r="1079" spans="2:28" customFormat="1" ht="15" customHeight="1" x14ac:dyDescent="0.25">
      <c r="B1079" s="338"/>
      <c r="C1079" s="330"/>
      <c r="D1079" s="350"/>
      <c r="E1079" s="350"/>
      <c r="F1079" s="350"/>
      <c r="G1079" s="350"/>
      <c r="H1079" s="350"/>
      <c r="I1079" s="355"/>
      <c r="J1079" s="355"/>
      <c r="K1079" s="351"/>
      <c r="L1079" s="355"/>
      <c r="M1079" s="350"/>
      <c r="N1079" s="350"/>
      <c r="O1079" s="350"/>
      <c r="P1079" s="356"/>
      <c r="Q1079" s="356"/>
      <c r="R1079" s="357"/>
      <c r="S1079" s="343"/>
      <c r="T1079" s="344"/>
      <c r="U1079" s="345"/>
      <c r="V1079" s="345"/>
      <c r="W1079" s="345"/>
      <c r="X1079" s="345"/>
      <c r="Y1079" s="345"/>
      <c r="Z1079" s="345"/>
      <c r="AA1079" s="345"/>
      <c r="AB1079" s="346"/>
    </row>
    <row r="1080" spans="2:28" customFormat="1" ht="15" customHeight="1" x14ac:dyDescent="0.25">
      <c r="B1080" s="338"/>
      <c r="C1080" s="330"/>
      <c r="D1080" s="350"/>
      <c r="E1080" s="350"/>
      <c r="F1080" s="350"/>
      <c r="G1080" s="350"/>
      <c r="H1080" s="350"/>
      <c r="I1080" s="355"/>
      <c r="J1080" s="355"/>
      <c r="K1080" s="351"/>
      <c r="L1080" s="355"/>
      <c r="M1080" s="350"/>
      <c r="N1080" s="350"/>
      <c r="O1080" s="350"/>
      <c r="P1080" s="356"/>
      <c r="Q1080" s="356"/>
      <c r="R1080" s="357"/>
      <c r="S1080" s="343"/>
      <c r="T1080" s="344"/>
      <c r="U1080" s="345"/>
      <c r="V1080" s="345"/>
      <c r="W1080" s="345"/>
      <c r="X1080" s="345"/>
      <c r="Y1080" s="345"/>
      <c r="Z1080" s="345"/>
      <c r="AA1080" s="345"/>
      <c r="AB1080" s="346"/>
    </row>
    <row r="1081" spans="2:28" customFormat="1" ht="15" customHeight="1" x14ac:dyDescent="0.25">
      <c r="B1081" s="338"/>
      <c r="C1081" s="330"/>
      <c r="D1081" s="350"/>
      <c r="E1081" s="350"/>
      <c r="F1081" s="350"/>
      <c r="G1081" s="350"/>
      <c r="H1081" s="350"/>
      <c r="I1081" s="355"/>
      <c r="J1081" s="355"/>
      <c r="K1081" s="351"/>
      <c r="L1081" s="355"/>
      <c r="M1081" s="350"/>
      <c r="N1081" s="350"/>
      <c r="O1081" s="350"/>
      <c r="P1081" s="356"/>
      <c r="Q1081" s="356"/>
      <c r="R1081" s="357"/>
      <c r="S1081" s="343"/>
      <c r="T1081" s="344"/>
      <c r="U1081" s="345"/>
      <c r="V1081" s="345"/>
      <c r="W1081" s="345"/>
      <c r="X1081" s="345"/>
      <c r="Y1081" s="345"/>
      <c r="Z1081" s="345"/>
      <c r="AA1081" s="345"/>
      <c r="AB1081" s="346"/>
    </row>
    <row r="1082" spans="2:28" customFormat="1" ht="15" customHeight="1" x14ac:dyDescent="0.25">
      <c r="B1082" s="338"/>
      <c r="C1082" s="330"/>
      <c r="D1082" s="350"/>
      <c r="E1082" s="350"/>
      <c r="F1082" s="350"/>
      <c r="G1082" s="350"/>
      <c r="H1082" s="350"/>
      <c r="I1082" s="355"/>
      <c r="J1082" s="355"/>
      <c r="K1082" s="351"/>
      <c r="L1082" s="355"/>
      <c r="M1082" s="350"/>
      <c r="N1082" s="350"/>
      <c r="O1082" s="350"/>
      <c r="P1082" s="356"/>
      <c r="Q1082" s="356"/>
      <c r="R1082" s="357"/>
      <c r="S1082" s="343"/>
      <c r="T1082" s="344"/>
      <c r="U1082" s="345"/>
      <c r="V1082" s="345"/>
      <c r="W1082" s="345"/>
      <c r="X1082" s="345"/>
      <c r="Y1082" s="345"/>
      <c r="Z1082" s="345"/>
      <c r="AA1082" s="345"/>
      <c r="AB1082" s="346"/>
    </row>
    <row r="1083" spans="2:28" customFormat="1" ht="15" customHeight="1" x14ac:dyDescent="0.25">
      <c r="B1083" s="338"/>
      <c r="C1083" s="330"/>
      <c r="D1083" s="350"/>
      <c r="E1083" s="350"/>
      <c r="F1083" s="350"/>
      <c r="G1083" s="350"/>
      <c r="H1083" s="350"/>
      <c r="I1083" s="355"/>
      <c r="J1083" s="355"/>
      <c r="K1083" s="351"/>
      <c r="L1083" s="355"/>
      <c r="M1083" s="350"/>
      <c r="N1083" s="350"/>
      <c r="O1083" s="350"/>
      <c r="P1083" s="356"/>
      <c r="Q1083" s="356"/>
      <c r="R1083" s="357"/>
      <c r="S1083" s="343"/>
      <c r="T1083" s="344"/>
      <c r="U1083" s="345"/>
      <c r="V1083" s="345"/>
      <c r="W1083" s="345"/>
      <c r="X1083" s="345"/>
      <c r="Y1083" s="345"/>
      <c r="Z1083" s="345"/>
      <c r="AA1083" s="345"/>
      <c r="AB1083" s="346"/>
    </row>
    <row r="1084" spans="2:28" customFormat="1" ht="15" customHeight="1" x14ac:dyDescent="0.25">
      <c r="B1084" s="338"/>
      <c r="C1084" s="330"/>
      <c r="D1084" s="350"/>
      <c r="E1084" s="350"/>
      <c r="F1084" s="350"/>
      <c r="G1084" s="350"/>
      <c r="H1084" s="350"/>
      <c r="I1084" s="355"/>
      <c r="J1084" s="355"/>
      <c r="K1084" s="351"/>
      <c r="L1084" s="355"/>
      <c r="M1084" s="350"/>
      <c r="N1084" s="350"/>
      <c r="O1084" s="350"/>
      <c r="P1084" s="356"/>
      <c r="Q1084" s="356"/>
      <c r="R1084" s="357"/>
      <c r="S1084" s="343"/>
      <c r="T1084" s="344"/>
      <c r="U1084" s="345"/>
      <c r="V1084" s="345"/>
      <c r="W1084" s="345"/>
      <c r="X1084" s="345"/>
      <c r="Y1084" s="345"/>
      <c r="Z1084" s="345"/>
      <c r="AA1084" s="345"/>
      <c r="AB1084" s="346"/>
    </row>
    <row r="1085" spans="2:28" customFormat="1" ht="15" customHeight="1" x14ac:dyDescent="0.25">
      <c r="B1085" s="338"/>
      <c r="C1085" s="330"/>
      <c r="D1085" s="350"/>
      <c r="E1085" s="350"/>
      <c r="F1085" s="350"/>
      <c r="G1085" s="350"/>
      <c r="H1085" s="350"/>
      <c r="I1085" s="355"/>
      <c r="J1085" s="355"/>
      <c r="K1085" s="351"/>
      <c r="L1085" s="355"/>
      <c r="M1085" s="350"/>
      <c r="N1085" s="350"/>
      <c r="O1085" s="350"/>
      <c r="P1085" s="356"/>
      <c r="Q1085" s="356"/>
      <c r="R1085" s="357"/>
      <c r="S1085" s="343"/>
      <c r="T1085" s="344"/>
      <c r="U1085" s="345"/>
      <c r="V1085" s="345"/>
      <c r="W1085" s="345"/>
      <c r="X1085" s="345"/>
      <c r="Y1085" s="345"/>
      <c r="Z1085" s="345"/>
      <c r="AA1085" s="345"/>
      <c r="AB1085" s="346"/>
    </row>
    <row r="1086" spans="2:28" customFormat="1" ht="15" customHeight="1" x14ac:dyDescent="0.25">
      <c r="B1086" s="338"/>
      <c r="C1086" s="330"/>
      <c r="D1086" s="350"/>
      <c r="E1086" s="350"/>
      <c r="F1086" s="350"/>
      <c r="G1086" s="350"/>
      <c r="H1086" s="350"/>
      <c r="I1086" s="355"/>
      <c r="J1086" s="355"/>
      <c r="K1086" s="351"/>
      <c r="L1086" s="355"/>
      <c r="M1086" s="350"/>
      <c r="N1086" s="350"/>
      <c r="O1086" s="350"/>
      <c r="P1086" s="356"/>
      <c r="Q1086" s="356"/>
      <c r="R1086" s="357"/>
      <c r="S1086" s="343"/>
      <c r="T1086" s="344"/>
      <c r="U1086" s="345"/>
      <c r="V1086" s="345"/>
      <c r="W1086" s="345"/>
      <c r="X1086" s="345"/>
      <c r="Y1086" s="345"/>
      <c r="Z1086" s="345"/>
      <c r="AA1086" s="345"/>
      <c r="AB1086" s="346"/>
    </row>
    <row r="1087" spans="2:28" customFormat="1" ht="15" customHeight="1" x14ac:dyDescent="0.25">
      <c r="B1087" s="338"/>
      <c r="C1087" s="330"/>
      <c r="D1087" s="350"/>
      <c r="E1087" s="350"/>
      <c r="F1087" s="350"/>
      <c r="G1087" s="350"/>
      <c r="H1087" s="350"/>
      <c r="I1087" s="355"/>
      <c r="J1087" s="355"/>
      <c r="K1087" s="351"/>
      <c r="L1087" s="355"/>
      <c r="M1087" s="350"/>
      <c r="N1087" s="350"/>
      <c r="O1087" s="350"/>
      <c r="P1087" s="356"/>
      <c r="Q1087" s="356"/>
      <c r="R1087" s="357"/>
      <c r="S1087" s="343"/>
      <c r="T1087" s="344"/>
      <c r="U1087" s="345"/>
      <c r="V1087" s="345"/>
      <c r="W1087" s="345"/>
      <c r="X1087" s="345"/>
      <c r="Y1087" s="345"/>
      <c r="Z1087" s="345"/>
      <c r="AA1087" s="345"/>
      <c r="AB1087" s="346"/>
    </row>
    <row r="1088" spans="2:28" customFormat="1" ht="15" customHeight="1" x14ac:dyDescent="0.25">
      <c r="B1088" s="338"/>
      <c r="C1088" s="330"/>
      <c r="D1088" s="350"/>
      <c r="E1088" s="350"/>
      <c r="F1088" s="350"/>
      <c r="G1088" s="350"/>
      <c r="H1088" s="350"/>
      <c r="I1088" s="355"/>
      <c r="J1088" s="355"/>
      <c r="K1088" s="351"/>
      <c r="L1088" s="355"/>
      <c r="M1088" s="350"/>
      <c r="N1088" s="350"/>
      <c r="O1088" s="350"/>
      <c r="P1088" s="356"/>
      <c r="Q1088" s="356"/>
      <c r="R1088" s="357"/>
      <c r="S1088" s="343"/>
      <c r="T1088" s="344"/>
      <c r="U1088" s="345"/>
      <c r="V1088" s="345"/>
      <c r="W1088" s="345"/>
      <c r="X1088" s="345"/>
      <c r="Y1088" s="345"/>
      <c r="Z1088" s="345"/>
      <c r="AA1088" s="345"/>
      <c r="AB1088" s="346"/>
    </row>
    <row r="1089" spans="2:28" customFormat="1" ht="15" customHeight="1" x14ac:dyDescent="0.25">
      <c r="B1089" s="338"/>
      <c r="C1089" s="330"/>
      <c r="D1089" s="350"/>
      <c r="E1089" s="350"/>
      <c r="F1089" s="350"/>
      <c r="G1089" s="350"/>
      <c r="H1089" s="350"/>
      <c r="I1089" s="355"/>
      <c r="J1089" s="355"/>
      <c r="K1089" s="351"/>
      <c r="L1089" s="355"/>
      <c r="M1089" s="350"/>
      <c r="N1089" s="350"/>
      <c r="O1089" s="350"/>
      <c r="P1089" s="356"/>
      <c r="Q1089" s="356"/>
      <c r="R1089" s="357"/>
      <c r="S1089" s="343"/>
      <c r="T1089" s="344"/>
      <c r="U1089" s="345"/>
      <c r="V1089" s="345"/>
      <c r="W1089" s="345"/>
      <c r="X1089" s="345"/>
      <c r="Y1089" s="345"/>
      <c r="Z1089" s="345"/>
      <c r="AA1089" s="345"/>
      <c r="AB1089" s="346"/>
    </row>
    <row r="1090" spans="2:28" customFormat="1" ht="15" customHeight="1" x14ac:dyDescent="0.25">
      <c r="B1090" s="338"/>
      <c r="C1090" s="330"/>
      <c r="D1090" s="350"/>
      <c r="E1090" s="350"/>
      <c r="F1090" s="350"/>
      <c r="G1090" s="350"/>
      <c r="H1090" s="350"/>
      <c r="I1090" s="355"/>
      <c r="J1090" s="355"/>
      <c r="K1090" s="351"/>
      <c r="L1090" s="355"/>
      <c r="M1090" s="350"/>
      <c r="N1090" s="350"/>
      <c r="O1090" s="350"/>
      <c r="P1090" s="356"/>
      <c r="Q1090" s="356"/>
      <c r="R1090" s="357"/>
      <c r="S1090" s="343"/>
      <c r="T1090" s="344"/>
      <c r="U1090" s="345"/>
      <c r="V1090" s="345"/>
      <c r="W1090" s="345"/>
      <c r="X1090" s="345"/>
      <c r="Y1090" s="345"/>
      <c r="Z1090" s="345"/>
      <c r="AA1090" s="345"/>
      <c r="AB1090" s="346"/>
    </row>
    <row r="1091" spans="2:28" customFormat="1" ht="15" customHeight="1" x14ac:dyDescent="0.25">
      <c r="B1091" s="338"/>
      <c r="C1091" s="330"/>
      <c r="D1091" s="350"/>
      <c r="E1091" s="350"/>
      <c r="F1091" s="350"/>
      <c r="G1091" s="350"/>
      <c r="H1091" s="350"/>
      <c r="I1091" s="355"/>
      <c r="J1091" s="355"/>
      <c r="K1091" s="351"/>
      <c r="L1091" s="355"/>
      <c r="M1091" s="350"/>
      <c r="N1091" s="350"/>
      <c r="O1091" s="350"/>
      <c r="P1091" s="356"/>
      <c r="Q1091" s="356"/>
      <c r="R1091" s="357"/>
      <c r="S1091" s="343"/>
      <c r="T1091" s="344"/>
      <c r="U1091" s="345"/>
      <c r="V1091" s="345"/>
      <c r="W1091" s="345"/>
      <c r="X1091" s="345"/>
      <c r="Y1091" s="345"/>
      <c r="Z1091" s="345"/>
      <c r="AA1091" s="345"/>
      <c r="AB1091" s="346"/>
    </row>
    <row r="1092" spans="2:28" customFormat="1" ht="15" customHeight="1" x14ac:dyDescent="0.25">
      <c r="B1092" s="338"/>
      <c r="C1092" s="330"/>
      <c r="D1092" s="350"/>
      <c r="E1092" s="350"/>
      <c r="F1092" s="350"/>
      <c r="G1092" s="350"/>
      <c r="H1092" s="350"/>
      <c r="I1092" s="355"/>
      <c r="J1092" s="355"/>
      <c r="K1092" s="351"/>
      <c r="L1092" s="355"/>
      <c r="M1092" s="350"/>
      <c r="N1092" s="350"/>
      <c r="O1092" s="350"/>
      <c r="P1092" s="356"/>
      <c r="Q1092" s="356"/>
      <c r="R1092" s="357"/>
      <c r="S1092" s="343"/>
      <c r="T1092" s="344"/>
      <c r="U1092" s="345"/>
      <c r="V1092" s="345"/>
      <c r="W1092" s="345"/>
      <c r="X1092" s="345"/>
      <c r="Y1092" s="345"/>
      <c r="Z1092" s="345"/>
      <c r="AA1092" s="345"/>
      <c r="AB1092" s="346"/>
    </row>
    <row r="1093" spans="2:28" customFormat="1" ht="15" customHeight="1" x14ac:dyDescent="0.25">
      <c r="B1093" s="338"/>
      <c r="C1093" s="330"/>
      <c r="D1093" s="350"/>
      <c r="E1093" s="350"/>
      <c r="F1093" s="350"/>
      <c r="G1093" s="350"/>
      <c r="H1093" s="350"/>
      <c r="I1093" s="355"/>
      <c r="J1093" s="355"/>
      <c r="K1093" s="351"/>
      <c r="L1093" s="355"/>
      <c r="M1093" s="350"/>
      <c r="N1093" s="350"/>
      <c r="O1093" s="350"/>
      <c r="P1093" s="356"/>
      <c r="Q1093" s="356"/>
      <c r="R1093" s="357"/>
      <c r="S1093" s="343"/>
      <c r="T1093" s="344"/>
      <c r="U1093" s="345"/>
      <c r="V1093" s="345"/>
      <c r="W1093" s="345"/>
      <c r="X1093" s="345"/>
      <c r="Y1093" s="345"/>
      <c r="Z1093" s="345"/>
      <c r="AA1093" s="345"/>
      <c r="AB1093" s="346"/>
    </row>
    <row r="1094" spans="2:28" customFormat="1" ht="15" customHeight="1" x14ac:dyDescent="0.25">
      <c r="B1094" s="338"/>
      <c r="C1094" s="330"/>
      <c r="D1094" s="350"/>
      <c r="E1094" s="350"/>
      <c r="F1094" s="350"/>
      <c r="G1094" s="350"/>
      <c r="H1094" s="350"/>
      <c r="I1094" s="355"/>
      <c r="J1094" s="355"/>
      <c r="K1094" s="351"/>
      <c r="L1094" s="355"/>
      <c r="M1094" s="350"/>
      <c r="N1094" s="350"/>
      <c r="O1094" s="350"/>
      <c r="P1094" s="356"/>
      <c r="Q1094" s="356"/>
      <c r="R1094" s="357"/>
      <c r="S1094" s="343"/>
      <c r="T1094" s="344"/>
      <c r="U1094" s="345"/>
      <c r="V1094" s="345"/>
      <c r="W1094" s="345"/>
      <c r="X1094" s="345"/>
      <c r="Y1094" s="345"/>
      <c r="Z1094" s="345"/>
      <c r="AA1094" s="345"/>
      <c r="AB1094" s="346"/>
    </row>
    <row r="1095" spans="2:28" customFormat="1" ht="15" customHeight="1" x14ac:dyDescent="0.25">
      <c r="B1095" s="338"/>
      <c r="C1095" s="330"/>
      <c r="D1095" s="350"/>
      <c r="E1095" s="350"/>
      <c r="F1095" s="350"/>
      <c r="G1095" s="350"/>
      <c r="H1095" s="350"/>
      <c r="I1095" s="355"/>
      <c r="J1095" s="355"/>
      <c r="K1095" s="351"/>
      <c r="L1095" s="355"/>
      <c r="M1095" s="350"/>
      <c r="N1095" s="350"/>
      <c r="O1095" s="350"/>
      <c r="P1095" s="356"/>
      <c r="Q1095" s="356"/>
      <c r="R1095" s="357"/>
      <c r="S1095" s="343"/>
      <c r="T1095" s="344"/>
      <c r="U1095" s="345"/>
      <c r="V1095" s="345"/>
      <c r="W1095" s="345"/>
      <c r="X1095" s="345"/>
      <c r="Y1095" s="345"/>
      <c r="Z1095" s="345"/>
      <c r="AA1095" s="345"/>
      <c r="AB1095" s="346"/>
    </row>
    <row r="1096" spans="2:28" customFormat="1" ht="15" customHeight="1" x14ac:dyDescent="0.25">
      <c r="B1096" s="338"/>
      <c r="C1096" s="330"/>
      <c r="D1096" s="350"/>
      <c r="E1096" s="350"/>
      <c r="F1096" s="350"/>
      <c r="G1096" s="350"/>
      <c r="H1096" s="350"/>
      <c r="I1096" s="355"/>
      <c r="J1096" s="355"/>
      <c r="K1096" s="351"/>
      <c r="L1096" s="355"/>
      <c r="M1096" s="350"/>
      <c r="N1096" s="350"/>
      <c r="O1096" s="350"/>
      <c r="P1096" s="356"/>
      <c r="Q1096" s="356"/>
      <c r="R1096" s="357"/>
      <c r="S1096" s="343"/>
      <c r="T1096" s="344"/>
      <c r="U1096" s="345"/>
      <c r="V1096" s="345"/>
      <c r="W1096" s="345"/>
      <c r="X1096" s="345"/>
      <c r="Y1096" s="345"/>
      <c r="Z1096" s="345"/>
      <c r="AA1096" s="345"/>
      <c r="AB1096" s="346"/>
    </row>
    <row r="1097" spans="2:28" customFormat="1" ht="15" customHeight="1" x14ac:dyDescent="0.25">
      <c r="B1097" s="338"/>
      <c r="C1097" s="330"/>
      <c r="D1097" s="350"/>
      <c r="E1097" s="350"/>
      <c r="F1097" s="350"/>
      <c r="G1097" s="350"/>
      <c r="H1097" s="350"/>
      <c r="I1097" s="355"/>
      <c r="J1097" s="355"/>
      <c r="K1097" s="351"/>
      <c r="L1097" s="355"/>
      <c r="M1097" s="350"/>
      <c r="N1097" s="350"/>
      <c r="O1097" s="350"/>
      <c r="P1097" s="356"/>
      <c r="Q1097" s="356"/>
      <c r="R1097" s="357"/>
      <c r="S1097" s="343"/>
      <c r="T1097" s="344"/>
      <c r="U1097" s="345"/>
      <c r="V1097" s="345"/>
      <c r="W1097" s="345"/>
      <c r="X1097" s="345"/>
      <c r="Y1097" s="345"/>
      <c r="Z1097" s="345"/>
      <c r="AA1097" s="345"/>
      <c r="AB1097" s="346"/>
    </row>
    <row r="1098" spans="2:28" customFormat="1" ht="15" customHeight="1" x14ac:dyDescent="0.25">
      <c r="B1098" s="338"/>
      <c r="C1098" s="330"/>
      <c r="D1098" s="350"/>
      <c r="E1098" s="350"/>
      <c r="F1098" s="350"/>
      <c r="G1098" s="350"/>
      <c r="H1098" s="350"/>
      <c r="I1098" s="355"/>
      <c r="J1098" s="355"/>
      <c r="K1098" s="351"/>
      <c r="L1098" s="355"/>
      <c r="M1098" s="350"/>
      <c r="N1098" s="350"/>
      <c r="O1098" s="350"/>
      <c r="P1098" s="356"/>
      <c r="Q1098" s="356"/>
      <c r="R1098" s="357"/>
      <c r="S1098" s="343"/>
      <c r="T1098" s="344"/>
      <c r="U1098" s="345"/>
      <c r="V1098" s="345"/>
      <c r="W1098" s="345"/>
      <c r="X1098" s="345"/>
      <c r="Y1098" s="345"/>
      <c r="Z1098" s="345"/>
      <c r="AA1098" s="345"/>
      <c r="AB1098" s="346"/>
    </row>
    <row r="1099" spans="2:28" customFormat="1" ht="15" customHeight="1" x14ac:dyDescent="0.25">
      <c r="B1099" s="338"/>
      <c r="C1099" s="330"/>
      <c r="D1099" s="350"/>
      <c r="E1099" s="350"/>
      <c r="F1099" s="350"/>
      <c r="G1099" s="350"/>
      <c r="H1099" s="350"/>
      <c r="I1099" s="355"/>
      <c r="J1099" s="355"/>
      <c r="K1099" s="351"/>
      <c r="L1099" s="355"/>
      <c r="M1099" s="350"/>
      <c r="N1099" s="350"/>
      <c r="O1099" s="350"/>
      <c r="P1099" s="356"/>
      <c r="Q1099" s="356"/>
      <c r="R1099" s="357"/>
      <c r="S1099" s="343"/>
      <c r="T1099" s="344"/>
      <c r="U1099" s="345"/>
      <c r="V1099" s="345"/>
      <c r="W1099" s="345"/>
      <c r="X1099" s="345"/>
      <c r="Y1099" s="345"/>
      <c r="Z1099" s="345"/>
      <c r="AA1099" s="345"/>
      <c r="AB1099" s="346"/>
    </row>
    <row r="1100" spans="2:28" customFormat="1" ht="15" customHeight="1" x14ac:dyDescent="0.25">
      <c r="B1100" s="338"/>
      <c r="C1100" s="330"/>
      <c r="D1100" s="350"/>
      <c r="E1100" s="350"/>
      <c r="F1100" s="350"/>
      <c r="G1100" s="350"/>
      <c r="H1100" s="350"/>
      <c r="I1100" s="355"/>
      <c r="J1100" s="355"/>
      <c r="K1100" s="351"/>
      <c r="L1100" s="355"/>
      <c r="M1100" s="350"/>
      <c r="N1100" s="350"/>
      <c r="O1100" s="350"/>
      <c r="P1100" s="356"/>
      <c r="Q1100" s="356"/>
      <c r="R1100" s="357"/>
      <c r="S1100" s="343"/>
      <c r="T1100" s="344"/>
      <c r="U1100" s="345"/>
      <c r="V1100" s="345"/>
      <c r="W1100" s="345"/>
      <c r="X1100" s="345"/>
      <c r="Y1100" s="345"/>
      <c r="Z1100" s="345"/>
      <c r="AA1100" s="345"/>
      <c r="AB1100" s="346"/>
    </row>
    <row r="1101" spans="2:28" customFormat="1" ht="15" customHeight="1" x14ac:dyDescent="0.25">
      <c r="B1101" s="338"/>
      <c r="C1101" s="330"/>
      <c r="D1101" s="350"/>
      <c r="E1101" s="350"/>
      <c r="F1101" s="350"/>
      <c r="G1101" s="350"/>
      <c r="H1101" s="350"/>
      <c r="I1101" s="355"/>
      <c r="J1101" s="355"/>
      <c r="K1101" s="351"/>
      <c r="L1101" s="355"/>
      <c r="M1101" s="350"/>
      <c r="N1101" s="350"/>
      <c r="O1101" s="350"/>
      <c r="P1101" s="356"/>
      <c r="Q1101" s="356"/>
      <c r="R1101" s="357"/>
      <c r="S1101" s="343"/>
      <c r="T1101" s="344"/>
      <c r="U1101" s="345"/>
      <c r="V1101" s="345"/>
      <c r="W1101" s="345"/>
      <c r="X1101" s="345"/>
      <c r="Y1101" s="345"/>
      <c r="Z1101" s="345"/>
      <c r="AA1101" s="345"/>
      <c r="AB1101" s="346"/>
    </row>
    <row r="1102" spans="2:28" customFormat="1" ht="15" customHeight="1" x14ac:dyDescent="0.25">
      <c r="B1102" s="338"/>
      <c r="C1102" s="330"/>
      <c r="D1102" s="350"/>
      <c r="E1102" s="350"/>
      <c r="F1102" s="350"/>
      <c r="G1102" s="350"/>
      <c r="H1102" s="350"/>
      <c r="I1102" s="355"/>
      <c r="J1102" s="355"/>
      <c r="K1102" s="351"/>
      <c r="L1102" s="355"/>
      <c r="M1102" s="350"/>
      <c r="N1102" s="350"/>
      <c r="O1102" s="350"/>
      <c r="P1102" s="356"/>
      <c r="Q1102" s="356"/>
      <c r="R1102" s="357"/>
      <c r="S1102" s="343"/>
      <c r="T1102" s="344"/>
      <c r="U1102" s="345"/>
      <c r="V1102" s="345"/>
      <c r="W1102" s="345"/>
      <c r="X1102" s="345"/>
      <c r="Y1102" s="345"/>
      <c r="Z1102" s="345"/>
      <c r="AA1102" s="345"/>
      <c r="AB1102" s="346"/>
    </row>
    <row r="1103" spans="2:28" customFormat="1" ht="15" customHeight="1" x14ac:dyDescent="0.25">
      <c r="B1103" s="338"/>
      <c r="C1103" s="330"/>
      <c r="D1103" s="350"/>
      <c r="E1103" s="350"/>
      <c r="F1103" s="350"/>
      <c r="G1103" s="350"/>
      <c r="H1103" s="350"/>
      <c r="I1103" s="355"/>
      <c r="J1103" s="355"/>
      <c r="K1103" s="351"/>
      <c r="L1103" s="355"/>
      <c r="M1103" s="350"/>
      <c r="N1103" s="350"/>
      <c r="O1103" s="350"/>
      <c r="P1103" s="356"/>
      <c r="Q1103" s="356"/>
      <c r="R1103" s="357"/>
      <c r="S1103" s="343"/>
      <c r="T1103" s="344"/>
      <c r="U1103" s="345"/>
      <c r="V1103" s="345"/>
      <c r="W1103" s="345"/>
      <c r="X1103" s="345"/>
      <c r="Y1103" s="345"/>
      <c r="Z1103" s="345"/>
      <c r="AA1103" s="345"/>
      <c r="AB1103" s="346"/>
    </row>
    <row r="1104" spans="2:28" customFormat="1" ht="15" customHeight="1" x14ac:dyDescent="0.25">
      <c r="B1104" s="338"/>
      <c r="C1104" s="330"/>
      <c r="D1104" s="350"/>
      <c r="E1104" s="350"/>
      <c r="F1104" s="350"/>
      <c r="G1104" s="350"/>
      <c r="H1104" s="350"/>
      <c r="I1104" s="355"/>
      <c r="J1104" s="355"/>
      <c r="K1104" s="351"/>
      <c r="L1104" s="355"/>
      <c r="M1104" s="350"/>
      <c r="N1104" s="350"/>
      <c r="O1104" s="350"/>
      <c r="P1104" s="356"/>
      <c r="Q1104" s="356"/>
      <c r="R1104" s="357"/>
      <c r="S1104" s="343"/>
      <c r="T1104" s="344"/>
      <c r="U1104" s="345"/>
      <c r="V1104" s="345"/>
      <c r="W1104" s="345"/>
      <c r="X1104" s="345"/>
      <c r="Y1104" s="345"/>
      <c r="Z1104" s="345"/>
      <c r="AA1104" s="345"/>
      <c r="AB1104" s="346"/>
    </row>
    <row r="1105" spans="2:28" customFormat="1" ht="15" customHeight="1" x14ac:dyDescent="0.25">
      <c r="B1105" s="338"/>
      <c r="C1105" s="330"/>
      <c r="D1105" s="350"/>
      <c r="E1105" s="350"/>
      <c r="F1105" s="350"/>
      <c r="G1105" s="350"/>
      <c r="H1105" s="350"/>
      <c r="I1105" s="355"/>
      <c r="J1105" s="355"/>
      <c r="K1105" s="351"/>
      <c r="L1105" s="355"/>
      <c r="M1105" s="350"/>
      <c r="N1105" s="350"/>
      <c r="O1105" s="350"/>
      <c r="P1105" s="356"/>
      <c r="Q1105" s="356"/>
      <c r="R1105" s="357"/>
      <c r="S1105" s="343"/>
      <c r="T1105" s="344"/>
      <c r="U1105" s="345"/>
      <c r="V1105" s="345"/>
      <c r="W1105" s="345"/>
      <c r="X1105" s="345"/>
      <c r="Y1105" s="345"/>
      <c r="Z1105" s="345"/>
      <c r="AA1105" s="345"/>
      <c r="AB1105" s="346"/>
    </row>
    <row r="1106" spans="2:28" customFormat="1" ht="15" customHeight="1" x14ac:dyDescent="0.25">
      <c r="B1106" s="338"/>
      <c r="C1106" s="330"/>
      <c r="D1106" s="350"/>
      <c r="E1106" s="350"/>
      <c r="F1106" s="350"/>
      <c r="G1106" s="350"/>
      <c r="H1106" s="350"/>
      <c r="I1106" s="355"/>
      <c r="J1106" s="355"/>
      <c r="K1106" s="351"/>
      <c r="L1106" s="355"/>
      <c r="M1106" s="350"/>
      <c r="N1106" s="350"/>
      <c r="O1106" s="350"/>
      <c r="P1106" s="356"/>
      <c r="Q1106" s="356"/>
      <c r="R1106" s="357"/>
      <c r="S1106" s="343"/>
      <c r="T1106" s="344"/>
      <c r="U1106" s="345"/>
      <c r="V1106" s="345"/>
      <c r="W1106" s="345"/>
      <c r="X1106" s="345"/>
      <c r="Y1106" s="345"/>
      <c r="Z1106" s="345"/>
      <c r="AA1106" s="345"/>
      <c r="AB1106" s="346"/>
    </row>
    <row r="1107" spans="2:28" customFormat="1" ht="15" customHeight="1" x14ac:dyDescent="0.25">
      <c r="B1107" s="338"/>
      <c r="C1107" s="330"/>
      <c r="D1107" s="350"/>
      <c r="E1107" s="350"/>
      <c r="F1107" s="350"/>
      <c r="G1107" s="350"/>
      <c r="H1107" s="350"/>
      <c r="I1107" s="355"/>
      <c r="J1107" s="355"/>
      <c r="K1107" s="351"/>
      <c r="L1107" s="355"/>
      <c r="M1107" s="350"/>
      <c r="N1107" s="350"/>
      <c r="O1107" s="350"/>
      <c r="P1107" s="356"/>
      <c r="Q1107" s="356"/>
      <c r="R1107" s="357"/>
      <c r="S1107" s="343"/>
      <c r="T1107" s="344"/>
      <c r="U1107" s="345"/>
      <c r="V1107" s="345"/>
      <c r="W1107" s="345"/>
      <c r="X1107" s="345"/>
      <c r="Y1107" s="345"/>
      <c r="Z1107" s="345"/>
      <c r="AA1107" s="345"/>
      <c r="AB1107" s="346"/>
    </row>
    <row r="1108" spans="2:28" customFormat="1" ht="15" customHeight="1" x14ac:dyDescent="0.25">
      <c r="B1108" s="338"/>
      <c r="C1108" s="330"/>
      <c r="D1108" s="350"/>
      <c r="E1108" s="350"/>
      <c r="F1108" s="350"/>
      <c r="G1108" s="350"/>
      <c r="H1108" s="350"/>
      <c r="I1108" s="355"/>
      <c r="J1108" s="355"/>
      <c r="K1108" s="351"/>
      <c r="L1108" s="355"/>
      <c r="M1108" s="350"/>
      <c r="N1108" s="350"/>
      <c r="O1108" s="350"/>
      <c r="P1108" s="356"/>
      <c r="Q1108" s="356"/>
      <c r="R1108" s="357"/>
      <c r="S1108" s="343"/>
      <c r="T1108" s="344"/>
      <c r="U1108" s="345"/>
      <c r="V1108" s="345"/>
      <c r="W1108" s="345"/>
      <c r="X1108" s="345"/>
      <c r="Y1108" s="345"/>
      <c r="Z1108" s="345"/>
      <c r="AA1108" s="345"/>
      <c r="AB1108" s="346"/>
    </row>
    <row r="1109" spans="2:28" customFormat="1" ht="15" customHeight="1" x14ac:dyDescent="0.25">
      <c r="B1109" s="338"/>
      <c r="C1109" s="330"/>
      <c r="D1109" s="350"/>
      <c r="E1109" s="350"/>
      <c r="F1109" s="350"/>
      <c r="G1109" s="350"/>
      <c r="H1109" s="350"/>
      <c r="I1109" s="355"/>
      <c r="J1109" s="355"/>
      <c r="K1109" s="351"/>
      <c r="L1109" s="355"/>
      <c r="M1109" s="350"/>
      <c r="N1109" s="350"/>
      <c r="O1109" s="350"/>
      <c r="P1109" s="356"/>
      <c r="Q1109" s="356"/>
      <c r="R1109" s="357"/>
      <c r="S1109" s="343"/>
      <c r="T1109" s="344"/>
      <c r="U1109" s="345"/>
      <c r="V1109" s="345"/>
      <c r="W1109" s="345"/>
      <c r="X1109" s="345"/>
      <c r="Y1109" s="345"/>
      <c r="Z1109" s="345"/>
      <c r="AA1109" s="345"/>
      <c r="AB1109" s="346"/>
    </row>
    <row r="1110" spans="2:28" customFormat="1" ht="15" customHeight="1" x14ac:dyDescent="0.25">
      <c r="B1110" s="338"/>
      <c r="C1110" s="330"/>
      <c r="D1110" s="350"/>
      <c r="E1110" s="350"/>
      <c r="F1110" s="350"/>
      <c r="G1110" s="350"/>
      <c r="H1110" s="350"/>
      <c r="I1110" s="355"/>
      <c r="J1110" s="355"/>
      <c r="K1110" s="351"/>
      <c r="L1110" s="355"/>
      <c r="M1110" s="350"/>
      <c r="N1110" s="350"/>
      <c r="O1110" s="350"/>
      <c r="P1110" s="356"/>
      <c r="Q1110" s="356"/>
      <c r="R1110" s="357"/>
      <c r="S1110" s="343"/>
      <c r="T1110" s="344"/>
      <c r="U1110" s="345"/>
      <c r="V1110" s="345"/>
      <c r="W1110" s="345"/>
      <c r="X1110" s="345"/>
      <c r="Y1110" s="345"/>
      <c r="Z1110" s="345"/>
      <c r="AA1110" s="345"/>
      <c r="AB1110" s="346"/>
    </row>
    <row r="1111" spans="2:28" customFormat="1" ht="15" customHeight="1" x14ac:dyDescent="0.25">
      <c r="B1111" s="338"/>
      <c r="C1111" s="330"/>
      <c r="D1111" s="350"/>
      <c r="E1111" s="350"/>
      <c r="F1111" s="350"/>
      <c r="G1111" s="350"/>
      <c r="H1111" s="350"/>
      <c r="I1111" s="355"/>
      <c r="J1111" s="355"/>
      <c r="K1111" s="351"/>
      <c r="L1111" s="355"/>
      <c r="M1111" s="350"/>
      <c r="N1111" s="350"/>
      <c r="O1111" s="350"/>
      <c r="P1111" s="356"/>
      <c r="Q1111" s="356"/>
      <c r="R1111" s="357"/>
      <c r="S1111" s="343"/>
      <c r="T1111" s="344"/>
      <c r="U1111" s="345"/>
      <c r="V1111" s="345"/>
      <c r="W1111" s="345"/>
      <c r="X1111" s="345"/>
      <c r="Y1111" s="345"/>
      <c r="Z1111" s="345"/>
      <c r="AA1111" s="345"/>
      <c r="AB1111" s="346"/>
    </row>
    <row r="1112" spans="2:28" customFormat="1" ht="15" customHeight="1" x14ac:dyDescent="0.25">
      <c r="B1112" s="338"/>
      <c r="C1112" s="330"/>
      <c r="D1112" s="350"/>
      <c r="E1112" s="350"/>
      <c r="F1112" s="350"/>
      <c r="G1112" s="350"/>
      <c r="H1112" s="350"/>
      <c r="I1112" s="355"/>
      <c r="J1112" s="355"/>
      <c r="K1112" s="351"/>
      <c r="L1112" s="355"/>
      <c r="M1112" s="350"/>
      <c r="N1112" s="350"/>
      <c r="O1112" s="350"/>
      <c r="P1112" s="356"/>
      <c r="Q1112" s="356"/>
      <c r="R1112" s="357"/>
      <c r="S1112" s="343"/>
      <c r="T1112" s="344"/>
      <c r="U1112" s="345"/>
      <c r="V1112" s="345"/>
      <c r="W1112" s="345"/>
      <c r="X1112" s="345"/>
      <c r="Y1112" s="345"/>
      <c r="Z1112" s="345"/>
      <c r="AA1112" s="345"/>
      <c r="AB1112" s="346"/>
    </row>
    <row r="1113" spans="2:28" customFormat="1" ht="15" customHeight="1" x14ac:dyDescent="0.25">
      <c r="B1113" s="338"/>
      <c r="C1113" s="330"/>
      <c r="D1113" s="350"/>
      <c r="E1113" s="350"/>
      <c r="F1113" s="350"/>
      <c r="G1113" s="350"/>
      <c r="H1113" s="350"/>
      <c r="I1113" s="355"/>
      <c r="J1113" s="355"/>
      <c r="K1113" s="351"/>
      <c r="L1113" s="355"/>
      <c r="M1113" s="350"/>
      <c r="N1113" s="350"/>
      <c r="O1113" s="350"/>
      <c r="P1113" s="356"/>
      <c r="Q1113" s="356"/>
      <c r="R1113" s="357"/>
      <c r="S1113" s="343"/>
      <c r="T1113" s="344"/>
      <c r="U1113" s="345"/>
      <c r="V1113" s="345"/>
      <c r="W1113" s="345"/>
      <c r="X1113" s="345"/>
      <c r="Y1113" s="345"/>
      <c r="Z1113" s="345"/>
      <c r="AA1113" s="345"/>
      <c r="AB1113" s="346"/>
    </row>
    <row r="1114" spans="2:28" customFormat="1" ht="15" customHeight="1" x14ac:dyDescent="0.25">
      <c r="B1114" s="338"/>
      <c r="C1114" s="330"/>
      <c r="D1114" s="350"/>
      <c r="E1114" s="350"/>
      <c r="F1114" s="350"/>
      <c r="G1114" s="350"/>
      <c r="H1114" s="350"/>
      <c r="I1114" s="355"/>
      <c r="J1114" s="355"/>
      <c r="K1114" s="351"/>
      <c r="L1114" s="355"/>
      <c r="M1114" s="350"/>
      <c r="N1114" s="350"/>
      <c r="O1114" s="350"/>
      <c r="P1114" s="356"/>
      <c r="Q1114" s="356"/>
      <c r="R1114" s="357"/>
      <c r="S1114" s="343"/>
      <c r="T1114" s="344"/>
      <c r="U1114" s="345"/>
      <c r="V1114" s="345"/>
      <c r="W1114" s="345"/>
      <c r="X1114" s="345"/>
      <c r="Y1114" s="345"/>
      <c r="Z1114" s="345"/>
      <c r="AA1114" s="345"/>
      <c r="AB1114" s="346"/>
    </row>
    <row r="1115" spans="2:28" customFormat="1" ht="15" customHeight="1" x14ac:dyDescent="0.25">
      <c r="B1115" s="338"/>
      <c r="C1115" s="330"/>
      <c r="D1115" s="350"/>
      <c r="E1115" s="350"/>
      <c r="F1115" s="350"/>
      <c r="G1115" s="350"/>
      <c r="H1115" s="350"/>
      <c r="I1115" s="355"/>
      <c r="J1115" s="355"/>
      <c r="K1115" s="351"/>
      <c r="L1115" s="355"/>
      <c r="M1115" s="350"/>
      <c r="N1115" s="350"/>
      <c r="O1115" s="350"/>
      <c r="P1115" s="356"/>
      <c r="Q1115" s="356"/>
      <c r="R1115" s="357"/>
      <c r="S1115" s="343"/>
      <c r="T1115" s="344"/>
      <c r="U1115" s="345"/>
      <c r="V1115" s="345"/>
      <c r="W1115" s="345"/>
      <c r="X1115" s="345"/>
      <c r="Y1115" s="345"/>
      <c r="Z1115" s="345"/>
      <c r="AA1115" s="345"/>
      <c r="AB1115" s="346"/>
    </row>
    <row r="1116" spans="2:28" customFormat="1" ht="15" customHeight="1" x14ac:dyDescent="0.25">
      <c r="B1116" s="338"/>
      <c r="C1116" s="330"/>
      <c r="D1116" s="350"/>
      <c r="E1116" s="350"/>
      <c r="F1116" s="350"/>
      <c r="G1116" s="350"/>
      <c r="H1116" s="350"/>
      <c r="I1116" s="355"/>
      <c r="J1116" s="355"/>
      <c r="K1116" s="351"/>
      <c r="L1116" s="355"/>
      <c r="M1116" s="350"/>
      <c r="N1116" s="350"/>
      <c r="O1116" s="350"/>
      <c r="P1116" s="356"/>
      <c r="Q1116" s="356"/>
      <c r="R1116" s="357"/>
      <c r="S1116" s="343"/>
      <c r="T1116" s="344"/>
      <c r="U1116" s="345"/>
      <c r="V1116" s="345"/>
      <c r="W1116" s="345"/>
      <c r="X1116" s="345"/>
      <c r="Y1116" s="345"/>
      <c r="Z1116" s="345"/>
      <c r="AA1116" s="345"/>
      <c r="AB1116" s="346"/>
    </row>
    <row r="1117" spans="2:28" customFormat="1" ht="15" customHeight="1" x14ac:dyDescent="0.25">
      <c r="B1117" s="338"/>
      <c r="C1117" s="330"/>
      <c r="D1117" s="350"/>
      <c r="E1117" s="350"/>
      <c r="F1117" s="350"/>
      <c r="G1117" s="350"/>
      <c r="H1117" s="350"/>
      <c r="I1117" s="355"/>
      <c r="J1117" s="355"/>
      <c r="K1117" s="351"/>
      <c r="L1117" s="355"/>
      <c r="M1117" s="350"/>
      <c r="N1117" s="350"/>
      <c r="O1117" s="350"/>
      <c r="P1117" s="356"/>
      <c r="Q1117" s="356"/>
      <c r="R1117" s="357"/>
      <c r="S1117" s="343"/>
      <c r="T1117" s="344"/>
      <c r="U1117" s="345"/>
      <c r="V1117" s="345"/>
      <c r="W1117" s="345"/>
      <c r="X1117" s="345"/>
      <c r="Y1117" s="345"/>
      <c r="Z1117" s="345"/>
      <c r="AA1117" s="345"/>
      <c r="AB1117" s="346"/>
    </row>
    <row r="1118" spans="2:28" customFormat="1" ht="15" customHeight="1" x14ac:dyDescent="0.25">
      <c r="B1118" s="338"/>
      <c r="C1118" s="330"/>
      <c r="D1118" s="350"/>
      <c r="E1118" s="350"/>
      <c r="F1118" s="350"/>
      <c r="G1118" s="350"/>
      <c r="H1118" s="350"/>
      <c r="I1118" s="355"/>
      <c r="J1118" s="355"/>
      <c r="K1118" s="351"/>
      <c r="L1118" s="355"/>
      <c r="M1118" s="350"/>
      <c r="N1118" s="350"/>
      <c r="O1118" s="350"/>
      <c r="P1118" s="356"/>
      <c r="Q1118" s="356"/>
      <c r="R1118" s="357"/>
      <c r="S1118" s="343"/>
      <c r="T1118" s="344"/>
      <c r="U1118" s="345"/>
      <c r="V1118" s="345"/>
      <c r="W1118" s="345"/>
      <c r="X1118" s="345"/>
      <c r="Y1118" s="345"/>
      <c r="Z1118" s="345"/>
      <c r="AA1118" s="345"/>
      <c r="AB1118" s="346"/>
    </row>
    <row r="1119" spans="2:28" customFormat="1" ht="15" customHeight="1" x14ac:dyDescent="0.25">
      <c r="B1119" s="338"/>
      <c r="C1119" s="330"/>
      <c r="D1119" s="350"/>
      <c r="E1119" s="350"/>
      <c r="F1119" s="350"/>
      <c r="G1119" s="350"/>
      <c r="H1119" s="350"/>
      <c r="I1119" s="355"/>
      <c r="J1119" s="355"/>
      <c r="K1119" s="351"/>
      <c r="L1119" s="355"/>
      <c r="M1119" s="350"/>
      <c r="N1119" s="350"/>
      <c r="O1119" s="350"/>
      <c r="P1119" s="356"/>
      <c r="Q1119" s="356"/>
      <c r="R1119" s="357"/>
      <c r="S1119" s="343"/>
      <c r="T1119" s="344"/>
      <c r="U1119" s="345"/>
      <c r="V1119" s="345"/>
      <c r="W1119" s="345"/>
      <c r="X1119" s="345"/>
      <c r="Y1119" s="345"/>
      <c r="Z1119" s="345"/>
      <c r="AA1119" s="345"/>
      <c r="AB1119" s="346"/>
    </row>
    <row r="1120" spans="2:28" customFormat="1" ht="15" customHeight="1" x14ac:dyDescent="0.25">
      <c r="B1120" s="338"/>
      <c r="C1120" s="330"/>
      <c r="D1120" s="350"/>
      <c r="E1120" s="350"/>
      <c r="F1120" s="350"/>
      <c r="G1120" s="350"/>
      <c r="H1120" s="350"/>
      <c r="I1120" s="355"/>
      <c r="J1120" s="355"/>
      <c r="K1120" s="351"/>
      <c r="L1120" s="355"/>
      <c r="M1120" s="350"/>
      <c r="N1120" s="350"/>
      <c r="O1120" s="350"/>
      <c r="P1120" s="356"/>
      <c r="Q1120" s="356"/>
      <c r="R1120" s="357"/>
      <c r="S1120" s="343"/>
      <c r="T1120" s="344"/>
      <c r="U1120" s="345"/>
      <c r="V1120" s="345"/>
      <c r="W1120" s="345"/>
      <c r="X1120" s="345"/>
      <c r="Y1120" s="345"/>
      <c r="Z1120" s="345"/>
      <c r="AA1120" s="345"/>
      <c r="AB1120" s="346"/>
    </row>
    <row r="1121" spans="2:28" customFormat="1" ht="15" customHeight="1" x14ac:dyDescent="0.25">
      <c r="B1121" s="338"/>
      <c r="C1121" s="330"/>
      <c r="D1121" s="350"/>
      <c r="E1121" s="350"/>
      <c r="F1121" s="350"/>
      <c r="G1121" s="350"/>
      <c r="H1121" s="350"/>
      <c r="I1121" s="355"/>
      <c r="J1121" s="355"/>
      <c r="K1121" s="351"/>
      <c r="L1121" s="355"/>
      <c r="M1121" s="350"/>
      <c r="N1121" s="350"/>
      <c r="O1121" s="350"/>
      <c r="P1121" s="356"/>
      <c r="Q1121" s="356"/>
      <c r="R1121" s="357"/>
      <c r="S1121" s="343"/>
      <c r="T1121" s="344"/>
      <c r="U1121" s="345"/>
      <c r="V1121" s="345"/>
      <c r="W1121" s="345"/>
      <c r="X1121" s="345"/>
      <c r="Y1121" s="345"/>
      <c r="Z1121" s="345"/>
      <c r="AA1121" s="345"/>
      <c r="AB1121" s="346"/>
    </row>
    <row r="1122" spans="2:28" customFormat="1" ht="15" customHeight="1" x14ac:dyDescent="0.25">
      <c r="B1122" s="338"/>
      <c r="C1122" s="330"/>
      <c r="D1122" s="350"/>
      <c r="E1122" s="350"/>
      <c r="F1122" s="350"/>
      <c r="G1122" s="350"/>
      <c r="H1122" s="350"/>
      <c r="I1122" s="355"/>
      <c r="J1122" s="355"/>
      <c r="K1122" s="351"/>
      <c r="L1122" s="355"/>
      <c r="M1122" s="350"/>
      <c r="N1122" s="350"/>
      <c r="O1122" s="350"/>
      <c r="P1122" s="356"/>
      <c r="Q1122" s="356"/>
      <c r="R1122" s="357"/>
      <c r="S1122" s="343"/>
      <c r="T1122" s="344"/>
      <c r="U1122" s="345"/>
      <c r="V1122" s="345"/>
      <c r="W1122" s="345"/>
      <c r="X1122" s="345"/>
      <c r="Y1122" s="345"/>
      <c r="Z1122" s="345"/>
      <c r="AA1122" s="345"/>
      <c r="AB1122" s="346"/>
    </row>
    <row r="1123" spans="2:28" customFormat="1" ht="15" customHeight="1" x14ac:dyDescent="0.25">
      <c r="B1123" s="338"/>
      <c r="C1123" s="330"/>
      <c r="D1123" s="350"/>
      <c r="E1123" s="350"/>
      <c r="F1123" s="350"/>
      <c r="G1123" s="350"/>
      <c r="H1123" s="350"/>
      <c r="I1123" s="355"/>
      <c r="J1123" s="355"/>
      <c r="K1123" s="351"/>
      <c r="L1123" s="355"/>
      <c r="M1123" s="350"/>
      <c r="N1123" s="350"/>
      <c r="O1123" s="350"/>
      <c r="P1123" s="356"/>
      <c r="Q1123" s="356"/>
      <c r="R1123" s="357"/>
      <c r="S1123" s="343"/>
      <c r="T1123" s="344"/>
      <c r="U1123" s="345"/>
      <c r="V1123" s="345"/>
      <c r="W1123" s="345"/>
      <c r="X1123" s="345"/>
      <c r="Y1123" s="345"/>
      <c r="Z1123" s="345"/>
      <c r="AA1123" s="345"/>
      <c r="AB1123" s="346"/>
    </row>
    <row r="1124" spans="2:28" customFormat="1" ht="15" customHeight="1" x14ac:dyDescent="0.25">
      <c r="B1124" s="338"/>
      <c r="C1124" s="330"/>
      <c r="D1124" s="350"/>
      <c r="E1124" s="350"/>
      <c r="F1124" s="350"/>
      <c r="G1124" s="350"/>
      <c r="H1124" s="350"/>
      <c r="I1124" s="355"/>
      <c r="J1124" s="355"/>
      <c r="K1124" s="351"/>
      <c r="L1124" s="355"/>
      <c r="M1124" s="350"/>
      <c r="N1124" s="350"/>
      <c r="O1124" s="350"/>
      <c r="P1124" s="356"/>
      <c r="Q1124" s="356"/>
      <c r="R1124" s="357"/>
      <c r="S1124" s="343"/>
      <c r="T1124" s="344"/>
      <c r="U1124" s="345"/>
      <c r="V1124" s="345"/>
      <c r="W1124" s="345"/>
      <c r="X1124" s="345"/>
      <c r="Y1124" s="345"/>
      <c r="Z1124" s="345"/>
      <c r="AA1124" s="345"/>
      <c r="AB1124" s="346"/>
    </row>
    <row r="1125" spans="2:28" customFormat="1" ht="15" customHeight="1" x14ac:dyDescent="0.25">
      <c r="B1125" s="338"/>
      <c r="C1125" s="330"/>
      <c r="D1125" s="350"/>
      <c r="E1125" s="350"/>
      <c r="F1125" s="350"/>
      <c r="G1125" s="350"/>
      <c r="H1125" s="350"/>
      <c r="I1125" s="355"/>
      <c r="J1125" s="355"/>
      <c r="K1125" s="351"/>
      <c r="L1125" s="355"/>
      <c r="M1125" s="350"/>
      <c r="N1125" s="350"/>
      <c r="O1125" s="350"/>
      <c r="P1125" s="356"/>
      <c r="Q1125" s="356"/>
      <c r="R1125" s="357"/>
      <c r="S1125" s="343"/>
      <c r="T1125" s="344"/>
      <c r="U1125" s="345"/>
      <c r="V1125" s="345"/>
      <c r="W1125" s="345"/>
      <c r="X1125" s="345"/>
      <c r="Y1125" s="345"/>
      <c r="Z1125" s="345"/>
      <c r="AA1125" s="345"/>
      <c r="AB1125" s="346"/>
    </row>
    <row r="1126" spans="2:28" customFormat="1" ht="15" customHeight="1" x14ac:dyDescent="0.25">
      <c r="B1126" s="338"/>
      <c r="C1126" s="330"/>
      <c r="D1126" s="350"/>
      <c r="E1126" s="350"/>
      <c r="F1126" s="350"/>
      <c r="G1126" s="350"/>
      <c r="H1126" s="350"/>
      <c r="I1126" s="355"/>
      <c r="J1126" s="355"/>
      <c r="K1126" s="351"/>
      <c r="L1126" s="355"/>
      <c r="M1126" s="350"/>
      <c r="N1126" s="350"/>
      <c r="O1126" s="350"/>
      <c r="P1126" s="356"/>
      <c r="Q1126" s="356"/>
      <c r="R1126" s="357"/>
      <c r="S1126" s="343"/>
      <c r="T1126" s="344"/>
      <c r="U1126" s="345"/>
      <c r="V1126" s="345"/>
      <c r="W1126" s="345"/>
      <c r="X1126" s="345"/>
      <c r="Y1126" s="345"/>
      <c r="Z1126" s="345"/>
      <c r="AA1126" s="345"/>
      <c r="AB1126" s="346"/>
    </row>
    <row r="1127" spans="2:28" customFormat="1" ht="15" customHeight="1" x14ac:dyDescent="0.25">
      <c r="B1127" s="338"/>
      <c r="C1127" s="330"/>
      <c r="D1127" s="350"/>
      <c r="E1127" s="350"/>
      <c r="F1127" s="350"/>
      <c r="G1127" s="350"/>
      <c r="H1127" s="350"/>
      <c r="I1127" s="355"/>
      <c r="J1127" s="355"/>
      <c r="K1127" s="351"/>
      <c r="L1127" s="355"/>
      <c r="M1127" s="350"/>
      <c r="N1127" s="350"/>
      <c r="O1127" s="350"/>
      <c r="P1127" s="356"/>
      <c r="Q1127" s="356"/>
      <c r="R1127" s="357"/>
      <c r="S1127" s="343"/>
      <c r="T1127" s="344"/>
      <c r="U1127" s="345"/>
      <c r="V1127" s="345"/>
      <c r="W1127" s="345"/>
      <c r="X1127" s="345"/>
      <c r="Y1127" s="345"/>
      <c r="Z1127" s="345"/>
      <c r="AA1127" s="345"/>
      <c r="AB1127" s="346"/>
    </row>
    <row r="1128" spans="2:28" customFormat="1" ht="15" customHeight="1" x14ac:dyDescent="0.25">
      <c r="B1128" s="338"/>
      <c r="C1128" s="330"/>
      <c r="D1128" s="350"/>
      <c r="E1128" s="350"/>
      <c r="F1128" s="350"/>
      <c r="G1128" s="350"/>
      <c r="H1128" s="350"/>
      <c r="I1128" s="355"/>
      <c r="J1128" s="355"/>
      <c r="K1128" s="351"/>
      <c r="L1128" s="355"/>
      <c r="M1128" s="350"/>
      <c r="N1128" s="350"/>
      <c r="O1128" s="350"/>
      <c r="P1128" s="356"/>
      <c r="Q1128" s="356"/>
      <c r="R1128" s="357"/>
      <c r="S1128" s="343"/>
      <c r="T1128" s="344"/>
      <c r="U1128" s="345"/>
      <c r="V1128" s="345"/>
      <c r="W1128" s="345"/>
      <c r="X1128" s="345"/>
      <c r="Y1128" s="345"/>
      <c r="Z1128" s="345"/>
      <c r="AA1128" s="345"/>
      <c r="AB1128" s="346"/>
    </row>
    <row r="1129" spans="2:28" customFormat="1" ht="15" customHeight="1" x14ac:dyDescent="0.25">
      <c r="B1129" s="338"/>
      <c r="C1129" s="330"/>
      <c r="D1129" s="350"/>
      <c r="E1129" s="350"/>
      <c r="F1129" s="350"/>
      <c r="G1129" s="350"/>
      <c r="H1129" s="350"/>
      <c r="I1129" s="355"/>
      <c r="J1129" s="355"/>
      <c r="K1129" s="351"/>
      <c r="L1129" s="355"/>
      <c r="M1129" s="350"/>
      <c r="N1129" s="350"/>
      <c r="O1129" s="350"/>
      <c r="P1129" s="356"/>
      <c r="Q1129" s="356"/>
      <c r="R1129" s="357"/>
      <c r="S1129" s="343"/>
      <c r="T1129" s="344"/>
      <c r="U1129" s="345"/>
      <c r="V1129" s="345"/>
      <c r="W1129" s="345"/>
      <c r="X1129" s="345"/>
      <c r="Y1129" s="345"/>
      <c r="Z1129" s="345"/>
      <c r="AA1129" s="345"/>
      <c r="AB1129" s="346"/>
    </row>
    <row r="1130" spans="2:28" customFormat="1" ht="15" customHeight="1" x14ac:dyDescent="0.25">
      <c r="B1130" s="338"/>
      <c r="C1130" s="330"/>
      <c r="D1130" s="350"/>
      <c r="E1130" s="350"/>
      <c r="F1130" s="350"/>
      <c r="G1130" s="350"/>
      <c r="H1130" s="350"/>
      <c r="I1130" s="355"/>
      <c r="J1130" s="355"/>
      <c r="K1130" s="351"/>
      <c r="L1130" s="355"/>
      <c r="M1130" s="350"/>
      <c r="N1130" s="350"/>
      <c r="O1130" s="350"/>
      <c r="P1130" s="356"/>
      <c r="Q1130" s="356"/>
      <c r="R1130" s="357"/>
      <c r="S1130" s="343"/>
      <c r="T1130" s="344"/>
      <c r="U1130" s="345"/>
      <c r="V1130" s="345"/>
      <c r="W1130" s="345"/>
      <c r="X1130" s="345"/>
      <c r="Y1130" s="345"/>
      <c r="Z1130" s="345"/>
      <c r="AA1130" s="345"/>
      <c r="AB1130" s="346"/>
    </row>
    <row r="1131" spans="2:28" customFormat="1" ht="15" customHeight="1" x14ac:dyDescent="0.25">
      <c r="B1131" s="338"/>
      <c r="C1131" s="330"/>
      <c r="D1131" s="350"/>
      <c r="E1131" s="350"/>
      <c r="F1131" s="350"/>
      <c r="G1131" s="350"/>
      <c r="H1131" s="350"/>
      <c r="I1131" s="355"/>
      <c r="J1131" s="355"/>
      <c r="K1131" s="351"/>
      <c r="L1131" s="355"/>
      <c r="M1131" s="350"/>
      <c r="N1131" s="350"/>
      <c r="O1131" s="350"/>
      <c r="P1131" s="356"/>
      <c r="Q1131" s="356"/>
      <c r="R1131" s="357"/>
      <c r="S1131" s="343"/>
      <c r="T1131" s="344"/>
      <c r="U1131" s="345"/>
      <c r="V1131" s="345"/>
      <c r="W1131" s="345"/>
      <c r="X1131" s="345"/>
      <c r="Y1131" s="345"/>
      <c r="Z1131" s="345"/>
      <c r="AA1131" s="345"/>
      <c r="AB1131" s="346"/>
    </row>
    <row r="1132" spans="2:28" customFormat="1" ht="15" customHeight="1" x14ac:dyDescent="0.25">
      <c r="B1132" s="338"/>
      <c r="C1132" s="330"/>
      <c r="D1132" s="350"/>
      <c r="E1132" s="350"/>
      <c r="F1132" s="350"/>
      <c r="G1132" s="350"/>
      <c r="H1132" s="350"/>
      <c r="I1132" s="355"/>
      <c r="J1132" s="355"/>
      <c r="K1132" s="351"/>
      <c r="L1132" s="355"/>
      <c r="M1132" s="350"/>
      <c r="N1132" s="350"/>
      <c r="O1132" s="350"/>
      <c r="P1132" s="356"/>
      <c r="Q1132" s="356"/>
      <c r="R1132" s="357"/>
      <c r="S1132" s="343"/>
      <c r="T1132" s="344"/>
      <c r="U1132" s="345"/>
      <c r="V1132" s="345"/>
      <c r="W1132" s="345"/>
      <c r="X1132" s="345"/>
      <c r="Y1132" s="345"/>
      <c r="Z1132" s="345"/>
      <c r="AA1132" s="345"/>
      <c r="AB1132" s="346"/>
    </row>
    <row r="1133" spans="2:28" customFormat="1" ht="15" customHeight="1" x14ac:dyDescent="0.25">
      <c r="B1133" s="338"/>
      <c r="C1133" s="330"/>
      <c r="D1133" s="350"/>
      <c r="E1133" s="350"/>
      <c r="F1133" s="350"/>
      <c r="G1133" s="350"/>
      <c r="H1133" s="350"/>
      <c r="I1133" s="355"/>
      <c r="J1133" s="355"/>
      <c r="K1133" s="351"/>
      <c r="L1133" s="355"/>
      <c r="M1133" s="350"/>
      <c r="N1133" s="350"/>
      <c r="O1133" s="350"/>
      <c r="P1133" s="356"/>
      <c r="Q1133" s="356"/>
      <c r="R1133" s="357"/>
      <c r="S1133" s="343"/>
      <c r="T1133" s="344"/>
      <c r="U1133" s="345"/>
      <c r="V1133" s="345"/>
      <c r="W1133" s="345"/>
      <c r="X1133" s="345"/>
      <c r="Y1133" s="345"/>
      <c r="Z1133" s="345"/>
      <c r="AA1133" s="345"/>
      <c r="AB1133" s="346"/>
    </row>
    <row r="1134" spans="2:28" customFormat="1" ht="15" customHeight="1" x14ac:dyDescent="0.25">
      <c r="B1134" s="338"/>
      <c r="C1134" s="330"/>
      <c r="D1134" s="350"/>
      <c r="E1134" s="350"/>
      <c r="F1134" s="350"/>
      <c r="G1134" s="350"/>
      <c r="H1134" s="350"/>
      <c r="I1134" s="355"/>
      <c r="J1134" s="355"/>
      <c r="K1134" s="351"/>
      <c r="L1134" s="355"/>
      <c r="M1134" s="350"/>
      <c r="N1134" s="350"/>
      <c r="O1134" s="350"/>
      <c r="P1134" s="356"/>
      <c r="Q1134" s="356"/>
      <c r="R1134" s="357"/>
      <c r="S1134" s="343"/>
      <c r="T1134" s="344"/>
      <c r="U1134" s="345"/>
      <c r="V1134" s="345"/>
      <c r="W1134" s="345"/>
      <c r="X1134" s="345"/>
      <c r="Y1134" s="345"/>
      <c r="Z1134" s="345"/>
      <c r="AA1134" s="345"/>
      <c r="AB1134" s="346"/>
    </row>
    <row r="1135" spans="2:28" customFormat="1" ht="15" customHeight="1" x14ac:dyDescent="0.25">
      <c r="B1135" s="338"/>
      <c r="C1135" s="330"/>
      <c r="D1135" s="350"/>
      <c r="E1135" s="350"/>
      <c r="F1135" s="350"/>
      <c r="G1135" s="350"/>
      <c r="H1135" s="350"/>
      <c r="I1135" s="355"/>
      <c r="J1135" s="355"/>
      <c r="K1135" s="351"/>
      <c r="L1135" s="355"/>
      <c r="M1135" s="350"/>
      <c r="N1135" s="350"/>
      <c r="O1135" s="350"/>
      <c r="P1135" s="356"/>
      <c r="Q1135" s="356"/>
      <c r="R1135" s="357"/>
      <c r="S1135" s="343"/>
      <c r="T1135" s="344"/>
      <c r="U1135" s="345"/>
      <c r="V1135" s="345"/>
      <c r="W1135" s="345"/>
      <c r="X1135" s="345"/>
      <c r="Y1135" s="345"/>
      <c r="Z1135" s="345"/>
      <c r="AA1135" s="345"/>
      <c r="AB1135" s="346"/>
    </row>
    <row r="1136" spans="2:28" customFormat="1" ht="15" customHeight="1" x14ac:dyDescent="0.25">
      <c r="B1136" s="338"/>
      <c r="C1136" s="330"/>
      <c r="D1136" s="350"/>
      <c r="E1136" s="350"/>
      <c r="F1136" s="350"/>
      <c r="G1136" s="350"/>
      <c r="H1136" s="350"/>
      <c r="I1136" s="355"/>
      <c r="J1136" s="355"/>
      <c r="K1136" s="351"/>
      <c r="L1136" s="355"/>
      <c r="M1136" s="350"/>
      <c r="N1136" s="350"/>
      <c r="O1136" s="350"/>
      <c r="P1136" s="356"/>
      <c r="Q1136" s="356"/>
      <c r="R1136" s="357"/>
      <c r="S1136" s="343"/>
      <c r="T1136" s="344"/>
      <c r="U1136" s="345"/>
      <c r="V1136" s="345"/>
      <c r="W1136" s="345"/>
      <c r="X1136" s="345"/>
      <c r="Y1136" s="345"/>
      <c r="Z1136" s="345"/>
      <c r="AA1136" s="345"/>
      <c r="AB1136" s="346"/>
    </row>
    <row r="1137" spans="2:28" customFormat="1" ht="15" customHeight="1" x14ac:dyDescent="0.25">
      <c r="B1137" s="338"/>
      <c r="C1137" s="330"/>
      <c r="D1137" s="350"/>
      <c r="E1137" s="350"/>
      <c r="F1137" s="350"/>
      <c r="G1137" s="350"/>
      <c r="H1137" s="350"/>
      <c r="I1137" s="355"/>
      <c r="J1137" s="355"/>
      <c r="K1137" s="351"/>
      <c r="L1137" s="355"/>
      <c r="M1137" s="350"/>
      <c r="N1137" s="350"/>
      <c r="O1137" s="350"/>
      <c r="P1137" s="356"/>
      <c r="Q1137" s="356"/>
      <c r="R1137" s="357"/>
      <c r="S1137" s="343"/>
      <c r="T1137" s="344"/>
      <c r="U1137" s="345"/>
      <c r="V1137" s="345"/>
      <c r="W1137" s="345"/>
      <c r="X1137" s="345"/>
      <c r="Y1137" s="345"/>
      <c r="Z1137" s="345"/>
      <c r="AA1137" s="345"/>
      <c r="AB1137" s="346"/>
    </row>
    <row r="1138" spans="2:28" customFormat="1" ht="15" customHeight="1" x14ac:dyDescent="0.25">
      <c r="B1138" s="338"/>
      <c r="C1138" s="330"/>
      <c r="D1138" s="350"/>
      <c r="E1138" s="350"/>
      <c r="F1138" s="350"/>
      <c r="G1138" s="350"/>
      <c r="H1138" s="350"/>
      <c r="I1138" s="355"/>
      <c r="J1138" s="355"/>
      <c r="K1138" s="351"/>
      <c r="L1138" s="355"/>
      <c r="M1138" s="350"/>
      <c r="N1138" s="350"/>
      <c r="O1138" s="350"/>
      <c r="P1138" s="356"/>
      <c r="Q1138" s="356"/>
      <c r="R1138" s="357"/>
      <c r="S1138" s="343"/>
      <c r="T1138" s="344"/>
      <c r="U1138" s="345"/>
      <c r="V1138" s="345"/>
      <c r="W1138" s="345"/>
      <c r="X1138" s="345"/>
      <c r="Y1138" s="345"/>
      <c r="Z1138" s="345"/>
      <c r="AA1138" s="345"/>
      <c r="AB1138" s="346"/>
    </row>
    <row r="1139" spans="2:28" customFormat="1" ht="15" customHeight="1" x14ac:dyDescent="0.25">
      <c r="B1139" s="338"/>
      <c r="C1139" s="330"/>
      <c r="D1139" s="350"/>
      <c r="E1139" s="350"/>
      <c r="F1139" s="350"/>
      <c r="G1139" s="350"/>
      <c r="H1139" s="350"/>
      <c r="I1139" s="355"/>
      <c r="J1139" s="355"/>
      <c r="K1139" s="351"/>
      <c r="L1139" s="355"/>
      <c r="M1139" s="350"/>
      <c r="N1139" s="350"/>
      <c r="O1139" s="350"/>
      <c r="P1139" s="356"/>
      <c r="Q1139" s="356"/>
      <c r="R1139" s="357"/>
      <c r="S1139" s="343"/>
      <c r="T1139" s="344"/>
      <c r="U1139" s="345"/>
      <c r="V1139" s="345"/>
      <c r="W1139" s="345"/>
      <c r="X1139" s="345"/>
      <c r="Y1139" s="345"/>
      <c r="Z1139" s="345"/>
      <c r="AA1139" s="345"/>
      <c r="AB1139" s="346"/>
    </row>
    <row r="1140" spans="2:28" customFormat="1" ht="15" customHeight="1" x14ac:dyDescent="0.25">
      <c r="B1140" s="338"/>
      <c r="C1140" s="330"/>
      <c r="D1140" s="350"/>
      <c r="E1140" s="350"/>
      <c r="F1140" s="350"/>
      <c r="G1140" s="350"/>
      <c r="H1140" s="350"/>
      <c r="I1140" s="355"/>
      <c r="J1140" s="355"/>
      <c r="K1140" s="351"/>
      <c r="L1140" s="355"/>
      <c r="M1140" s="350"/>
      <c r="N1140" s="350"/>
      <c r="O1140" s="350"/>
      <c r="P1140" s="356"/>
      <c r="Q1140" s="356"/>
      <c r="R1140" s="357"/>
      <c r="S1140" s="343"/>
      <c r="T1140" s="344"/>
      <c r="U1140" s="345"/>
      <c r="V1140" s="345"/>
      <c r="W1140" s="345"/>
      <c r="X1140" s="345"/>
      <c r="Y1140" s="345"/>
      <c r="Z1140" s="345"/>
      <c r="AA1140" s="345"/>
      <c r="AB1140" s="346"/>
    </row>
    <row r="1141" spans="2:28" customFormat="1" ht="15" customHeight="1" x14ac:dyDescent="0.25">
      <c r="B1141" s="338"/>
      <c r="C1141" s="330"/>
      <c r="D1141" s="350"/>
      <c r="E1141" s="350"/>
      <c r="F1141" s="350"/>
      <c r="G1141" s="350"/>
      <c r="H1141" s="350"/>
      <c r="I1141" s="355"/>
      <c r="J1141" s="355"/>
      <c r="K1141" s="351"/>
      <c r="L1141" s="355"/>
      <c r="M1141" s="350"/>
      <c r="N1141" s="350"/>
      <c r="O1141" s="350"/>
      <c r="P1141" s="356"/>
      <c r="Q1141" s="356"/>
      <c r="R1141" s="357"/>
      <c r="S1141" s="343"/>
      <c r="T1141" s="344"/>
      <c r="U1141" s="345"/>
      <c r="V1141" s="345"/>
      <c r="W1141" s="345"/>
      <c r="X1141" s="345"/>
      <c r="Y1141" s="345"/>
      <c r="Z1141" s="345"/>
      <c r="AA1141" s="345"/>
      <c r="AB1141" s="346"/>
    </row>
    <row r="1142" spans="2:28" customFormat="1" ht="15" customHeight="1" x14ac:dyDescent="0.25">
      <c r="B1142" s="338"/>
      <c r="C1142" s="330"/>
      <c r="D1142" s="350"/>
      <c r="E1142" s="350"/>
      <c r="F1142" s="350"/>
      <c r="G1142" s="350"/>
      <c r="H1142" s="350"/>
      <c r="I1142" s="355"/>
      <c r="J1142" s="355"/>
      <c r="K1142" s="351"/>
      <c r="L1142" s="355"/>
      <c r="M1142" s="350"/>
      <c r="N1142" s="350"/>
      <c r="O1142" s="350"/>
      <c r="P1142" s="356"/>
      <c r="Q1142" s="356"/>
      <c r="R1142" s="357"/>
      <c r="S1142" s="343"/>
      <c r="T1142" s="344"/>
      <c r="U1142" s="345"/>
      <c r="V1142" s="345"/>
      <c r="W1142" s="345"/>
      <c r="X1142" s="345"/>
      <c r="Y1142" s="345"/>
      <c r="Z1142" s="345"/>
      <c r="AA1142" s="345"/>
      <c r="AB1142" s="346"/>
    </row>
    <row r="1143" spans="2:28" customFormat="1" ht="15" customHeight="1" x14ac:dyDescent="0.25">
      <c r="B1143" s="338"/>
      <c r="C1143" s="330"/>
      <c r="D1143" s="350"/>
      <c r="E1143" s="350"/>
      <c r="F1143" s="350"/>
      <c r="G1143" s="350"/>
      <c r="H1143" s="350"/>
      <c r="I1143" s="355"/>
      <c r="J1143" s="355"/>
      <c r="K1143" s="351"/>
      <c r="L1143" s="355"/>
      <c r="M1143" s="350"/>
      <c r="N1143" s="350"/>
      <c r="O1143" s="350"/>
      <c r="P1143" s="356"/>
      <c r="Q1143" s="356"/>
      <c r="R1143" s="357"/>
      <c r="S1143" s="343"/>
      <c r="T1143" s="344"/>
      <c r="U1143" s="345"/>
      <c r="V1143" s="345"/>
      <c r="W1143" s="345"/>
      <c r="X1143" s="345"/>
      <c r="Y1143" s="345"/>
      <c r="Z1143" s="345"/>
      <c r="AA1143" s="345"/>
      <c r="AB1143" s="346"/>
    </row>
    <row r="1144" spans="2:28" customFormat="1" ht="15" customHeight="1" x14ac:dyDescent="0.25">
      <c r="B1144" s="338"/>
      <c r="C1144" s="330"/>
      <c r="D1144" s="350"/>
      <c r="E1144" s="350"/>
      <c r="F1144" s="350"/>
      <c r="G1144" s="350"/>
      <c r="H1144" s="350"/>
      <c r="I1144" s="355"/>
      <c r="J1144" s="355"/>
      <c r="K1144" s="351"/>
      <c r="L1144" s="355"/>
      <c r="M1144" s="350"/>
      <c r="N1144" s="350"/>
      <c r="O1144" s="350"/>
      <c r="P1144" s="356"/>
      <c r="Q1144" s="356"/>
      <c r="R1144" s="357"/>
      <c r="S1144" s="343"/>
      <c r="T1144" s="344"/>
      <c r="U1144" s="345"/>
      <c r="V1144" s="345"/>
      <c r="W1144" s="345"/>
      <c r="X1144" s="345"/>
      <c r="Y1144" s="345"/>
      <c r="Z1144" s="345"/>
      <c r="AA1144" s="345"/>
      <c r="AB1144" s="346"/>
    </row>
    <row r="1145" spans="2:28" customFormat="1" ht="15" customHeight="1" x14ac:dyDescent="0.25">
      <c r="B1145" s="338"/>
      <c r="C1145" s="330"/>
      <c r="D1145" s="350"/>
      <c r="E1145" s="350"/>
      <c r="F1145" s="350"/>
      <c r="G1145" s="350"/>
      <c r="H1145" s="350"/>
      <c r="I1145" s="355"/>
      <c r="J1145" s="355"/>
      <c r="K1145" s="351"/>
      <c r="L1145" s="355"/>
      <c r="M1145" s="350"/>
      <c r="N1145" s="350"/>
      <c r="O1145" s="350"/>
      <c r="P1145" s="356"/>
      <c r="Q1145" s="356"/>
      <c r="R1145" s="357"/>
      <c r="S1145" s="343"/>
      <c r="T1145" s="344"/>
      <c r="U1145" s="345"/>
      <c r="V1145" s="345"/>
      <c r="W1145" s="345"/>
      <c r="X1145" s="345"/>
      <c r="Y1145" s="345"/>
      <c r="Z1145" s="345"/>
      <c r="AA1145" s="345"/>
      <c r="AB1145" s="346"/>
    </row>
    <row r="1146" spans="2:28" customFormat="1" ht="15" customHeight="1" x14ac:dyDescent="0.25">
      <c r="B1146" s="338"/>
      <c r="C1146" s="330"/>
      <c r="D1146" s="350"/>
      <c r="E1146" s="350"/>
      <c r="F1146" s="350"/>
      <c r="G1146" s="350"/>
      <c r="H1146" s="350"/>
      <c r="I1146" s="355"/>
      <c r="J1146" s="355"/>
      <c r="K1146" s="351"/>
      <c r="L1146" s="355"/>
      <c r="M1146" s="350"/>
      <c r="N1146" s="350"/>
      <c r="O1146" s="350"/>
      <c r="P1146" s="356"/>
      <c r="Q1146" s="356"/>
      <c r="R1146" s="357"/>
      <c r="S1146" s="343"/>
      <c r="T1146" s="344"/>
      <c r="U1146" s="345"/>
      <c r="V1146" s="345"/>
      <c r="W1146" s="345"/>
      <c r="X1146" s="345"/>
      <c r="Y1146" s="345"/>
      <c r="Z1146" s="345"/>
      <c r="AA1146" s="345"/>
      <c r="AB1146" s="346"/>
    </row>
    <row r="1147" spans="2:28" customFormat="1" ht="15" customHeight="1" x14ac:dyDescent="0.25">
      <c r="B1147" s="338"/>
      <c r="C1147" s="330"/>
      <c r="D1147" s="350"/>
      <c r="E1147" s="350"/>
      <c r="F1147" s="350"/>
      <c r="G1147" s="350"/>
      <c r="H1147" s="350"/>
      <c r="I1147" s="355"/>
      <c r="J1147" s="355"/>
      <c r="K1147" s="351"/>
      <c r="L1147" s="355"/>
      <c r="M1147" s="350"/>
      <c r="N1147" s="350"/>
      <c r="O1147" s="350"/>
      <c r="P1147" s="356"/>
      <c r="Q1147" s="356"/>
      <c r="R1147" s="357"/>
      <c r="S1147" s="343"/>
      <c r="T1147" s="344"/>
      <c r="U1147" s="345"/>
      <c r="V1147" s="345"/>
      <c r="W1147" s="345"/>
      <c r="X1147" s="345"/>
      <c r="Y1147" s="345"/>
      <c r="Z1147" s="345"/>
      <c r="AA1147" s="345"/>
      <c r="AB1147" s="346"/>
    </row>
    <row r="1148" spans="2:28" customFormat="1" ht="15" customHeight="1" x14ac:dyDescent="0.25">
      <c r="B1148" s="338"/>
      <c r="C1148" s="330"/>
      <c r="D1148" s="350"/>
      <c r="E1148" s="350"/>
      <c r="F1148" s="350"/>
      <c r="G1148" s="350"/>
      <c r="H1148" s="350"/>
      <c r="I1148" s="355"/>
      <c r="J1148" s="355"/>
      <c r="K1148" s="351"/>
      <c r="L1148" s="355"/>
      <c r="M1148" s="350"/>
      <c r="N1148" s="350"/>
      <c r="O1148" s="350"/>
      <c r="P1148" s="356"/>
      <c r="Q1148" s="356"/>
      <c r="R1148" s="357"/>
      <c r="S1148" s="343"/>
      <c r="T1148" s="344"/>
      <c r="U1148" s="345"/>
      <c r="V1148" s="345"/>
      <c r="W1148" s="345"/>
      <c r="X1148" s="345"/>
      <c r="Y1148" s="345"/>
      <c r="Z1148" s="345"/>
      <c r="AA1148" s="345"/>
      <c r="AB1148" s="346"/>
    </row>
    <row r="1149" spans="2:28" customFormat="1" ht="15" customHeight="1" x14ac:dyDescent="0.25">
      <c r="B1149" s="338"/>
      <c r="C1149" s="330"/>
      <c r="D1149" s="350"/>
      <c r="E1149" s="350"/>
      <c r="F1149" s="350"/>
      <c r="G1149" s="350"/>
      <c r="H1149" s="350"/>
      <c r="I1149" s="355"/>
      <c r="J1149" s="355"/>
      <c r="K1149" s="351"/>
      <c r="L1149" s="355"/>
      <c r="M1149" s="350"/>
      <c r="N1149" s="350"/>
      <c r="O1149" s="350"/>
      <c r="P1149" s="356"/>
      <c r="Q1149" s="356"/>
      <c r="R1149" s="357"/>
      <c r="S1149" s="343"/>
      <c r="T1149" s="344"/>
      <c r="U1149" s="345"/>
      <c r="V1149" s="345"/>
      <c r="W1149" s="345"/>
      <c r="X1149" s="345"/>
      <c r="Y1149" s="345"/>
      <c r="Z1149" s="345"/>
      <c r="AA1149" s="345"/>
      <c r="AB1149" s="346"/>
    </row>
    <row r="1150" spans="2:28" customFormat="1" ht="15" customHeight="1" x14ac:dyDescent="0.25">
      <c r="B1150" s="338"/>
      <c r="C1150" s="330"/>
      <c r="D1150" s="350"/>
      <c r="E1150" s="350"/>
      <c r="F1150" s="350"/>
      <c r="G1150" s="350"/>
      <c r="H1150" s="350"/>
      <c r="I1150" s="355"/>
      <c r="J1150" s="355"/>
      <c r="K1150" s="351"/>
      <c r="L1150" s="355"/>
      <c r="M1150" s="350"/>
      <c r="N1150" s="350"/>
      <c r="O1150" s="350"/>
      <c r="P1150" s="356"/>
      <c r="Q1150" s="356"/>
      <c r="R1150" s="357"/>
      <c r="S1150" s="343"/>
      <c r="T1150" s="344"/>
      <c r="U1150" s="345"/>
      <c r="V1150" s="345"/>
      <c r="W1150" s="345"/>
      <c r="X1150" s="345"/>
      <c r="Y1150" s="345"/>
      <c r="Z1150" s="345"/>
      <c r="AA1150" s="345"/>
      <c r="AB1150" s="346"/>
    </row>
    <row r="1151" spans="2:28" customFormat="1" ht="15" customHeight="1" x14ac:dyDescent="0.25">
      <c r="B1151" s="338"/>
      <c r="C1151" s="330"/>
      <c r="D1151" s="350"/>
      <c r="E1151" s="350"/>
      <c r="F1151" s="350"/>
      <c r="G1151" s="350"/>
      <c r="H1151" s="350"/>
      <c r="I1151" s="355"/>
      <c r="J1151" s="355"/>
      <c r="K1151" s="351"/>
      <c r="L1151" s="355"/>
      <c r="M1151" s="350"/>
      <c r="N1151" s="350"/>
      <c r="O1151" s="350"/>
      <c r="P1151" s="356"/>
      <c r="Q1151" s="356"/>
      <c r="R1151" s="357"/>
      <c r="S1151" s="343"/>
      <c r="T1151" s="344"/>
      <c r="U1151" s="345"/>
      <c r="V1151" s="345"/>
      <c r="W1151" s="345"/>
      <c r="X1151" s="345"/>
      <c r="Y1151" s="345"/>
      <c r="Z1151" s="345"/>
      <c r="AA1151" s="345"/>
      <c r="AB1151" s="346"/>
    </row>
    <row r="1152" spans="2:28" customFormat="1" ht="15" customHeight="1" x14ac:dyDescent="0.25">
      <c r="B1152" s="338"/>
      <c r="C1152" s="330"/>
      <c r="D1152" s="350"/>
      <c r="E1152" s="350"/>
      <c r="F1152" s="350"/>
      <c r="G1152" s="350"/>
      <c r="H1152" s="350"/>
      <c r="I1152" s="355"/>
      <c r="J1152" s="355"/>
      <c r="K1152" s="351"/>
      <c r="L1152" s="355"/>
      <c r="M1152" s="350"/>
      <c r="N1152" s="350"/>
      <c r="O1152" s="350"/>
      <c r="P1152" s="356"/>
      <c r="Q1152" s="356"/>
      <c r="R1152" s="357"/>
      <c r="S1152" s="343"/>
      <c r="T1152" s="344"/>
      <c r="U1152" s="345"/>
      <c r="V1152" s="345"/>
      <c r="W1152" s="345"/>
      <c r="X1152" s="345"/>
      <c r="Y1152" s="345"/>
      <c r="Z1152" s="345"/>
      <c r="AA1152" s="345"/>
      <c r="AB1152" s="346"/>
    </row>
    <row r="1153" spans="2:28" customFormat="1" ht="15" customHeight="1" x14ac:dyDescent="0.25">
      <c r="B1153" s="338"/>
      <c r="C1153" s="330"/>
      <c r="D1153" s="350"/>
      <c r="E1153" s="350"/>
      <c r="F1153" s="350"/>
      <c r="G1153" s="350"/>
      <c r="H1153" s="350"/>
      <c r="I1153" s="355"/>
      <c r="J1153" s="355"/>
      <c r="K1153" s="351"/>
      <c r="L1153" s="355"/>
      <c r="M1153" s="350"/>
      <c r="N1153" s="350"/>
      <c r="O1153" s="350"/>
      <c r="P1153" s="356"/>
      <c r="Q1153" s="356"/>
      <c r="R1153" s="357"/>
      <c r="S1153" s="343"/>
      <c r="T1153" s="344"/>
      <c r="U1153" s="345"/>
      <c r="V1153" s="345"/>
      <c r="W1153" s="345"/>
      <c r="X1153" s="345"/>
      <c r="Y1153" s="345"/>
      <c r="Z1153" s="345"/>
      <c r="AA1153" s="345"/>
      <c r="AB1153" s="346"/>
    </row>
    <row r="1154" spans="2:28" customFormat="1" ht="15" customHeight="1" x14ac:dyDescent="0.25">
      <c r="B1154" s="338"/>
      <c r="C1154" s="330"/>
      <c r="D1154" s="350"/>
      <c r="E1154" s="350"/>
      <c r="F1154" s="350"/>
      <c r="G1154" s="350"/>
      <c r="H1154" s="350"/>
      <c r="I1154" s="355"/>
      <c r="J1154" s="355"/>
      <c r="K1154" s="351"/>
      <c r="L1154" s="355"/>
      <c r="M1154" s="350"/>
      <c r="N1154" s="350"/>
      <c r="O1154" s="350"/>
      <c r="P1154" s="356"/>
      <c r="Q1154" s="356"/>
      <c r="R1154" s="357"/>
      <c r="S1154" s="343"/>
      <c r="T1154" s="344"/>
      <c r="U1154" s="345"/>
      <c r="V1154" s="345"/>
      <c r="W1154" s="345"/>
      <c r="X1154" s="345"/>
      <c r="Y1154" s="345"/>
      <c r="Z1154" s="345"/>
      <c r="AA1154" s="345"/>
      <c r="AB1154" s="346"/>
    </row>
    <row r="1155" spans="2:28" customFormat="1" ht="15" customHeight="1" x14ac:dyDescent="0.25">
      <c r="B1155" s="338"/>
      <c r="C1155" s="330"/>
      <c r="D1155" s="350"/>
      <c r="E1155" s="350"/>
      <c r="F1155" s="350"/>
      <c r="G1155" s="350"/>
      <c r="H1155" s="350"/>
      <c r="I1155" s="355"/>
      <c r="J1155" s="355"/>
      <c r="K1155" s="351"/>
      <c r="L1155" s="355"/>
      <c r="M1155" s="350"/>
      <c r="N1155" s="350"/>
      <c r="O1155" s="350"/>
      <c r="P1155" s="356"/>
      <c r="Q1155" s="356"/>
      <c r="R1155" s="357"/>
      <c r="S1155" s="343"/>
      <c r="T1155" s="344"/>
      <c r="U1155" s="345"/>
      <c r="V1155" s="345"/>
      <c r="W1155" s="345"/>
      <c r="X1155" s="345"/>
      <c r="Y1155" s="345"/>
      <c r="Z1155" s="345"/>
      <c r="AA1155" s="345"/>
      <c r="AB1155" s="346"/>
    </row>
    <row r="1156" spans="2:28" customFormat="1" ht="15" customHeight="1" x14ac:dyDescent="0.25">
      <c r="B1156" s="338"/>
      <c r="C1156" s="330"/>
      <c r="D1156" s="350"/>
      <c r="E1156" s="350"/>
      <c r="F1156" s="350"/>
      <c r="G1156" s="350"/>
      <c r="H1156" s="350"/>
      <c r="I1156" s="355"/>
      <c r="J1156" s="355"/>
      <c r="K1156" s="351"/>
      <c r="L1156" s="355"/>
      <c r="M1156" s="350"/>
      <c r="N1156" s="350"/>
      <c r="O1156" s="350"/>
      <c r="P1156" s="356"/>
      <c r="Q1156" s="356"/>
      <c r="R1156" s="357"/>
      <c r="S1156" s="343"/>
      <c r="T1156" s="344"/>
      <c r="U1156" s="345"/>
      <c r="V1156" s="345"/>
      <c r="W1156" s="345"/>
      <c r="X1156" s="345"/>
      <c r="Y1156" s="345"/>
      <c r="Z1156" s="345"/>
      <c r="AA1156" s="345"/>
      <c r="AB1156" s="346"/>
    </row>
    <row r="1157" spans="2:28" customFormat="1" ht="15" customHeight="1" x14ac:dyDescent="0.25">
      <c r="B1157" s="338"/>
      <c r="C1157" s="330"/>
      <c r="D1157" s="350"/>
      <c r="E1157" s="350"/>
      <c r="F1157" s="350"/>
      <c r="G1157" s="350"/>
      <c r="H1157" s="350"/>
      <c r="I1157" s="355"/>
      <c r="J1157" s="355"/>
      <c r="K1157" s="351"/>
      <c r="L1157" s="355"/>
      <c r="M1157" s="350"/>
      <c r="N1157" s="350"/>
      <c r="O1157" s="350"/>
      <c r="P1157" s="356"/>
      <c r="Q1157" s="356"/>
      <c r="R1157" s="357"/>
      <c r="S1157" s="343"/>
      <c r="T1157" s="344"/>
      <c r="U1157" s="345"/>
      <c r="V1157" s="345"/>
      <c r="W1157" s="345"/>
      <c r="X1157" s="345"/>
      <c r="Y1157" s="345"/>
      <c r="Z1157" s="345"/>
      <c r="AA1157" s="345"/>
      <c r="AB1157" s="346"/>
    </row>
    <row r="1158" spans="2:28" customFormat="1" ht="15" customHeight="1" x14ac:dyDescent="0.25">
      <c r="B1158" s="338"/>
      <c r="C1158" s="330"/>
      <c r="D1158" s="350"/>
      <c r="E1158" s="350"/>
      <c r="F1158" s="350"/>
      <c r="G1158" s="350"/>
      <c r="H1158" s="350"/>
      <c r="I1158" s="355"/>
      <c r="J1158" s="355"/>
      <c r="K1158" s="351"/>
      <c r="L1158" s="355"/>
      <c r="M1158" s="350"/>
      <c r="N1158" s="350"/>
      <c r="O1158" s="350"/>
      <c r="P1158" s="356"/>
      <c r="Q1158" s="356"/>
      <c r="R1158" s="357"/>
      <c r="S1158" s="343"/>
      <c r="T1158" s="344"/>
      <c r="U1158" s="345"/>
      <c r="V1158" s="345"/>
      <c r="W1158" s="345"/>
      <c r="X1158" s="345"/>
      <c r="Y1158" s="345"/>
      <c r="Z1158" s="345"/>
      <c r="AA1158" s="345"/>
      <c r="AB1158" s="346"/>
    </row>
    <row r="1159" spans="2:28" customFormat="1" ht="15" customHeight="1" x14ac:dyDescent="0.25">
      <c r="B1159" s="338"/>
      <c r="C1159" s="330"/>
      <c r="D1159" s="350"/>
      <c r="E1159" s="350"/>
      <c r="F1159" s="350"/>
      <c r="G1159" s="350"/>
      <c r="H1159" s="350"/>
      <c r="I1159" s="355"/>
      <c r="J1159" s="355"/>
      <c r="K1159" s="351"/>
      <c r="L1159" s="355"/>
      <c r="M1159" s="350"/>
      <c r="N1159" s="350"/>
      <c r="O1159" s="350"/>
      <c r="P1159" s="356"/>
      <c r="Q1159" s="356"/>
      <c r="R1159" s="357"/>
      <c r="S1159" s="343"/>
      <c r="T1159" s="344"/>
      <c r="U1159" s="345"/>
      <c r="V1159" s="345"/>
      <c r="W1159" s="345"/>
      <c r="X1159" s="345"/>
      <c r="Y1159" s="345"/>
      <c r="Z1159" s="345"/>
      <c r="AA1159" s="345"/>
      <c r="AB1159" s="346"/>
    </row>
    <row r="1160" spans="2:28" customFormat="1" ht="15" customHeight="1" x14ac:dyDescent="0.25">
      <c r="B1160" s="338"/>
      <c r="C1160" s="330"/>
      <c r="D1160" s="350"/>
      <c r="E1160" s="350"/>
      <c r="F1160" s="350"/>
      <c r="G1160" s="350"/>
      <c r="H1160" s="350"/>
      <c r="I1160" s="355"/>
      <c r="J1160" s="355"/>
      <c r="K1160" s="351"/>
      <c r="L1160" s="355"/>
      <c r="M1160" s="350"/>
      <c r="N1160" s="350"/>
      <c r="O1160" s="350"/>
      <c r="P1160" s="356"/>
      <c r="Q1160" s="356"/>
      <c r="R1160" s="357"/>
      <c r="S1160" s="343"/>
      <c r="T1160" s="344"/>
      <c r="U1160" s="345"/>
      <c r="V1160" s="345"/>
      <c r="W1160" s="345"/>
      <c r="X1160" s="345"/>
      <c r="Y1160" s="345"/>
      <c r="Z1160" s="345"/>
      <c r="AA1160" s="345"/>
      <c r="AB1160" s="346"/>
    </row>
    <row r="1161" spans="2:28" customFormat="1" ht="15" customHeight="1" x14ac:dyDescent="0.25">
      <c r="B1161" s="338"/>
      <c r="C1161" s="330"/>
      <c r="D1161" s="350"/>
      <c r="E1161" s="350"/>
      <c r="F1161" s="350"/>
      <c r="G1161" s="350"/>
      <c r="H1161" s="350"/>
      <c r="I1161" s="355"/>
      <c r="J1161" s="355"/>
      <c r="K1161" s="351"/>
      <c r="L1161" s="355"/>
      <c r="M1161" s="350"/>
      <c r="N1161" s="350"/>
      <c r="O1161" s="350"/>
      <c r="P1161" s="356"/>
      <c r="Q1161" s="356"/>
      <c r="R1161" s="357"/>
      <c r="S1161" s="343"/>
      <c r="T1161" s="344"/>
      <c r="U1161" s="345"/>
      <c r="V1161" s="345"/>
      <c r="W1161" s="345"/>
      <c r="X1161" s="345"/>
      <c r="Y1161" s="345"/>
      <c r="Z1161" s="345"/>
      <c r="AA1161" s="345"/>
      <c r="AB1161" s="346"/>
    </row>
    <row r="1162" spans="2:28" customFormat="1" ht="15" customHeight="1" x14ac:dyDescent="0.25">
      <c r="B1162" s="338"/>
      <c r="C1162" s="330"/>
      <c r="D1162" s="350"/>
      <c r="E1162" s="350"/>
      <c r="F1162" s="350"/>
      <c r="G1162" s="350"/>
      <c r="H1162" s="350"/>
      <c r="I1162" s="355"/>
      <c r="J1162" s="355"/>
      <c r="K1162" s="351"/>
      <c r="L1162" s="355"/>
      <c r="M1162" s="350"/>
      <c r="N1162" s="350"/>
      <c r="O1162" s="350"/>
      <c r="P1162" s="356"/>
      <c r="Q1162" s="356"/>
      <c r="R1162" s="357"/>
      <c r="S1162" s="343"/>
      <c r="T1162" s="344"/>
      <c r="U1162" s="345"/>
      <c r="V1162" s="345"/>
      <c r="W1162" s="345"/>
      <c r="X1162" s="345"/>
      <c r="Y1162" s="345"/>
      <c r="Z1162" s="345"/>
      <c r="AA1162" s="345"/>
      <c r="AB1162" s="346"/>
    </row>
    <row r="1163" spans="2:28" customFormat="1" ht="15" customHeight="1" x14ac:dyDescent="0.25">
      <c r="B1163" s="338"/>
      <c r="C1163" s="330"/>
      <c r="D1163" s="350"/>
      <c r="E1163" s="350"/>
      <c r="F1163" s="350"/>
      <c r="G1163" s="350"/>
      <c r="H1163" s="350"/>
      <c r="I1163" s="355"/>
      <c r="J1163" s="355"/>
      <c r="K1163" s="351"/>
      <c r="L1163" s="355"/>
      <c r="M1163" s="350"/>
      <c r="N1163" s="350"/>
      <c r="O1163" s="350"/>
      <c r="P1163" s="356"/>
      <c r="Q1163" s="356"/>
      <c r="R1163" s="357"/>
      <c r="S1163" s="343"/>
      <c r="T1163" s="344"/>
      <c r="U1163" s="345"/>
      <c r="V1163" s="345"/>
      <c r="W1163" s="345"/>
      <c r="X1163" s="345"/>
      <c r="Y1163" s="345"/>
      <c r="Z1163" s="345"/>
      <c r="AA1163" s="345"/>
      <c r="AB1163" s="346"/>
    </row>
    <row r="1164" spans="2:28" customFormat="1" ht="15" customHeight="1" x14ac:dyDescent="0.25">
      <c r="B1164" s="338"/>
      <c r="C1164" s="330"/>
      <c r="D1164" s="350"/>
      <c r="E1164" s="350"/>
      <c r="F1164" s="350"/>
      <c r="G1164" s="350"/>
      <c r="H1164" s="350"/>
      <c r="I1164" s="355"/>
      <c r="J1164" s="355"/>
      <c r="K1164" s="351"/>
      <c r="L1164" s="355"/>
      <c r="M1164" s="350"/>
      <c r="N1164" s="350"/>
      <c r="O1164" s="350"/>
      <c r="P1164" s="356"/>
      <c r="Q1164" s="356"/>
      <c r="R1164" s="357"/>
      <c r="S1164" s="343"/>
      <c r="T1164" s="344"/>
      <c r="U1164" s="345"/>
      <c r="V1164" s="345"/>
      <c r="W1164" s="345"/>
      <c r="X1164" s="345"/>
      <c r="Y1164" s="345"/>
      <c r="Z1164" s="345"/>
      <c r="AA1164" s="345"/>
      <c r="AB1164" s="346"/>
    </row>
    <row r="1165" spans="2:28" customFormat="1" ht="15" customHeight="1" x14ac:dyDescent="0.25">
      <c r="B1165" s="338"/>
      <c r="C1165" s="330"/>
      <c r="D1165" s="350"/>
      <c r="E1165" s="350"/>
      <c r="F1165" s="350"/>
      <c r="G1165" s="350"/>
      <c r="H1165" s="350"/>
      <c r="I1165" s="355"/>
      <c r="J1165" s="355"/>
      <c r="K1165" s="351"/>
      <c r="L1165" s="355"/>
      <c r="M1165" s="350"/>
      <c r="N1165" s="350"/>
      <c r="O1165" s="350"/>
      <c r="P1165" s="356"/>
      <c r="Q1165" s="356"/>
      <c r="R1165" s="357"/>
      <c r="S1165" s="343"/>
      <c r="T1165" s="344"/>
      <c r="U1165" s="345"/>
      <c r="V1165" s="345"/>
      <c r="W1165" s="345"/>
      <c r="X1165" s="345"/>
      <c r="Y1165" s="345"/>
      <c r="Z1165" s="345"/>
      <c r="AA1165" s="345"/>
      <c r="AB1165" s="346"/>
    </row>
    <row r="1166" spans="2:28" customFormat="1" ht="15" customHeight="1" x14ac:dyDescent="0.25">
      <c r="B1166" s="338"/>
      <c r="C1166" s="330"/>
      <c r="D1166" s="350"/>
      <c r="E1166" s="350"/>
      <c r="F1166" s="350"/>
      <c r="G1166" s="350"/>
      <c r="H1166" s="350"/>
      <c r="I1166" s="355"/>
      <c r="J1166" s="355"/>
      <c r="K1166" s="351"/>
      <c r="L1166" s="355"/>
      <c r="M1166" s="350"/>
      <c r="N1166" s="350"/>
      <c r="O1166" s="350"/>
      <c r="P1166" s="356"/>
      <c r="Q1166" s="356"/>
      <c r="R1166" s="357"/>
      <c r="S1166" s="343"/>
      <c r="T1166" s="344"/>
      <c r="U1166" s="345"/>
      <c r="V1166" s="345"/>
      <c r="W1166" s="345"/>
      <c r="X1166" s="345"/>
      <c r="Y1166" s="345"/>
      <c r="Z1166" s="345"/>
      <c r="AA1166" s="345"/>
      <c r="AB1166" s="346"/>
    </row>
    <row r="1167" spans="2:28" customFormat="1" ht="15" customHeight="1" x14ac:dyDescent="0.25">
      <c r="B1167" s="338"/>
      <c r="C1167" s="330"/>
      <c r="D1167" s="350"/>
      <c r="E1167" s="350"/>
      <c r="F1167" s="350"/>
      <c r="G1167" s="350"/>
      <c r="H1167" s="350"/>
      <c r="I1167" s="355"/>
      <c r="J1167" s="355"/>
      <c r="K1167" s="351"/>
      <c r="L1167" s="355"/>
      <c r="M1167" s="350"/>
      <c r="N1167" s="350"/>
      <c r="O1167" s="350"/>
      <c r="P1167" s="356"/>
      <c r="Q1167" s="356"/>
      <c r="R1167" s="357"/>
      <c r="S1167" s="343"/>
      <c r="T1167" s="344"/>
      <c r="U1167" s="345"/>
      <c r="V1167" s="345"/>
      <c r="W1167" s="345"/>
      <c r="X1167" s="345"/>
      <c r="Y1167" s="345"/>
      <c r="Z1167" s="345"/>
      <c r="AA1167" s="345"/>
      <c r="AB1167" s="346"/>
    </row>
    <row r="1168" spans="2:28" customFormat="1" ht="15" customHeight="1" x14ac:dyDescent="0.25">
      <c r="B1168" s="338"/>
      <c r="C1168" s="330"/>
      <c r="D1168" s="350"/>
      <c r="E1168" s="350"/>
      <c r="F1168" s="350"/>
      <c r="G1168" s="350"/>
      <c r="H1168" s="350"/>
      <c r="I1168" s="355"/>
      <c r="J1168" s="355"/>
      <c r="K1168" s="351"/>
      <c r="L1168" s="355"/>
      <c r="M1168" s="350"/>
      <c r="N1168" s="350"/>
      <c r="O1168" s="350"/>
      <c r="P1168" s="356"/>
      <c r="Q1168" s="356"/>
      <c r="R1168" s="357"/>
      <c r="S1168" s="343"/>
      <c r="T1168" s="344"/>
      <c r="U1168" s="345"/>
      <c r="V1168" s="345"/>
      <c r="W1168" s="345"/>
      <c r="X1168" s="345"/>
      <c r="Y1168" s="345"/>
      <c r="Z1168" s="345"/>
      <c r="AA1168" s="345"/>
      <c r="AB1168" s="346"/>
    </row>
    <row r="1169" spans="1:781" customFormat="1" ht="15" customHeight="1" x14ac:dyDescent="0.25">
      <c r="B1169" s="338"/>
      <c r="C1169" s="330"/>
      <c r="D1169" s="350"/>
      <c r="E1169" s="350"/>
      <c r="F1169" s="350"/>
      <c r="G1169" s="350"/>
      <c r="H1169" s="350"/>
      <c r="I1169" s="355"/>
      <c r="J1169" s="355"/>
      <c r="K1169" s="351"/>
      <c r="L1169" s="355"/>
      <c r="M1169" s="350"/>
      <c r="N1169" s="350"/>
      <c r="O1169" s="350"/>
      <c r="P1169" s="356"/>
      <c r="Q1169" s="356"/>
      <c r="R1169" s="357"/>
      <c r="S1169" s="343"/>
      <c r="T1169" s="344"/>
      <c r="U1169" s="345"/>
      <c r="V1169" s="345"/>
      <c r="W1169" s="345"/>
      <c r="X1169" s="345"/>
      <c r="Y1169" s="345"/>
      <c r="Z1169" s="345"/>
      <c r="AA1169" s="345"/>
      <c r="AB1169" s="346"/>
    </row>
    <row r="1170" spans="1:781" customFormat="1" ht="15" customHeight="1" x14ac:dyDescent="0.25">
      <c r="B1170" s="338"/>
      <c r="C1170" s="330"/>
      <c r="D1170" s="350"/>
      <c r="E1170" s="350"/>
      <c r="F1170" s="350"/>
      <c r="G1170" s="350"/>
      <c r="H1170" s="350"/>
      <c r="I1170" s="355"/>
      <c r="J1170" s="355"/>
      <c r="K1170" s="351"/>
      <c r="L1170" s="355"/>
      <c r="M1170" s="350"/>
      <c r="N1170" s="350"/>
      <c r="O1170" s="350"/>
      <c r="P1170" s="356"/>
      <c r="Q1170" s="356"/>
      <c r="R1170" s="357"/>
      <c r="S1170" s="343"/>
      <c r="T1170" s="344"/>
      <c r="U1170" s="345"/>
      <c r="V1170" s="345"/>
      <c r="W1170" s="345"/>
      <c r="X1170" s="345"/>
      <c r="Y1170" s="345"/>
      <c r="Z1170" s="345"/>
      <c r="AA1170" s="345"/>
      <c r="AB1170" s="346"/>
    </row>
    <row r="1171" spans="1:781" customFormat="1" ht="15" customHeight="1" x14ac:dyDescent="0.25">
      <c r="B1171" s="338"/>
      <c r="C1171" s="358"/>
      <c r="D1171" s="350"/>
      <c r="E1171" s="350"/>
      <c r="F1171" s="350"/>
      <c r="G1171" s="350"/>
      <c r="H1171" s="350"/>
      <c r="I1171" s="355"/>
      <c r="J1171" s="355"/>
      <c r="K1171" s="351"/>
      <c r="L1171" s="355"/>
      <c r="M1171" s="350"/>
      <c r="N1171" s="350"/>
      <c r="O1171" s="350"/>
      <c r="P1171" s="356"/>
      <c r="Q1171" s="356"/>
      <c r="R1171" s="357"/>
      <c r="S1171" s="343"/>
      <c r="T1171" s="344"/>
      <c r="U1171" s="345"/>
      <c r="V1171" s="345"/>
      <c r="W1171" s="345"/>
      <c r="X1171" s="345"/>
      <c r="Y1171" s="345"/>
      <c r="Z1171" s="345"/>
      <c r="AA1171" s="345"/>
      <c r="AB1171" s="346"/>
    </row>
    <row r="1172" spans="1:781" customFormat="1" ht="15" customHeight="1" x14ac:dyDescent="0.25">
      <c r="B1172" s="338"/>
      <c r="C1172" s="358"/>
      <c r="D1172" s="350"/>
      <c r="E1172" s="350"/>
      <c r="F1172" s="350"/>
      <c r="G1172" s="350"/>
      <c r="H1172" s="350"/>
      <c r="I1172" s="355"/>
      <c r="J1172" s="355"/>
      <c r="K1172" s="351"/>
      <c r="L1172" s="355"/>
      <c r="M1172" s="350"/>
      <c r="N1172" s="350"/>
      <c r="O1172" s="350"/>
      <c r="P1172" s="356"/>
      <c r="Q1172" s="356"/>
      <c r="R1172" s="357"/>
      <c r="S1172" s="343"/>
      <c r="T1172" s="344"/>
      <c r="U1172" s="345"/>
      <c r="V1172" s="345"/>
      <c r="W1172" s="345"/>
      <c r="X1172" s="345"/>
      <c r="Y1172" s="345"/>
      <c r="Z1172" s="345"/>
      <c r="AA1172" s="345"/>
      <c r="AB1172" s="346"/>
    </row>
    <row r="1173" spans="1:781" customFormat="1" ht="15" customHeight="1" x14ac:dyDescent="0.25">
      <c r="B1173" s="338"/>
      <c r="C1173" s="358"/>
      <c r="D1173" s="350"/>
      <c r="E1173" s="350"/>
      <c r="F1173" s="350"/>
      <c r="G1173" s="350"/>
      <c r="H1173" s="350"/>
      <c r="I1173" s="355"/>
      <c r="J1173" s="355"/>
      <c r="K1173" s="351"/>
      <c r="L1173" s="355"/>
      <c r="M1173" s="350"/>
      <c r="N1173" s="350"/>
      <c r="O1173" s="350"/>
      <c r="P1173" s="356"/>
      <c r="Q1173" s="356"/>
      <c r="R1173" s="357"/>
      <c r="S1173" s="343"/>
      <c r="T1173" s="344"/>
      <c r="U1173" s="345"/>
      <c r="V1173" s="345"/>
      <c r="W1173" s="345"/>
      <c r="X1173" s="345"/>
      <c r="Y1173" s="345"/>
      <c r="Z1173" s="345"/>
      <c r="AA1173" s="345"/>
      <c r="AB1173" s="346"/>
    </row>
    <row r="1174" spans="1:781" customFormat="1" ht="15" customHeight="1" x14ac:dyDescent="0.25">
      <c r="B1174" s="338"/>
      <c r="C1174" s="358"/>
      <c r="D1174" s="350"/>
      <c r="E1174" s="350"/>
      <c r="F1174" s="350"/>
      <c r="G1174" s="350"/>
      <c r="H1174" s="350"/>
      <c r="I1174" s="355"/>
      <c r="J1174" s="355"/>
      <c r="K1174" s="351"/>
      <c r="L1174" s="355"/>
      <c r="M1174" s="350"/>
      <c r="N1174" s="350"/>
      <c r="O1174" s="350"/>
      <c r="P1174" s="356"/>
      <c r="Q1174" s="356"/>
      <c r="R1174" s="357"/>
      <c r="S1174" s="343"/>
      <c r="T1174" s="344"/>
      <c r="U1174" s="345"/>
      <c r="V1174" s="345"/>
      <c r="W1174" s="345"/>
      <c r="X1174" s="345"/>
      <c r="Y1174" s="345"/>
      <c r="Z1174" s="345"/>
      <c r="AA1174" s="345"/>
      <c r="AB1174" s="346"/>
    </row>
    <row r="1175" spans="1:781" customFormat="1" ht="15" customHeight="1" x14ac:dyDescent="0.25">
      <c r="B1175" s="338"/>
      <c r="C1175" s="358"/>
      <c r="D1175" s="192"/>
      <c r="E1175" s="192"/>
      <c r="F1175" s="192"/>
      <c r="G1175" s="193"/>
      <c r="H1175" s="192"/>
      <c r="I1175" s="194"/>
      <c r="J1175" s="194"/>
      <c r="K1175" s="195"/>
      <c r="L1175" s="194"/>
      <c r="M1175" s="359"/>
      <c r="N1175" s="350"/>
      <c r="O1175" s="350"/>
      <c r="P1175" s="356"/>
      <c r="Q1175" s="356"/>
      <c r="R1175" s="357"/>
      <c r="S1175" s="343"/>
      <c r="T1175" s="344"/>
      <c r="U1175" s="345"/>
      <c r="V1175" s="345"/>
      <c r="W1175" s="345"/>
      <c r="X1175" s="345"/>
      <c r="Y1175" s="345"/>
      <c r="Z1175" s="345"/>
      <c r="AA1175" s="345"/>
      <c r="AB1175" s="346"/>
    </row>
    <row r="1176" spans="1:781" customFormat="1" ht="15" customHeight="1" x14ac:dyDescent="0.25">
      <c r="B1176" s="338"/>
      <c r="C1176" s="358"/>
      <c r="D1176" s="192"/>
      <c r="E1176" s="192"/>
      <c r="F1176" s="192"/>
      <c r="G1176" s="193"/>
      <c r="H1176" s="192"/>
      <c r="I1176" s="194"/>
      <c r="J1176" s="194"/>
      <c r="K1176" s="195"/>
      <c r="L1176" s="194"/>
      <c r="M1176" s="359"/>
      <c r="N1176" s="350"/>
      <c r="O1176" s="350"/>
      <c r="P1176" s="356"/>
      <c r="Q1176" s="356"/>
      <c r="R1176" s="357"/>
      <c r="S1176" s="343"/>
      <c r="T1176" s="344"/>
      <c r="U1176" s="345"/>
      <c r="V1176" s="345"/>
      <c r="W1176" s="345"/>
      <c r="X1176" s="345"/>
      <c r="Y1176" s="345"/>
      <c r="Z1176" s="345"/>
      <c r="AA1176" s="345"/>
      <c r="AB1176" s="346"/>
    </row>
    <row r="1177" spans="1:781" customFormat="1" ht="15" customHeight="1" x14ac:dyDescent="0.25">
      <c r="B1177" s="338"/>
      <c r="C1177" s="358"/>
      <c r="D1177" s="192"/>
      <c r="E1177" s="192"/>
      <c r="F1177" s="192"/>
      <c r="G1177" s="193"/>
      <c r="H1177" s="192"/>
      <c r="I1177" s="194"/>
      <c r="J1177" s="194"/>
      <c r="K1177" s="195"/>
      <c r="L1177" s="194"/>
      <c r="M1177" s="359"/>
      <c r="N1177" s="350"/>
      <c r="O1177" s="350"/>
      <c r="P1177" s="356"/>
      <c r="Q1177" s="356"/>
      <c r="R1177" s="357"/>
      <c r="S1177" s="343"/>
      <c r="T1177" s="344"/>
      <c r="U1177" s="345"/>
      <c r="V1177" s="345"/>
      <c r="W1177" s="345"/>
      <c r="X1177" s="345"/>
      <c r="Y1177" s="345"/>
      <c r="Z1177" s="345"/>
      <c r="AA1177" s="345"/>
      <c r="AB1177" s="346"/>
    </row>
    <row r="1178" spans="1:781" customFormat="1" ht="15" customHeight="1" x14ac:dyDescent="0.25">
      <c r="B1178" s="338"/>
      <c r="C1178" s="358"/>
      <c r="D1178" s="192"/>
      <c r="E1178" s="192"/>
      <c r="F1178" s="192"/>
      <c r="G1178" s="193"/>
      <c r="H1178" s="192"/>
      <c r="I1178" s="194"/>
      <c r="J1178" s="194"/>
      <c r="K1178" s="195"/>
      <c r="L1178" s="194"/>
      <c r="M1178" s="359"/>
      <c r="N1178" s="193"/>
      <c r="O1178" s="197"/>
      <c r="P1178" s="198"/>
      <c r="Q1178" s="199"/>
      <c r="R1178" s="357"/>
      <c r="S1178" s="343"/>
      <c r="T1178" s="344"/>
      <c r="U1178" s="345"/>
      <c r="V1178" s="345"/>
      <c r="W1178" s="345"/>
      <c r="X1178" s="345"/>
      <c r="Y1178" s="345"/>
      <c r="Z1178" s="345"/>
      <c r="AA1178" s="345"/>
      <c r="AB1178" s="346"/>
    </row>
    <row r="1179" spans="1:781" x14ac:dyDescent="0.3">
      <c r="A1179" s="165"/>
      <c r="R1179" s="357"/>
      <c r="S1179" s="343"/>
      <c r="T1179" s="344"/>
      <c r="U1179" s="345"/>
      <c r="V1179" s="360"/>
      <c r="W1179" s="360"/>
      <c r="X1179" s="360"/>
      <c r="Y1179" s="360"/>
      <c r="Z1179" s="360"/>
      <c r="AA1179" s="360"/>
      <c r="AB1179" s="170"/>
      <c r="AC1179" s="165"/>
      <c r="AD1179" s="165"/>
      <c r="AE1179" s="165"/>
      <c r="AF1179" s="165"/>
      <c r="AG1179" s="165"/>
      <c r="AH1179" s="165"/>
      <c r="AI1179" s="165"/>
      <c r="AJ1179" s="165"/>
      <c r="AK1179" s="165"/>
      <c r="AL1179" s="165"/>
      <c r="AM1179" s="165"/>
      <c r="AN1179" s="165"/>
      <c r="AO1179" s="165"/>
      <c r="AP1179" s="165"/>
      <c r="AQ1179" s="165"/>
      <c r="AR1179" s="165"/>
      <c r="AS1179" s="165"/>
      <c r="AT1179" s="165"/>
      <c r="AU1179" s="165"/>
      <c r="AV1179" s="165"/>
      <c r="AW1179" s="165"/>
      <c r="AX1179" s="165"/>
      <c r="AY1179" s="165"/>
      <c r="AZ1179" s="165"/>
      <c r="BA1179" s="165"/>
      <c r="BB1179" s="165"/>
      <c r="BC1179" s="165"/>
      <c r="BD1179" s="165"/>
      <c r="BE1179" s="165"/>
      <c r="BF1179" s="165"/>
      <c r="BG1179" s="165"/>
      <c r="BH1179" s="165"/>
      <c r="BI1179" s="165"/>
      <c r="BJ1179" s="165"/>
      <c r="BK1179" s="165"/>
      <c r="BL1179" s="165"/>
      <c r="BM1179" s="165"/>
      <c r="BN1179" s="165"/>
      <c r="BO1179" s="165"/>
      <c r="BP1179" s="165"/>
      <c r="BQ1179" s="165"/>
      <c r="BR1179" s="165"/>
      <c r="BS1179" s="165"/>
      <c r="BT1179" s="165"/>
      <c r="BU1179" s="165"/>
      <c r="BV1179" s="165"/>
      <c r="BW1179" s="165"/>
      <c r="BX1179" s="165"/>
      <c r="BY1179" s="165"/>
      <c r="BZ1179" s="165"/>
      <c r="CA1179" s="165"/>
      <c r="CB1179" s="165"/>
      <c r="CC1179" s="165"/>
      <c r="CD1179" s="165"/>
      <c r="CE1179" s="165"/>
      <c r="CF1179" s="165"/>
      <c r="CG1179" s="165"/>
      <c r="CH1179" s="165"/>
      <c r="CI1179" s="165"/>
      <c r="CJ1179" s="165"/>
      <c r="CK1179" s="165"/>
      <c r="CL1179" s="165"/>
      <c r="CM1179" s="165"/>
      <c r="CN1179" s="165"/>
      <c r="CO1179" s="165"/>
      <c r="CP1179" s="165"/>
      <c r="CQ1179" s="165"/>
      <c r="CR1179" s="165"/>
      <c r="CS1179" s="165"/>
      <c r="CT1179" s="165"/>
      <c r="CU1179" s="165"/>
      <c r="CV1179" s="165"/>
      <c r="CW1179" s="165"/>
      <c r="CX1179" s="165"/>
      <c r="CY1179" s="165"/>
      <c r="CZ1179" s="165"/>
      <c r="DA1179" s="165"/>
      <c r="DB1179" s="165"/>
      <c r="DC1179" s="165"/>
      <c r="DD1179" s="165"/>
      <c r="DE1179" s="165"/>
      <c r="DF1179" s="165"/>
      <c r="DG1179" s="165"/>
      <c r="DH1179" s="165"/>
      <c r="DI1179" s="165"/>
      <c r="DJ1179" s="165"/>
      <c r="DK1179" s="165"/>
      <c r="DL1179" s="165"/>
      <c r="DM1179" s="165"/>
      <c r="DN1179" s="165"/>
      <c r="DO1179" s="165"/>
      <c r="DP1179" s="165"/>
      <c r="DQ1179" s="165"/>
      <c r="DR1179" s="165"/>
      <c r="DS1179" s="165"/>
      <c r="DT1179" s="165"/>
      <c r="DU1179" s="165"/>
      <c r="DV1179" s="165"/>
      <c r="DW1179" s="165"/>
      <c r="DX1179" s="165"/>
      <c r="DY1179" s="165"/>
      <c r="DZ1179" s="165"/>
      <c r="EA1179" s="165"/>
      <c r="EB1179" s="165"/>
      <c r="EC1179" s="165"/>
      <c r="ED1179" s="165"/>
      <c r="EE1179" s="165"/>
      <c r="EF1179" s="165"/>
      <c r="EG1179" s="165"/>
      <c r="EH1179" s="165"/>
      <c r="EI1179" s="165"/>
      <c r="EJ1179" s="165"/>
      <c r="EK1179" s="165"/>
      <c r="EL1179" s="165"/>
      <c r="EM1179" s="165"/>
      <c r="EN1179" s="165"/>
      <c r="EO1179" s="165"/>
      <c r="EP1179" s="165"/>
      <c r="EQ1179" s="165"/>
      <c r="ER1179" s="165"/>
      <c r="ES1179" s="165"/>
      <c r="ET1179" s="165"/>
      <c r="EU1179" s="165"/>
      <c r="EV1179" s="165"/>
      <c r="EW1179" s="165"/>
      <c r="EX1179" s="165"/>
      <c r="EY1179" s="165"/>
      <c r="EZ1179" s="165"/>
      <c r="FA1179" s="165"/>
      <c r="FB1179" s="165"/>
      <c r="FC1179" s="165"/>
      <c r="FD1179" s="165"/>
      <c r="FE1179" s="165"/>
      <c r="FF1179" s="165"/>
      <c r="FG1179" s="165"/>
      <c r="FH1179" s="165"/>
      <c r="FI1179" s="165"/>
      <c r="FJ1179" s="165"/>
      <c r="FK1179" s="165"/>
      <c r="FL1179" s="165"/>
      <c r="FM1179" s="165"/>
      <c r="FN1179" s="165"/>
      <c r="FO1179" s="165"/>
      <c r="FP1179" s="165"/>
      <c r="FQ1179" s="165"/>
      <c r="FR1179" s="165"/>
      <c r="FS1179" s="165"/>
      <c r="FT1179" s="165"/>
      <c r="FU1179" s="165"/>
      <c r="FV1179" s="165"/>
      <c r="FW1179" s="165"/>
      <c r="FX1179" s="165"/>
      <c r="FY1179" s="165"/>
      <c r="FZ1179" s="165"/>
      <c r="GA1179" s="165"/>
      <c r="GB1179" s="165"/>
      <c r="GC1179" s="165"/>
      <c r="GD1179" s="165"/>
      <c r="GE1179" s="165"/>
      <c r="GF1179" s="165"/>
      <c r="GG1179" s="165"/>
      <c r="GH1179" s="165"/>
      <c r="GI1179" s="165"/>
      <c r="GJ1179" s="165"/>
      <c r="GK1179" s="165"/>
      <c r="GL1179" s="165"/>
      <c r="GM1179" s="165"/>
      <c r="GN1179" s="165"/>
      <c r="GO1179" s="165"/>
      <c r="GP1179" s="165"/>
      <c r="GQ1179" s="165"/>
      <c r="GR1179" s="165"/>
      <c r="GS1179" s="165"/>
      <c r="GT1179" s="165"/>
      <c r="GU1179" s="165"/>
      <c r="GV1179" s="165"/>
      <c r="GW1179" s="165"/>
      <c r="GX1179" s="165"/>
      <c r="GY1179" s="165"/>
      <c r="GZ1179" s="165"/>
      <c r="HA1179" s="165"/>
      <c r="HB1179" s="165"/>
      <c r="HC1179" s="165"/>
      <c r="HD1179" s="165"/>
      <c r="HE1179" s="165"/>
      <c r="HF1179" s="165"/>
      <c r="HG1179" s="165"/>
      <c r="HH1179" s="165"/>
      <c r="HI1179" s="165"/>
      <c r="HJ1179" s="165"/>
      <c r="HK1179" s="165"/>
      <c r="HL1179" s="165"/>
      <c r="HM1179" s="165"/>
      <c r="HN1179" s="165"/>
      <c r="HO1179" s="165"/>
      <c r="HP1179" s="165"/>
      <c r="HQ1179" s="165"/>
      <c r="HR1179" s="165"/>
      <c r="HS1179" s="165"/>
      <c r="HT1179" s="165"/>
      <c r="HU1179" s="165"/>
      <c r="HV1179" s="165"/>
      <c r="HW1179" s="165"/>
      <c r="HX1179" s="165"/>
      <c r="HY1179" s="165"/>
      <c r="HZ1179" s="165"/>
      <c r="IA1179" s="165"/>
      <c r="IB1179" s="165"/>
      <c r="IC1179" s="165"/>
      <c r="ID1179" s="165"/>
      <c r="IE1179" s="165"/>
      <c r="IF1179" s="165"/>
      <c r="IG1179" s="165"/>
      <c r="IH1179" s="165"/>
      <c r="II1179" s="165"/>
      <c r="IJ1179" s="165"/>
      <c r="IK1179" s="165"/>
      <c r="IL1179" s="165"/>
      <c r="IM1179" s="165"/>
      <c r="IN1179" s="165"/>
      <c r="IO1179" s="165"/>
      <c r="IP1179" s="165"/>
      <c r="IQ1179" s="165"/>
      <c r="IR1179" s="165"/>
      <c r="IS1179" s="165"/>
      <c r="IT1179" s="165"/>
      <c r="IU1179" s="165"/>
      <c r="IV1179" s="165"/>
      <c r="IW1179" s="165"/>
      <c r="IX1179" s="165"/>
      <c r="IY1179" s="165"/>
      <c r="IZ1179" s="165"/>
      <c r="JA1179" s="165"/>
      <c r="JB1179" s="165"/>
      <c r="JC1179" s="165"/>
      <c r="JD1179" s="165"/>
      <c r="JE1179" s="165"/>
      <c r="JF1179" s="165"/>
      <c r="JG1179" s="165"/>
      <c r="JH1179" s="165"/>
      <c r="JI1179" s="165"/>
      <c r="JJ1179" s="165"/>
      <c r="JK1179" s="165"/>
      <c r="JL1179" s="165"/>
      <c r="JM1179" s="165"/>
      <c r="JN1179" s="165"/>
      <c r="JO1179" s="165"/>
      <c r="JP1179" s="165"/>
      <c r="JQ1179" s="165"/>
      <c r="JR1179" s="165"/>
      <c r="JS1179" s="165"/>
      <c r="JT1179" s="165"/>
      <c r="JU1179" s="165"/>
      <c r="JV1179" s="165"/>
      <c r="JW1179" s="165"/>
      <c r="JX1179" s="165"/>
      <c r="JY1179" s="165"/>
      <c r="JZ1179" s="165"/>
      <c r="KA1179" s="165"/>
      <c r="KB1179" s="165"/>
      <c r="KC1179" s="165"/>
      <c r="KD1179" s="165"/>
      <c r="KE1179" s="165"/>
      <c r="KF1179" s="165"/>
      <c r="KG1179" s="165"/>
      <c r="KH1179" s="165"/>
      <c r="KI1179" s="165"/>
      <c r="KJ1179" s="165"/>
      <c r="KK1179" s="165"/>
      <c r="KL1179" s="165"/>
      <c r="KM1179" s="165"/>
      <c r="KN1179" s="165"/>
      <c r="KO1179" s="165"/>
      <c r="KP1179" s="165"/>
      <c r="KQ1179" s="165"/>
      <c r="KR1179" s="165"/>
      <c r="KS1179" s="165"/>
      <c r="KT1179" s="165"/>
      <c r="KU1179" s="165"/>
      <c r="KV1179" s="165"/>
      <c r="KW1179" s="165"/>
      <c r="KX1179" s="165"/>
      <c r="KY1179" s="165"/>
      <c r="KZ1179" s="165"/>
      <c r="LA1179" s="165"/>
      <c r="LB1179" s="165"/>
      <c r="LC1179" s="165"/>
      <c r="LD1179" s="165"/>
      <c r="LE1179" s="165"/>
      <c r="LF1179" s="165"/>
      <c r="LG1179" s="165"/>
      <c r="LH1179" s="165"/>
      <c r="LI1179" s="165"/>
      <c r="LJ1179" s="165"/>
      <c r="LK1179" s="165"/>
      <c r="LL1179" s="165"/>
      <c r="LM1179" s="165"/>
      <c r="LN1179" s="165"/>
      <c r="LO1179" s="165"/>
      <c r="LP1179" s="165"/>
      <c r="LQ1179" s="165"/>
      <c r="LR1179" s="165"/>
      <c r="LS1179" s="165"/>
      <c r="LT1179" s="165"/>
      <c r="LU1179" s="165"/>
      <c r="LV1179" s="165"/>
      <c r="LW1179" s="165"/>
      <c r="LX1179" s="165"/>
      <c r="LY1179" s="165"/>
      <c r="LZ1179" s="165"/>
      <c r="MA1179" s="165"/>
      <c r="MB1179" s="165"/>
      <c r="MC1179" s="165"/>
      <c r="MD1179" s="165"/>
      <c r="ME1179" s="165"/>
      <c r="MF1179" s="165"/>
      <c r="MG1179" s="165"/>
      <c r="MH1179" s="165"/>
      <c r="MI1179" s="165"/>
      <c r="MJ1179" s="165"/>
      <c r="MK1179" s="165"/>
      <c r="ML1179" s="165"/>
      <c r="MM1179" s="165"/>
      <c r="MN1179" s="165"/>
      <c r="MO1179" s="165"/>
      <c r="MP1179" s="165"/>
      <c r="MQ1179" s="165"/>
      <c r="MR1179" s="165"/>
      <c r="MS1179" s="165"/>
      <c r="MT1179" s="165"/>
      <c r="MU1179" s="165"/>
      <c r="MV1179" s="165"/>
      <c r="MW1179" s="165"/>
      <c r="MX1179" s="165"/>
      <c r="MY1179" s="165"/>
      <c r="MZ1179" s="165"/>
      <c r="NA1179" s="165"/>
      <c r="NB1179" s="165"/>
      <c r="NC1179" s="165"/>
      <c r="ND1179" s="165"/>
      <c r="NE1179" s="165"/>
      <c r="NF1179" s="165"/>
      <c r="NG1179" s="165"/>
      <c r="NH1179" s="165"/>
      <c r="NI1179" s="165"/>
      <c r="NJ1179" s="165"/>
      <c r="NK1179" s="165"/>
      <c r="NL1179" s="165"/>
      <c r="NM1179" s="165"/>
      <c r="NN1179" s="165"/>
      <c r="NO1179" s="165"/>
      <c r="NP1179" s="165"/>
      <c r="NQ1179" s="165"/>
      <c r="NR1179" s="165"/>
      <c r="NS1179" s="165"/>
      <c r="NT1179" s="165"/>
      <c r="NU1179" s="165"/>
      <c r="NV1179" s="165"/>
      <c r="NW1179" s="165"/>
      <c r="NX1179" s="165"/>
      <c r="NY1179" s="165"/>
      <c r="NZ1179" s="165"/>
      <c r="OA1179" s="165"/>
      <c r="OB1179" s="165"/>
      <c r="OC1179" s="165"/>
      <c r="OD1179" s="165"/>
      <c r="OE1179" s="165"/>
      <c r="OF1179" s="165"/>
      <c r="OG1179" s="165"/>
      <c r="OH1179" s="165"/>
      <c r="OI1179" s="165"/>
      <c r="OJ1179" s="165"/>
      <c r="OK1179" s="165"/>
      <c r="OL1179" s="165"/>
      <c r="OM1179" s="165"/>
      <c r="ON1179" s="165"/>
      <c r="OO1179" s="165"/>
      <c r="OP1179" s="165"/>
      <c r="OQ1179" s="165"/>
      <c r="OR1179" s="165"/>
      <c r="OS1179" s="165"/>
      <c r="OT1179" s="165"/>
      <c r="OU1179" s="165"/>
      <c r="OV1179" s="165"/>
      <c r="OW1179" s="165"/>
      <c r="OX1179" s="165"/>
      <c r="OY1179" s="165"/>
      <c r="OZ1179" s="165"/>
      <c r="PA1179" s="165"/>
      <c r="PB1179" s="165"/>
      <c r="PC1179" s="165"/>
      <c r="PD1179" s="165"/>
      <c r="PE1179" s="165"/>
      <c r="PF1179" s="165"/>
      <c r="PG1179" s="165"/>
      <c r="PH1179" s="165"/>
      <c r="PI1179" s="165"/>
      <c r="PJ1179" s="165"/>
      <c r="PK1179" s="165"/>
      <c r="PL1179" s="165"/>
      <c r="PM1179" s="165"/>
      <c r="PN1179" s="165"/>
      <c r="PO1179" s="165"/>
      <c r="PP1179" s="165"/>
      <c r="PQ1179" s="165"/>
      <c r="PR1179" s="165"/>
      <c r="PS1179" s="165"/>
      <c r="PT1179" s="165"/>
      <c r="PU1179" s="165"/>
      <c r="PV1179" s="165"/>
      <c r="PW1179" s="165"/>
      <c r="PX1179" s="165"/>
      <c r="PY1179" s="165"/>
      <c r="PZ1179" s="165"/>
      <c r="QA1179" s="165"/>
      <c r="QB1179" s="165"/>
      <c r="QC1179" s="165"/>
      <c r="QD1179" s="165"/>
      <c r="QE1179" s="165"/>
      <c r="QF1179" s="165"/>
      <c r="QG1179" s="165"/>
      <c r="QH1179" s="165"/>
      <c r="QI1179" s="165"/>
      <c r="QJ1179" s="165"/>
      <c r="QK1179" s="165"/>
      <c r="QL1179" s="165"/>
      <c r="QM1179" s="165"/>
      <c r="QN1179" s="165"/>
      <c r="QO1179" s="165"/>
      <c r="QP1179" s="165"/>
      <c r="QQ1179" s="165"/>
      <c r="QR1179" s="165"/>
      <c r="QS1179" s="165"/>
      <c r="QT1179" s="165"/>
      <c r="QU1179" s="165"/>
      <c r="QV1179" s="165"/>
      <c r="QW1179" s="165"/>
      <c r="QX1179" s="165"/>
      <c r="QY1179" s="165"/>
      <c r="QZ1179" s="165"/>
      <c r="RA1179" s="165"/>
      <c r="RB1179" s="165"/>
      <c r="RC1179" s="165"/>
      <c r="RD1179" s="165"/>
      <c r="RE1179" s="165"/>
      <c r="RF1179" s="165"/>
      <c r="RG1179" s="165"/>
      <c r="RH1179" s="165"/>
      <c r="RI1179" s="165"/>
      <c r="RJ1179" s="165"/>
      <c r="RK1179" s="165"/>
      <c r="RL1179" s="165"/>
      <c r="RM1179" s="165"/>
      <c r="RN1179" s="165"/>
      <c r="RO1179" s="165"/>
      <c r="RP1179" s="165"/>
      <c r="RQ1179" s="165"/>
      <c r="RR1179" s="165"/>
      <c r="RS1179" s="165"/>
      <c r="RT1179" s="165"/>
      <c r="RU1179" s="165"/>
      <c r="RV1179" s="165"/>
      <c r="RW1179" s="165"/>
      <c r="RX1179" s="165"/>
      <c r="RY1179" s="165"/>
      <c r="RZ1179" s="165"/>
      <c r="SA1179" s="165"/>
      <c r="SB1179" s="165"/>
      <c r="SC1179" s="165"/>
      <c r="SD1179" s="165"/>
      <c r="SE1179" s="165"/>
      <c r="SF1179" s="165"/>
      <c r="SG1179" s="165"/>
      <c r="SH1179" s="165"/>
      <c r="SI1179" s="165"/>
      <c r="SJ1179" s="165"/>
      <c r="SK1179" s="165"/>
      <c r="SL1179" s="165"/>
      <c r="SM1179" s="165"/>
      <c r="SN1179" s="165"/>
      <c r="SO1179" s="165"/>
      <c r="SP1179" s="165"/>
      <c r="SQ1179" s="165"/>
      <c r="SR1179" s="165"/>
      <c r="SS1179" s="165"/>
      <c r="ST1179" s="165"/>
      <c r="SU1179" s="165"/>
      <c r="SV1179" s="165"/>
      <c r="SW1179" s="165"/>
      <c r="SX1179" s="165"/>
      <c r="SY1179" s="165"/>
      <c r="SZ1179" s="165"/>
      <c r="TA1179" s="165"/>
      <c r="TB1179" s="165"/>
      <c r="TC1179" s="165"/>
      <c r="TD1179" s="165"/>
      <c r="TE1179" s="165"/>
      <c r="TF1179" s="165"/>
      <c r="TG1179" s="165"/>
      <c r="TH1179" s="165"/>
      <c r="TI1179" s="165"/>
      <c r="TJ1179" s="165"/>
      <c r="TK1179" s="165"/>
      <c r="TL1179" s="165"/>
      <c r="TM1179" s="165"/>
      <c r="TN1179" s="165"/>
      <c r="TO1179" s="165"/>
      <c r="TP1179" s="165"/>
      <c r="TQ1179" s="165"/>
      <c r="TR1179" s="165"/>
      <c r="TS1179" s="165"/>
      <c r="TT1179" s="165"/>
      <c r="TU1179" s="165"/>
      <c r="TV1179" s="165"/>
      <c r="TW1179" s="165"/>
      <c r="TX1179" s="165"/>
      <c r="TY1179" s="165"/>
      <c r="TZ1179" s="165"/>
      <c r="UA1179" s="165"/>
      <c r="UB1179" s="165"/>
      <c r="UC1179" s="165"/>
      <c r="UD1179" s="165"/>
      <c r="UE1179" s="165"/>
      <c r="UF1179" s="165"/>
      <c r="UG1179" s="165"/>
      <c r="UH1179" s="165"/>
      <c r="UI1179" s="165"/>
      <c r="UJ1179" s="165"/>
      <c r="UK1179" s="165"/>
      <c r="UL1179" s="165"/>
      <c r="UM1179" s="165"/>
      <c r="UN1179" s="165"/>
      <c r="UO1179" s="165"/>
      <c r="UP1179" s="165"/>
      <c r="UQ1179" s="165"/>
      <c r="UR1179" s="165"/>
      <c r="US1179" s="165"/>
      <c r="UT1179" s="165"/>
      <c r="UU1179" s="165"/>
      <c r="UV1179" s="165"/>
      <c r="UW1179" s="165"/>
      <c r="UX1179" s="165"/>
      <c r="UY1179" s="165"/>
      <c r="UZ1179" s="165"/>
      <c r="VA1179" s="165"/>
      <c r="VB1179" s="165"/>
      <c r="VC1179" s="165"/>
      <c r="VD1179" s="165"/>
      <c r="VE1179" s="165"/>
      <c r="VF1179" s="165"/>
      <c r="VG1179" s="165"/>
      <c r="VH1179" s="165"/>
      <c r="VI1179" s="165"/>
      <c r="VJ1179" s="165"/>
      <c r="VK1179" s="165"/>
      <c r="VL1179" s="165"/>
      <c r="VM1179" s="165"/>
      <c r="VN1179" s="165"/>
      <c r="VO1179" s="165"/>
      <c r="VP1179" s="165"/>
      <c r="VQ1179" s="165"/>
      <c r="VR1179" s="165"/>
      <c r="VS1179" s="165"/>
      <c r="VT1179" s="165"/>
      <c r="VU1179" s="165"/>
      <c r="VV1179" s="165"/>
      <c r="VW1179" s="165"/>
      <c r="VX1179" s="165"/>
      <c r="VY1179" s="165"/>
      <c r="VZ1179" s="165"/>
      <c r="WA1179" s="165"/>
      <c r="WB1179" s="165"/>
      <c r="WC1179" s="165"/>
      <c r="WD1179" s="165"/>
      <c r="WE1179" s="165"/>
      <c r="WF1179" s="165"/>
      <c r="WG1179" s="165"/>
      <c r="WH1179" s="165"/>
      <c r="WI1179" s="165"/>
      <c r="WJ1179" s="165"/>
      <c r="WK1179" s="165"/>
      <c r="WL1179" s="165"/>
      <c r="WM1179" s="165"/>
      <c r="WN1179" s="165"/>
      <c r="WO1179" s="165"/>
      <c r="WP1179" s="165"/>
      <c r="WQ1179" s="165"/>
      <c r="WR1179" s="165"/>
      <c r="WS1179" s="165"/>
      <c r="WT1179" s="165"/>
      <c r="WU1179" s="165"/>
      <c r="WV1179" s="165"/>
      <c r="WW1179" s="165"/>
      <c r="WX1179" s="165"/>
      <c r="WY1179" s="165"/>
      <c r="WZ1179" s="165"/>
      <c r="XA1179" s="165"/>
      <c r="XB1179" s="165"/>
      <c r="XC1179" s="165"/>
      <c r="XD1179" s="165"/>
      <c r="XE1179" s="165"/>
      <c r="XF1179" s="165"/>
      <c r="XG1179" s="165"/>
      <c r="XH1179" s="165"/>
      <c r="XI1179" s="165"/>
      <c r="XJ1179" s="165"/>
      <c r="XK1179" s="165"/>
      <c r="XL1179" s="165"/>
      <c r="XM1179" s="165"/>
      <c r="XN1179" s="165"/>
      <c r="XO1179" s="165"/>
      <c r="XP1179" s="165"/>
      <c r="XQ1179" s="165"/>
      <c r="XR1179" s="165"/>
      <c r="XS1179" s="165"/>
      <c r="XT1179" s="165"/>
      <c r="XU1179" s="165"/>
      <c r="XV1179" s="165"/>
      <c r="XW1179" s="165"/>
      <c r="XX1179" s="165"/>
      <c r="XY1179" s="165"/>
      <c r="XZ1179" s="165"/>
      <c r="YA1179" s="165"/>
      <c r="YB1179" s="165"/>
      <c r="YC1179" s="165"/>
      <c r="YD1179" s="165"/>
      <c r="YE1179" s="165"/>
      <c r="YF1179" s="165"/>
      <c r="YG1179" s="165"/>
      <c r="YH1179" s="165"/>
      <c r="YI1179" s="165"/>
      <c r="YJ1179" s="165"/>
      <c r="YK1179" s="165"/>
      <c r="YL1179" s="165"/>
      <c r="YM1179" s="165"/>
      <c r="YN1179" s="165"/>
      <c r="YO1179" s="165"/>
      <c r="YP1179" s="165"/>
      <c r="YQ1179" s="165"/>
      <c r="YR1179" s="165"/>
      <c r="YS1179" s="165"/>
      <c r="YT1179" s="165"/>
      <c r="YU1179" s="165"/>
      <c r="YV1179" s="165"/>
      <c r="YW1179" s="165"/>
      <c r="YX1179" s="165"/>
      <c r="YY1179" s="165"/>
      <c r="YZ1179" s="165"/>
      <c r="ZA1179" s="165"/>
      <c r="ZB1179" s="165"/>
      <c r="ZC1179" s="165"/>
      <c r="ZD1179" s="165"/>
      <c r="ZE1179" s="165"/>
      <c r="ZF1179" s="165"/>
      <c r="ZG1179" s="165"/>
      <c r="ZH1179" s="165"/>
      <c r="ZI1179" s="165"/>
      <c r="ZJ1179" s="165"/>
      <c r="ZK1179" s="165"/>
      <c r="ZL1179" s="165"/>
      <c r="ZM1179" s="165"/>
      <c r="ZN1179" s="165"/>
      <c r="ZO1179" s="165"/>
      <c r="ZP1179" s="165"/>
      <c r="ZQ1179" s="165"/>
      <c r="ZR1179" s="165"/>
      <c r="ZS1179" s="165"/>
      <c r="ZT1179" s="165"/>
      <c r="ZU1179" s="165"/>
      <c r="ZV1179" s="165"/>
      <c r="ZW1179" s="165"/>
      <c r="ZX1179" s="165"/>
      <c r="ZY1179" s="165"/>
      <c r="ZZ1179" s="165"/>
      <c r="AAA1179" s="165"/>
      <c r="AAB1179" s="165"/>
      <c r="AAC1179" s="165"/>
      <c r="AAD1179" s="165"/>
      <c r="AAE1179" s="165"/>
      <c r="AAF1179" s="165"/>
      <c r="AAG1179" s="165"/>
      <c r="AAH1179" s="165"/>
      <c r="AAI1179" s="165"/>
      <c r="AAJ1179" s="165"/>
      <c r="AAK1179" s="165"/>
      <c r="AAL1179" s="165"/>
      <c r="AAM1179" s="165"/>
      <c r="AAN1179" s="165"/>
      <c r="AAO1179" s="165"/>
      <c r="AAP1179" s="165"/>
      <c r="AAQ1179" s="165"/>
      <c r="AAR1179" s="165"/>
      <c r="AAS1179" s="165"/>
      <c r="AAT1179" s="165"/>
      <c r="AAU1179" s="165"/>
      <c r="AAV1179" s="165"/>
      <c r="AAW1179" s="165"/>
      <c r="AAX1179" s="165"/>
      <c r="AAY1179" s="165"/>
      <c r="AAZ1179" s="165"/>
      <c r="ABA1179" s="165"/>
      <c r="ABB1179" s="165"/>
      <c r="ABC1179" s="165"/>
      <c r="ABD1179" s="165"/>
      <c r="ABE1179" s="165"/>
      <c r="ABF1179" s="165"/>
      <c r="ABG1179" s="165"/>
      <c r="ABH1179" s="165"/>
      <c r="ABI1179" s="165"/>
      <c r="ABJ1179" s="165"/>
      <c r="ABK1179" s="165"/>
      <c r="ABL1179" s="165"/>
      <c r="ABM1179" s="165"/>
      <c r="ABN1179" s="165"/>
      <c r="ABO1179" s="165"/>
      <c r="ABP1179" s="165"/>
      <c r="ABQ1179" s="165"/>
      <c r="ABR1179" s="165"/>
      <c r="ABS1179" s="165"/>
      <c r="ABT1179" s="165"/>
      <c r="ABU1179" s="165"/>
      <c r="ABV1179" s="165"/>
      <c r="ABW1179" s="165"/>
      <c r="ABX1179" s="165"/>
      <c r="ABY1179" s="165"/>
      <c r="ABZ1179" s="165"/>
      <c r="ACA1179" s="165"/>
      <c r="ACB1179" s="165"/>
      <c r="ACC1179" s="165"/>
      <c r="ACD1179" s="165"/>
      <c r="ACE1179" s="165"/>
      <c r="ACF1179" s="165"/>
      <c r="ACG1179" s="165"/>
      <c r="ACH1179" s="165"/>
      <c r="ACI1179" s="165"/>
      <c r="ACJ1179" s="165"/>
      <c r="ACK1179" s="165"/>
      <c r="ACL1179" s="165"/>
      <c r="ACM1179" s="165"/>
      <c r="ACN1179" s="165"/>
      <c r="ACO1179" s="165"/>
      <c r="ACP1179" s="165"/>
      <c r="ACQ1179" s="165"/>
      <c r="ACR1179" s="165"/>
      <c r="ACS1179" s="165"/>
      <c r="ACT1179" s="165"/>
      <c r="ACU1179" s="165"/>
      <c r="ACV1179" s="165"/>
      <c r="ACW1179" s="165"/>
      <c r="ACX1179" s="165"/>
      <c r="ACY1179" s="165"/>
      <c r="ACZ1179" s="165"/>
      <c r="ADA1179" s="165"/>
    </row>
    <row r="1180" spans="1:781" x14ac:dyDescent="0.3">
      <c r="A1180" s="165"/>
      <c r="R1180" s="357"/>
      <c r="S1180" s="343"/>
      <c r="T1180" s="344"/>
      <c r="U1180" s="345"/>
      <c r="V1180" s="360"/>
      <c r="W1180" s="360"/>
      <c r="X1180" s="360"/>
      <c r="Y1180" s="360"/>
      <c r="Z1180" s="360"/>
      <c r="AA1180" s="360"/>
      <c r="AB1180" s="170"/>
      <c r="AC1180" s="165"/>
      <c r="AD1180" s="165"/>
      <c r="AE1180" s="165"/>
      <c r="AF1180" s="165"/>
      <c r="AG1180" s="165"/>
      <c r="AH1180" s="165"/>
      <c r="AI1180" s="165"/>
      <c r="AJ1180" s="165"/>
      <c r="AK1180" s="165"/>
      <c r="AL1180" s="165"/>
      <c r="AM1180" s="165"/>
      <c r="AN1180" s="165"/>
      <c r="AO1180" s="165"/>
      <c r="AP1180" s="165"/>
      <c r="AQ1180" s="165"/>
      <c r="AR1180" s="165"/>
      <c r="AS1180" s="165"/>
      <c r="AT1180" s="165"/>
      <c r="AU1180" s="165"/>
      <c r="AV1180" s="165"/>
      <c r="AW1180" s="165"/>
      <c r="AX1180" s="165"/>
      <c r="AY1180" s="165"/>
      <c r="AZ1180" s="165"/>
      <c r="BA1180" s="165"/>
      <c r="BB1180" s="165"/>
      <c r="BC1180" s="165"/>
      <c r="BD1180" s="165"/>
      <c r="BE1180" s="165"/>
      <c r="BF1180" s="165"/>
      <c r="BG1180" s="165"/>
      <c r="BH1180" s="165"/>
      <c r="BI1180" s="165"/>
      <c r="BJ1180" s="165"/>
      <c r="BK1180" s="165"/>
      <c r="BL1180" s="165"/>
      <c r="BM1180" s="165"/>
      <c r="BN1180" s="165"/>
      <c r="BO1180" s="165"/>
      <c r="BP1180" s="165"/>
      <c r="BQ1180" s="165"/>
      <c r="BR1180" s="165"/>
      <c r="BS1180" s="165"/>
      <c r="BT1180" s="165"/>
      <c r="BU1180" s="165"/>
      <c r="BV1180" s="165"/>
      <c r="BW1180" s="165"/>
      <c r="BX1180" s="165"/>
      <c r="BY1180" s="165"/>
      <c r="BZ1180" s="165"/>
      <c r="CA1180" s="165"/>
      <c r="CB1180" s="165"/>
      <c r="CC1180" s="165"/>
      <c r="CD1180" s="165"/>
      <c r="CE1180" s="165"/>
      <c r="CF1180" s="165"/>
      <c r="CG1180" s="165"/>
      <c r="CH1180" s="165"/>
      <c r="CI1180" s="165"/>
      <c r="CJ1180" s="165"/>
      <c r="CK1180" s="165"/>
      <c r="CL1180" s="165"/>
      <c r="CM1180" s="165"/>
      <c r="CN1180" s="165"/>
      <c r="CO1180" s="165"/>
      <c r="CP1180" s="165"/>
      <c r="CQ1180" s="165"/>
      <c r="CR1180" s="165"/>
      <c r="CS1180" s="165"/>
      <c r="CT1180" s="165"/>
      <c r="CU1180" s="165"/>
      <c r="CV1180" s="165"/>
      <c r="CW1180" s="165"/>
      <c r="CX1180" s="165"/>
      <c r="CY1180" s="165"/>
      <c r="CZ1180" s="165"/>
      <c r="DA1180" s="165"/>
      <c r="DB1180" s="165"/>
      <c r="DC1180" s="165"/>
      <c r="DD1180" s="165"/>
      <c r="DE1180" s="165"/>
      <c r="DF1180" s="165"/>
      <c r="DG1180" s="165"/>
      <c r="DH1180" s="165"/>
      <c r="DI1180" s="165"/>
      <c r="DJ1180" s="165"/>
      <c r="DK1180" s="165"/>
      <c r="DL1180" s="165"/>
      <c r="DM1180" s="165"/>
      <c r="DN1180" s="165"/>
      <c r="DO1180" s="165"/>
      <c r="DP1180" s="165"/>
      <c r="DQ1180" s="165"/>
      <c r="DR1180" s="165"/>
      <c r="DS1180" s="165"/>
      <c r="DT1180" s="165"/>
      <c r="DU1180" s="165"/>
      <c r="DV1180" s="165"/>
      <c r="DW1180" s="165"/>
      <c r="DX1180" s="165"/>
      <c r="DY1180" s="165"/>
      <c r="DZ1180" s="165"/>
      <c r="EA1180" s="165"/>
      <c r="EB1180" s="165"/>
      <c r="EC1180" s="165"/>
      <c r="ED1180" s="165"/>
      <c r="EE1180" s="165"/>
      <c r="EF1180" s="165"/>
      <c r="EG1180" s="165"/>
      <c r="EH1180" s="165"/>
      <c r="EI1180" s="165"/>
      <c r="EJ1180" s="165"/>
      <c r="EK1180" s="165"/>
      <c r="EL1180" s="165"/>
      <c r="EM1180" s="165"/>
      <c r="EN1180" s="165"/>
      <c r="EO1180" s="165"/>
      <c r="EP1180" s="165"/>
      <c r="EQ1180" s="165"/>
      <c r="ER1180" s="165"/>
      <c r="ES1180" s="165"/>
      <c r="ET1180" s="165"/>
      <c r="EU1180" s="165"/>
      <c r="EV1180" s="165"/>
      <c r="EW1180" s="165"/>
      <c r="EX1180" s="165"/>
      <c r="EY1180" s="165"/>
      <c r="EZ1180" s="165"/>
      <c r="FA1180" s="165"/>
      <c r="FB1180" s="165"/>
      <c r="FC1180" s="165"/>
      <c r="FD1180" s="165"/>
      <c r="FE1180" s="165"/>
      <c r="FF1180" s="165"/>
      <c r="FG1180" s="165"/>
      <c r="FH1180" s="165"/>
      <c r="FI1180" s="165"/>
      <c r="FJ1180" s="165"/>
      <c r="FK1180" s="165"/>
      <c r="FL1180" s="165"/>
      <c r="FM1180" s="165"/>
      <c r="FN1180" s="165"/>
      <c r="FO1180" s="165"/>
      <c r="FP1180" s="165"/>
      <c r="FQ1180" s="165"/>
      <c r="FR1180" s="165"/>
      <c r="FS1180" s="165"/>
      <c r="FT1180" s="165"/>
      <c r="FU1180" s="165"/>
      <c r="FV1180" s="165"/>
      <c r="FW1180" s="165"/>
      <c r="FX1180" s="165"/>
      <c r="FY1180" s="165"/>
      <c r="FZ1180" s="165"/>
      <c r="GA1180" s="165"/>
      <c r="GB1180" s="165"/>
      <c r="GC1180" s="165"/>
      <c r="GD1180" s="165"/>
      <c r="GE1180" s="165"/>
      <c r="GF1180" s="165"/>
      <c r="GG1180" s="165"/>
      <c r="GH1180" s="165"/>
      <c r="GI1180" s="165"/>
      <c r="GJ1180" s="165"/>
      <c r="GK1180" s="165"/>
      <c r="GL1180" s="165"/>
      <c r="GM1180" s="165"/>
      <c r="GN1180" s="165"/>
      <c r="GO1180" s="165"/>
      <c r="GP1180" s="165"/>
      <c r="GQ1180" s="165"/>
      <c r="GR1180" s="165"/>
      <c r="GS1180" s="165"/>
      <c r="GT1180" s="165"/>
      <c r="GU1180" s="165"/>
      <c r="GV1180" s="165"/>
      <c r="GW1180" s="165"/>
      <c r="GX1180" s="165"/>
      <c r="GY1180" s="165"/>
      <c r="GZ1180" s="165"/>
      <c r="HA1180" s="165"/>
      <c r="HB1180" s="165"/>
      <c r="HC1180" s="165"/>
      <c r="HD1180" s="165"/>
      <c r="HE1180" s="165"/>
      <c r="HF1180" s="165"/>
      <c r="HG1180" s="165"/>
      <c r="HH1180" s="165"/>
      <c r="HI1180" s="165"/>
      <c r="HJ1180" s="165"/>
      <c r="HK1180" s="165"/>
      <c r="HL1180" s="165"/>
      <c r="HM1180" s="165"/>
      <c r="HN1180" s="165"/>
      <c r="HO1180" s="165"/>
      <c r="HP1180" s="165"/>
      <c r="HQ1180" s="165"/>
      <c r="HR1180" s="165"/>
      <c r="HS1180" s="165"/>
      <c r="HT1180" s="165"/>
      <c r="HU1180" s="165"/>
      <c r="HV1180" s="165"/>
      <c r="HW1180" s="165"/>
      <c r="HX1180" s="165"/>
      <c r="HY1180" s="165"/>
      <c r="HZ1180" s="165"/>
      <c r="IA1180" s="165"/>
      <c r="IB1180" s="165"/>
      <c r="IC1180" s="165"/>
      <c r="ID1180" s="165"/>
      <c r="IE1180" s="165"/>
      <c r="IF1180" s="165"/>
      <c r="IG1180" s="165"/>
      <c r="IH1180" s="165"/>
      <c r="II1180" s="165"/>
      <c r="IJ1180" s="165"/>
      <c r="IK1180" s="165"/>
      <c r="IL1180" s="165"/>
      <c r="IM1180" s="165"/>
      <c r="IN1180" s="165"/>
      <c r="IO1180" s="165"/>
      <c r="IP1180" s="165"/>
      <c r="IQ1180" s="165"/>
      <c r="IR1180" s="165"/>
      <c r="IS1180" s="165"/>
      <c r="IT1180" s="165"/>
      <c r="IU1180" s="165"/>
      <c r="IV1180" s="165"/>
      <c r="IW1180" s="165"/>
      <c r="IX1180" s="165"/>
      <c r="IY1180" s="165"/>
      <c r="IZ1180" s="165"/>
      <c r="JA1180" s="165"/>
      <c r="JB1180" s="165"/>
      <c r="JC1180" s="165"/>
      <c r="JD1180" s="165"/>
      <c r="JE1180" s="165"/>
      <c r="JF1180" s="165"/>
      <c r="JG1180" s="165"/>
      <c r="JH1180" s="165"/>
      <c r="JI1180" s="165"/>
      <c r="JJ1180" s="165"/>
      <c r="JK1180" s="165"/>
      <c r="JL1180" s="165"/>
      <c r="JM1180" s="165"/>
      <c r="JN1180" s="165"/>
      <c r="JO1180" s="165"/>
      <c r="JP1180" s="165"/>
      <c r="JQ1180" s="165"/>
      <c r="JR1180" s="165"/>
      <c r="JS1180" s="165"/>
      <c r="JT1180" s="165"/>
      <c r="JU1180" s="165"/>
      <c r="JV1180" s="165"/>
      <c r="JW1180" s="165"/>
      <c r="JX1180" s="165"/>
      <c r="JY1180" s="165"/>
      <c r="JZ1180" s="165"/>
      <c r="KA1180" s="165"/>
      <c r="KB1180" s="165"/>
      <c r="KC1180" s="165"/>
      <c r="KD1180" s="165"/>
      <c r="KE1180" s="165"/>
      <c r="KF1180" s="165"/>
      <c r="KG1180" s="165"/>
      <c r="KH1180" s="165"/>
      <c r="KI1180" s="165"/>
      <c r="KJ1180" s="165"/>
      <c r="KK1180" s="165"/>
      <c r="KL1180" s="165"/>
      <c r="KM1180" s="165"/>
      <c r="KN1180" s="165"/>
      <c r="KO1180" s="165"/>
      <c r="KP1180" s="165"/>
      <c r="KQ1180" s="165"/>
      <c r="KR1180" s="165"/>
      <c r="KS1180" s="165"/>
      <c r="KT1180" s="165"/>
      <c r="KU1180" s="165"/>
      <c r="KV1180" s="165"/>
      <c r="KW1180" s="165"/>
      <c r="KX1180" s="165"/>
      <c r="KY1180" s="165"/>
      <c r="KZ1180" s="165"/>
      <c r="LA1180" s="165"/>
      <c r="LB1180" s="165"/>
      <c r="LC1180" s="165"/>
      <c r="LD1180" s="165"/>
      <c r="LE1180" s="165"/>
      <c r="LF1180" s="165"/>
      <c r="LG1180" s="165"/>
      <c r="LH1180" s="165"/>
      <c r="LI1180" s="165"/>
      <c r="LJ1180" s="165"/>
      <c r="LK1180" s="165"/>
      <c r="LL1180" s="165"/>
      <c r="LM1180" s="165"/>
      <c r="LN1180" s="165"/>
      <c r="LO1180" s="165"/>
      <c r="LP1180" s="165"/>
      <c r="LQ1180" s="165"/>
      <c r="LR1180" s="165"/>
      <c r="LS1180" s="165"/>
      <c r="LT1180" s="165"/>
      <c r="LU1180" s="165"/>
      <c r="LV1180" s="165"/>
      <c r="LW1180" s="165"/>
      <c r="LX1180" s="165"/>
      <c r="LY1180" s="165"/>
      <c r="LZ1180" s="165"/>
      <c r="MA1180" s="165"/>
      <c r="MB1180" s="165"/>
      <c r="MC1180" s="165"/>
      <c r="MD1180" s="165"/>
      <c r="ME1180" s="165"/>
      <c r="MF1180" s="165"/>
      <c r="MG1180" s="165"/>
      <c r="MH1180" s="165"/>
      <c r="MI1180" s="165"/>
      <c r="MJ1180" s="165"/>
      <c r="MK1180" s="165"/>
      <c r="ML1180" s="165"/>
      <c r="MM1180" s="165"/>
      <c r="MN1180" s="165"/>
      <c r="MO1180" s="165"/>
      <c r="MP1180" s="165"/>
      <c r="MQ1180" s="165"/>
      <c r="MR1180" s="165"/>
      <c r="MS1180" s="165"/>
      <c r="MT1180" s="165"/>
      <c r="MU1180" s="165"/>
      <c r="MV1180" s="165"/>
      <c r="MW1180" s="165"/>
      <c r="MX1180" s="165"/>
      <c r="MY1180" s="165"/>
      <c r="MZ1180" s="165"/>
      <c r="NA1180" s="165"/>
      <c r="NB1180" s="165"/>
      <c r="NC1180" s="165"/>
      <c r="ND1180" s="165"/>
      <c r="NE1180" s="165"/>
      <c r="NF1180" s="165"/>
      <c r="NG1180" s="165"/>
      <c r="NH1180" s="165"/>
      <c r="NI1180" s="165"/>
      <c r="NJ1180" s="165"/>
      <c r="NK1180" s="165"/>
      <c r="NL1180" s="165"/>
      <c r="NM1180" s="165"/>
      <c r="NN1180" s="165"/>
      <c r="NO1180" s="165"/>
      <c r="NP1180" s="165"/>
      <c r="NQ1180" s="165"/>
      <c r="NR1180" s="165"/>
      <c r="NS1180" s="165"/>
      <c r="NT1180" s="165"/>
      <c r="NU1180" s="165"/>
      <c r="NV1180" s="165"/>
      <c r="NW1180" s="165"/>
      <c r="NX1180" s="165"/>
      <c r="NY1180" s="165"/>
      <c r="NZ1180" s="165"/>
      <c r="OA1180" s="165"/>
      <c r="OB1180" s="165"/>
      <c r="OC1180" s="165"/>
      <c r="OD1180" s="165"/>
      <c r="OE1180" s="165"/>
      <c r="OF1180" s="165"/>
      <c r="OG1180" s="165"/>
      <c r="OH1180" s="165"/>
      <c r="OI1180" s="165"/>
      <c r="OJ1180" s="165"/>
      <c r="OK1180" s="165"/>
      <c r="OL1180" s="165"/>
      <c r="OM1180" s="165"/>
      <c r="ON1180" s="165"/>
      <c r="OO1180" s="165"/>
      <c r="OP1180" s="165"/>
      <c r="OQ1180" s="165"/>
      <c r="OR1180" s="165"/>
      <c r="OS1180" s="165"/>
      <c r="OT1180" s="165"/>
      <c r="OU1180" s="165"/>
      <c r="OV1180" s="165"/>
      <c r="OW1180" s="165"/>
      <c r="OX1180" s="165"/>
      <c r="OY1180" s="165"/>
      <c r="OZ1180" s="165"/>
      <c r="PA1180" s="165"/>
      <c r="PB1180" s="165"/>
      <c r="PC1180" s="165"/>
      <c r="PD1180" s="165"/>
      <c r="PE1180" s="165"/>
      <c r="PF1180" s="165"/>
      <c r="PG1180" s="165"/>
      <c r="PH1180" s="165"/>
      <c r="PI1180" s="165"/>
      <c r="PJ1180" s="165"/>
      <c r="PK1180" s="165"/>
      <c r="PL1180" s="165"/>
      <c r="PM1180" s="165"/>
      <c r="PN1180" s="165"/>
      <c r="PO1180" s="165"/>
      <c r="PP1180" s="165"/>
      <c r="PQ1180" s="165"/>
      <c r="PR1180" s="165"/>
      <c r="PS1180" s="165"/>
      <c r="PT1180" s="165"/>
      <c r="PU1180" s="165"/>
      <c r="PV1180" s="165"/>
      <c r="PW1180" s="165"/>
      <c r="PX1180" s="165"/>
      <c r="PY1180" s="165"/>
      <c r="PZ1180" s="165"/>
      <c r="QA1180" s="165"/>
      <c r="QB1180" s="165"/>
      <c r="QC1180" s="165"/>
      <c r="QD1180" s="165"/>
      <c r="QE1180" s="165"/>
      <c r="QF1180" s="165"/>
      <c r="QG1180" s="165"/>
      <c r="QH1180" s="165"/>
      <c r="QI1180" s="165"/>
      <c r="QJ1180" s="165"/>
      <c r="QK1180" s="165"/>
      <c r="QL1180" s="165"/>
      <c r="QM1180" s="165"/>
      <c r="QN1180" s="165"/>
      <c r="QO1180" s="165"/>
      <c r="QP1180" s="165"/>
      <c r="QQ1180" s="165"/>
      <c r="QR1180" s="165"/>
      <c r="QS1180" s="165"/>
      <c r="QT1180" s="165"/>
      <c r="QU1180" s="165"/>
      <c r="QV1180" s="165"/>
      <c r="QW1180" s="165"/>
      <c r="QX1180" s="165"/>
      <c r="QY1180" s="165"/>
      <c r="QZ1180" s="165"/>
      <c r="RA1180" s="165"/>
      <c r="RB1180" s="165"/>
      <c r="RC1180" s="165"/>
      <c r="RD1180" s="165"/>
      <c r="RE1180" s="165"/>
      <c r="RF1180" s="165"/>
      <c r="RG1180" s="165"/>
      <c r="RH1180" s="165"/>
      <c r="RI1180" s="165"/>
      <c r="RJ1180" s="165"/>
      <c r="RK1180" s="165"/>
      <c r="RL1180" s="165"/>
      <c r="RM1180" s="165"/>
      <c r="RN1180" s="165"/>
      <c r="RO1180" s="165"/>
      <c r="RP1180" s="165"/>
      <c r="RQ1180" s="165"/>
      <c r="RR1180" s="165"/>
      <c r="RS1180" s="165"/>
      <c r="RT1180" s="165"/>
      <c r="RU1180" s="165"/>
      <c r="RV1180" s="165"/>
      <c r="RW1180" s="165"/>
      <c r="RX1180" s="165"/>
      <c r="RY1180" s="165"/>
      <c r="RZ1180" s="165"/>
      <c r="SA1180" s="165"/>
      <c r="SB1180" s="165"/>
      <c r="SC1180" s="165"/>
      <c r="SD1180" s="165"/>
      <c r="SE1180" s="165"/>
      <c r="SF1180" s="165"/>
      <c r="SG1180" s="165"/>
      <c r="SH1180" s="165"/>
      <c r="SI1180" s="165"/>
      <c r="SJ1180" s="165"/>
      <c r="SK1180" s="165"/>
      <c r="SL1180" s="165"/>
      <c r="SM1180" s="165"/>
      <c r="SN1180" s="165"/>
      <c r="SO1180" s="165"/>
      <c r="SP1180" s="165"/>
      <c r="SQ1180" s="165"/>
      <c r="SR1180" s="165"/>
      <c r="SS1180" s="165"/>
      <c r="ST1180" s="165"/>
      <c r="SU1180" s="165"/>
      <c r="SV1180" s="165"/>
      <c r="SW1180" s="165"/>
      <c r="SX1180" s="165"/>
      <c r="SY1180" s="165"/>
      <c r="SZ1180" s="165"/>
      <c r="TA1180" s="165"/>
      <c r="TB1180" s="165"/>
      <c r="TC1180" s="165"/>
      <c r="TD1180" s="165"/>
      <c r="TE1180" s="165"/>
      <c r="TF1180" s="165"/>
      <c r="TG1180" s="165"/>
      <c r="TH1180" s="165"/>
      <c r="TI1180" s="165"/>
      <c r="TJ1180" s="165"/>
      <c r="TK1180" s="165"/>
      <c r="TL1180" s="165"/>
      <c r="TM1180" s="165"/>
      <c r="TN1180" s="165"/>
      <c r="TO1180" s="165"/>
      <c r="TP1180" s="165"/>
      <c r="TQ1180" s="165"/>
      <c r="TR1180" s="165"/>
      <c r="TS1180" s="165"/>
      <c r="TT1180" s="165"/>
      <c r="TU1180" s="165"/>
      <c r="TV1180" s="165"/>
      <c r="TW1180" s="165"/>
      <c r="TX1180" s="165"/>
      <c r="TY1180" s="165"/>
      <c r="TZ1180" s="165"/>
      <c r="UA1180" s="165"/>
      <c r="UB1180" s="165"/>
      <c r="UC1180" s="165"/>
      <c r="UD1180" s="165"/>
      <c r="UE1180" s="165"/>
      <c r="UF1180" s="165"/>
      <c r="UG1180" s="165"/>
      <c r="UH1180" s="165"/>
      <c r="UI1180" s="165"/>
      <c r="UJ1180" s="165"/>
      <c r="UK1180" s="165"/>
      <c r="UL1180" s="165"/>
      <c r="UM1180" s="165"/>
      <c r="UN1180" s="165"/>
      <c r="UO1180" s="165"/>
      <c r="UP1180" s="165"/>
      <c r="UQ1180" s="165"/>
      <c r="UR1180" s="165"/>
      <c r="US1180" s="165"/>
      <c r="UT1180" s="165"/>
      <c r="UU1180" s="165"/>
      <c r="UV1180" s="165"/>
      <c r="UW1180" s="165"/>
      <c r="UX1180" s="165"/>
      <c r="UY1180" s="165"/>
      <c r="UZ1180" s="165"/>
      <c r="VA1180" s="165"/>
      <c r="VB1180" s="165"/>
      <c r="VC1180" s="165"/>
      <c r="VD1180" s="165"/>
      <c r="VE1180" s="165"/>
      <c r="VF1180" s="165"/>
      <c r="VG1180" s="165"/>
      <c r="VH1180" s="165"/>
      <c r="VI1180" s="165"/>
      <c r="VJ1180" s="165"/>
      <c r="VK1180" s="165"/>
      <c r="VL1180" s="165"/>
      <c r="VM1180" s="165"/>
      <c r="VN1180" s="165"/>
      <c r="VO1180" s="165"/>
      <c r="VP1180" s="165"/>
      <c r="VQ1180" s="165"/>
      <c r="VR1180" s="165"/>
      <c r="VS1180" s="165"/>
      <c r="VT1180" s="165"/>
      <c r="VU1180" s="165"/>
      <c r="VV1180" s="165"/>
      <c r="VW1180" s="165"/>
      <c r="VX1180" s="165"/>
      <c r="VY1180" s="165"/>
      <c r="VZ1180" s="165"/>
      <c r="WA1180" s="165"/>
      <c r="WB1180" s="165"/>
      <c r="WC1180" s="165"/>
      <c r="WD1180" s="165"/>
      <c r="WE1180" s="165"/>
      <c r="WF1180" s="165"/>
      <c r="WG1180" s="165"/>
      <c r="WH1180" s="165"/>
      <c r="WI1180" s="165"/>
      <c r="WJ1180" s="165"/>
      <c r="WK1180" s="165"/>
      <c r="WL1180" s="165"/>
      <c r="WM1180" s="165"/>
      <c r="WN1180" s="165"/>
      <c r="WO1180" s="165"/>
      <c r="WP1180" s="165"/>
      <c r="WQ1180" s="165"/>
      <c r="WR1180" s="165"/>
      <c r="WS1180" s="165"/>
      <c r="WT1180" s="165"/>
      <c r="WU1180" s="165"/>
      <c r="WV1180" s="165"/>
      <c r="WW1180" s="165"/>
      <c r="WX1180" s="165"/>
      <c r="WY1180" s="165"/>
      <c r="WZ1180" s="165"/>
      <c r="XA1180" s="165"/>
      <c r="XB1180" s="165"/>
      <c r="XC1180" s="165"/>
      <c r="XD1180" s="165"/>
      <c r="XE1180" s="165"/>
      <c r="XF1180" s="165"/>
      <c r="XG1180" s="165"/>
      <c r="XH1180" s="165"/>
      <c r="XI1180" s="165"/>
      <c r="XJ1180" s="165"/>
      <c r="XK1180" s="165"/>
      <c r="XL1180" s="165"/>
      <c r="XM1180" s="165"/>
      <c r="XN1180" s="165"/>
      <c r="XO1180" s="165"/>
      <c r="XP1180" s="165"/>
      <c r="XQ1180" s="165"/>
      <c r="XR1180" s="165"/>
      <c r="XS1180" s="165"/>
      <c r="XT1180" s="165"/>
      <c r="XU1180" s="165"/>
      <c r="XV1180" s="165"/>
      <c r="XW1180" s="165"/>
      <c r="XX1180" s="165"/>
      <c r="XY1180" s="165"/>
      <c r="XZ1180" s="165"/>
      <c r="YA1180" s="165"/>
      <c r="YB1180" s="165"/>
      <c r="YC1180" s="165"/>
      <c r="YD1180" s="165"/>
      <c r="YE1180" s="165"/>
      <c r="YF1180" s="165"/>
      <c r="YG1180" s="165"/>
      <c r="YH1180" s="165"/>
      <c r="YI1180" s="165"/>
      <c r="YJ1180" s="165"/>
      <c r="YK1180" s="165"/>
      <c r="YL1180" s="165"/>
      <c r="YM1180" s="165"/>
      <c r="YN1180" s="165"/>
      <c r="YO1180" s="165"/>
      <c r="YP1180" s="165"/>
      <c r="YQ1180" s="165"/>
      <c r="YR1180" s="165"/>
      <c r="YS1180" s="165"/>
      <c r="YT1180" s="165"/>
      <c r="YU1180" s="165"/>
      <c r="YV1180" s="165"/>
      <c r="YW1180" s="165"/>
      <c r="YX1180" s="165"/>
      <c r="YY1180" s="165"/>
      <c r="YZ1180" s="165"/>
      <c r="ZA1180" s="165"/>
      <c r="ZB1180" s="165"/>
      <c r="ZC1180" s="165"/>
      <c r="ZD1180" s="165"/>
      <c r="ZE1180" s="165"/>
      <c r="ZF1180" s="165"/>
      <c r="ZG1180" s="165"/>
      <c r="ZH1180" s="165"/>
      <c r="ZI1180" s="165"/>
      <c r="ZJ1180" s="165"/>
      <c r="ZK1180" s="165"/>
      <c r="ZL1180" s="165"/>
      <c r="ZM1180" s="165"/>
      <c r="ZN1180" s="165"/>
      <c r="ZO1180" s="165"/>
      <c r="ZP1180" s="165"/>
      <c r="ZQ1180" s="165"/>
      <c r="ZR1180" s="165"/>
      <c r="ZS1180" s="165"/>
      <c r="ZT1180" s="165"/>
      <c r="ZU1180" s="165"/>
      <c r="ZV1180" s="165"/>
      <c r="ZW1180" s="165"/>
      <c r="ZX1180" s="165"/>
      <c r="ZY1180" s="165"/>
      <c r="ZZ1180" s="165"/>
      <c r="AAA1180" s="165"/>
      <c r="AAB1180" s="165"/>
      <c r="AAC1180" s="165"/>
      <c r="AAD1180" s="165"/>
      <c r="AAE1180" s="165"/>
      <c r="AAF1180" s="165"/>
      <c r="AAG1180" s="165"/>
      <c r="AAH1180" s="165"/>
      <c r="AAI1180" s="165"/>
      <c r="AAJ1180" s="165"/>
      <c r="AAK1180" s="165"/>
      <c r="AAL1180" s="165"/>
      <c r="AAM1180" s="165"/>
      <c r="AAN1180" s="165"/>
      <c r="AAO1180" s="165"/>
      <c r="AAP1180" s="165"/>
      <c r="AAQ1180" s="165"/>
      <c r="AAR1180" s="165"/>
      <c r="AAS1180" s="165"/>
      <c r="AAT1180" s="165"/>
      <c r="AAU1180" s="165"/>
      <c r="AAV1180" s="165"/>
      <c r="AAW1180" s="165"/>
      <c r="AAX1180" s="165"/>
      <c r="AAY1180" s="165"/>
      <c r="AAZ1180" s="165"/>
      <c r="ABA1180" s="165"/>
      <c r="ABB1180" s="165"/>
      <c r="ABC1180" s="165"/>
      <c r="ABD1180" s="165"/>
      <c r="ABE1180" s="165"/>
      <c r="ABF1180" s="165"/>
      <c r="ABG1180" s="165"/>
      <c r="ABH1180" s="165"/>
      <c r="ABI1180" s="165"/>
      <c r="ABJ1180" s="165"/>
      <c r="ABK1180" s="165"/>
      <c r="ABL1180" s="165"/>
      <c r="ABM1180" s="165"/>
      <c r="ABN1180" s="165"/>
      <c r="ABO1180" s="165"/>
      <c r="ABP1180" s="165"/>
      <c r="ABQ1180" s="165"/>
      <c r="ABR1180" s="165"/>
      <c r="ABS1180" s="165"/>
      <c r="ABT1180" s="165"/>
      <c r="ABU1180" s="165"/>
      <c r="ABV1180" s="165"/>
      <c r="ABW1180" s="165"/>
      <c r="ABX1180" s="165"/>
      <c r="ABY1180" s="165"/>
      <c r="ABZ1180" s="165"/>
      <c r="ACA1180" s="165"/>
      <c r="ACB1180" s="165"/>
      <c r="ACC1180" s="165"/>
      <c r="ACD1180" s="165"/>
      <c r="ACE1180" s="165"/>
      <c r="ACF1180" s="165"/>
      <c r="ACG1180" s="165"/>
      <c r="ACH1180" s="165"/>
      <c r="ACI1180" s="165"/>
      <c r="ACJ1180" s="165"/>
      <c r="ACK1180" s="165"/>
      <c r="ACL1180" s="165"/>
      <c r="ACM1180" s="165"/>
      <c r="ACN1180" s="165"/>
      <c r="ACO1180" s="165"/>
      <c r="ACP1180" s="165"/>
      <c r="ACQ1180" s="165"/>
      <c r="ACR1180" s="165"/>
      <c r="ACS1180" s="165"/>
      <c r="ACT1180" s="165"/>
      <c r="ACU1180" s="165"/>
      <c r="ACV1180" s="165"/>
      <c r="ACW1180" s="165"/>
      <c r="ACX1180" s="165"/>
      <c r="ACY1180" s="165"/>
      <c r="ACZ1180" s="165"/>
      <c r="ADA1180" s="165"/>
    </row>
    <row r="1181" spans="1:781" x14ac:dyDescent="0.3">
      <c r="A1181" s="165"/>
      <c r="R1181" s="357"/>
      <c r="S1181" s="343"/>
      <c r="T1181" s="344"/>
      <c r="U1181" s="345"/>
      <c r="V1181" s="360"/>
      <c r="W1181" s="360"/>
      <c r="X1181" s="360"/>
      <c r="Y1181" s="360"/>
      <c r="Z1181" s="360"/>
      <c r="AA1181" s="360"/>
      <c r="AB1181" s="170"/>
      <c r="AC1181" s="165"/>
      <c r="AD1181" s="165"/>
      <c r="AE1181" s="165"/>
      <c r="AF1181" s="165"/>
      <c r="AG1181" s="165"/>
      <c r="AH1181" s="165"/>
      <c r="AI1181" s="165"/>
      <c r="AJ1181" s="165"/>
      <c r="AK1181" s="165"/>
      <c r="AL1181" s="165"/>
      <c r="AM1181" s="165"/>
      <c r="AN1181" s="165"/>
      <c r="AO1181" s="165"/>
      <c r="AP1181" s="165"/>
      <c r="AQ1181" s="165"/>
      <c r="AR1181" s="165"/>
      <c r="AS1181" s="165"/>
      <c r="AT1181" s="165"/>
      <c r="AU1181" s="165"/>
      <c r="AV1181" s="165"/>
      <c r="AW1181" s="165"/>
      <c r="AX1181" s="165"/>
      <c r="AY1181" s="165"/>
      <c r="AZ1181" s="165"/>
      <c r="BA1181" s="165"/>
      <c r="BB1181" s="165"/>
      <c r="BC1181" s="165"/>
      <c r="BD1181" s="165"/>
      <c r="BE1181" s="165"/>
      <c r="BF1181" s="165"/>
      <c r="BG1181" s="165"/>
      <c r="BH1181" s="165"/>
      <c r="BI1181" s="165"/>
      <c r="BJ1181" s="165"/>
      <c r="BK1181" s="165"/>
      <c r="BL1181" s="165"/>
      <c r="BM1181" s="165"/>
      <c r="BN1181" s="165"/>
      <c r="BO1181" s="165"/>
      <c r="BP1181" s="165"/>
      <c r="BQ1181" s="165"/>
      <c r="BR1181" s="165"/>
      <c r="BS1181" s="165"/>
      <c r="BT1181" s="165"/>
      <c r="BU1181" s="165"/>
      <c r="BV1181" s="165"/>
      <c r="BW1181" s="165"/>
      <c r="BX1181" s="165"/>
      <c r="BY1181" s="165"/>
      <c r="BZ1181" s="165"/>
      <c r="CA1181" s="165"/>
      <c r="CB1181" s="165"/>
      <c r="CC1181" s="165"/>
      <c r="CD1181" s="165"/>
      <c r="CE1181" s="165"/>
      <c r="CF1181" s="165"/>
      <c r="CG1181" s="165"/>
      <c r="CH1181" s="165"/>
      <c r="CI1181" s="165"/>
      <c r="CJ1181" s="165"/>
      <c r="CK1181" s="165"/>
      <c r="CL1181" s="165"/>
      <c r="CM1181" s="165"/>
      <c r="CN1181" s="165"/>
      <c r="CO1181" s="165"/>
      <c r="CP1181" s="165"/>
      <c r="CQ1181" s="165"/>
      <c r="CR1181" s="165"/>
      <c r="CS1181" s="165"/>
      <c r="CT1181" s="165"/>
      <c r="CU1181" s="165"/>
      <c r="CV1181" s="165"/>
      <c r="CW1181" s="165"/>
      <c r="CX1181" s="165"/>
      <c r="CY1181" s="165"/>
      <c r="CZ1181" s="165"/>
      <c r="DA1181" s="165"/>
      <c r="DB1181" s="165"/>
      <c r="DC1181" s="165"/>
      <c r="DD1181" s="165"/>
      <c r="DE1181" s="165"/>
      <c r="DF1181" s="165"/>
      <c r="DG1181" s="165"/>
      <c r="DH1181" s="165"/>
      <c r="DI1181" s="165"/>
      <c r="DJ1181" s="165"/>
      <c r="DK1181" s="165"/>
      <c r="DL1181" s="165"/>
      <c r="DM1181" s="165"/>
      <c r="DN1181" s="165"/>
      <c r="DO1181" s="165"/>
      <c r="DP1181" s="165"/>
      <c r="DQ1181" s="165"/>
      <c r="DR1181" s="165"/>
      <c r="DS1181" s="165"/>
      <c r="DT1181" s="165"/>
      <c r="DU1181" s="165"/>
      <c r="DV1181" s="165"/>
      <c r="DW1181" s="165"/>
      <c r="DX1181" s="165"/>
      <c r="DY1181" s="165"/>
      <c r="DZ1181" s="165"/>
      <c r="EA1181" s="165"/>
      <c r="EB1181" s="165"/>
      <c r="EC1181" s="165"/>
      <c r="ED1181" s="165"/>
      <c r="EE1181" s="165"/>
      <c r="EF1181" s="165"/>
      <c r="EG1181" s="165"/>
      <c r="EH1181" s="165"/>
      <c r="EI1181" s="165"/>
      <c r="EJ1181" s="165"/>
      <c r="EK1181" s="165"/>
      <c r="EL1181" s="165"/>
      <c r="EM1181" s="165"/>
      <c r="EN1181" s="165"/>
      <c r="EO1181" s="165"/>
      <c r="EP1181" s="165"/>
      <c r="EQ1181" s="165"/>
      <c r="ER1181" s="165"/>
      <c r="ES1181" s="165"/>
      <c r="ET1181" s="165"/>
      <c r="EU1181" s="165"/>
      <c r="EV1181" s="165"/>
      <c r="EW1181" s="165"/>
      <c r="EX1181" s="165"/>
      <c r="EY1181" s="165"/>
      <c r="EZ1181" s="165"/>
      <c r="FA1181" s="165"/>
      <c r="FB1181" s="165"/>
      <c r="FC1181" s="165"/>
      <c r="FD1181" s="165"/>
      <c r="FE1181" s="165"/>
      <c r="FF1181" s="165"/>
      <c r="FG1181" s="165"/>
      <c r="FH1181" s="165"/>
      <c r="FI1181" s="165"/>
      <c r="FJ1181" s="165"/>
      <c r="FK1181" s="165"/>
      <c r="FL1181" s="165"/>
      <c r="FM1181" s="165"/>
      <c r="FN1181" s="165"/>
      <c r="FO1181" s="165"/>
      <c r="FP1181" s="165"/>
      <c r="FQ1181" s="165"/>
      <c r="FR1181" s="165"/>
      <c r="FS1181" s="165"/>
      <c r="FT1181" s="165"/>
      <c r="FU1181" s="165"/>
      <c r="FV1181" s="165"/>
      <c r="FW1181" s="165"/>
      <c r="FX1181" s="165"/>
      <c r="FY1181" s="165"/>
      <c r="FZ1181" s="165"/>
      <c r="GA1181" s="165"/>
      <c r="GB1181" s="165"/>
      <c r="GC1181" s="165"/>
      <c r="GD1181" s="165"/>
      <c r="GE1181" s="165"/>
      <c r="GF1181" s="165"/>
      <c r="GG1181" s="165"/>
      <c r="GH1181" s="165"/>
      <c r="GI1181" s="165"/>
      <c r="GJ1181" s="165"/>
      <c r="GK1181" s="165"/>
      <c r="GL1181" s="165"/>
      <c r="GM1181" s="165"/>
      <c r="GN1181" s="165"/>
      <c r="GO1181" s="165"/>
      <c r="GP1181" s="165"/>
      <c r="GQ1181" s="165"/>
      <c r="GR1181" s="165"/>
      <c r="GS1181" s="165"/>
      <c r="GT1181" s="165"/>
      <c r="GU1181" s="165"/>
      <c r="GV1181" s="165"/>
      <c r="GW1181" s="165"/>
      <c r="GX1181" s="165"/>
      <c r="GY1181" s="165"/>
      <c r="GZ1181" s="165"/>
      <c r="HA1181" s="165"/>
      <c r="HB1181" s="165"/>
      <c r="HC1181" s="165"/>
      <c r="HD1181" s="165"/>
      <c r="HE1181" s="165"/>
      <c r="HF1181" s="165"/>
      <c r="HG1181" s="165"/>
      <c r="HH1181" s="165"/>
      <c r="HI1181" s="165"/>
      <c r="HJ1181" s="165"/>
      <c r="HK1181" s="165"/>
      <c r="HL1181" s="165"/>
      <c r="HM1181" s="165"/>
      <c r="HN1181" s="165"/>
      <c r="HO1181" s="165"/>
      <c r="HP1181" s="165"/>
      <c r="HQ1181" s="165"/>
      <c r="HR1181" s="165"/>
      <c r="HS1181" s="165"/>
      <c r="HT1181" s="165"/>
      <c r="HU1181" s="165"/>
      <c r="HV1181" s="165"/>
      <c r="HW1181" s="165"/>
      <c r="HX1181" s="165"/>
      <c r="HY1181" s="165"/>
      <c r="HZ1181" s="165"/>
      <c r="IA1181" s="165"/>
      <c r="IB1181" s="165"/>
      <c r="IC1181" s="165"/>
      <c r="ID1181" s="165"/>
      <c r="IE1181" s="165"/>
      <c r="IF1181" s="165"/>
      <c r="IG1181" s="165"/>
      <c r="IH1181" s="165"/>
      <c r="II1181" s="165"/>
      <c r="IJ1181" s="165"/>
      <c r="IK1181" s="165"/>
      <c r="IL1181" s="165"/>
      <c r="IM1181" s="165"/>
      <c r="IN1181" s="165"/>
      <c r="IO1181" s="165"/>
      <c r="IP1181" s="165"/>
      <c r="IQ1181" s="165"/>
      <c r="IR1181" s="165"/>
      <c r="IS1181" s="165"/>
      <c r="IT1181" s="165"/>
      <c r="IU1181" s="165"/>
      <c r="IV1181" s="165"/>
      <c r="IW1181" s="165"/>
      <c r="IX1181" s="165"/>
      <c r="IY1181" s="165"/>
      <c r="IZ1181" s="165"/>
      <c r="JA1181" s="165"/>
      <c r="JB1181" s="165"/>
      <c r="JC1181" s="165"/>
      <c r="JD1181" s="165"/>
      <c r="JE1181" s="165"/>
      <c r="JF1181" s="165"/>
      <c r="JG1181" s="165"/>
      <c r="JH1181" s="165"/>
      <c r="JI1181" s="165"/>
      <c r="JJ1181" s="165"/>
      <c r="JK1181" s="165"/>
      <c r="JL1181" s="165"/>
      <c r="JM1181" s="165"/>
      <c r="JN1181" s="165"/>
      <c r="JO1181" s="165"/>
      <c r="JP1181" s="165"/>
      <c r="JQ1181" s="165"/>
      <c r="JR1181" s="165"/>
      <c r="JS1181" s="165"/>
      <c r="JT1181" s="165"/>
      <c r="JU1181" s="165"/>
      <c r="JV1181" s="165"/>
      <c r="JW1181" s="165"/>
      <c r="JX1181" s="165"/>
      <c r="JY1181" s="165"/>
      <c r="JZ1181" s="165"/>
      <c r="KA1181" s="165"/>
      <c r="KB1181" s="165"/>
      <c r="KC1181" s="165"/>
      <c r="KD1181" s="165"/>
      <c r="KE1181" s="165"/>
      <c r="KF1181" s="165"/>
      <c r="KG1181" s="165"/>
      <c r="KH1181" s="165"/>
      <c r="KI1181" s="165"/>
      <c r="KJ1181" s="165"/>
      <c r="KK1181" s="165"/>
      <c r="KL1181" s="165"/>
      <c r="KM1181" s="165"/>
      <c r="KN1181" s="165"/>
      <c r="KO1181" s="165"/>
      <c r="KP1181" s="165"/>
      <c r="KQ1181" s="165"/>
      <c r="KR1181" s="165"/>
      <c r="KS1181" s="165"/>
      <c r="KT1181" s="165"/>
      <c r="KU1181" s="165"/>
      <c r="KV1181" s="165"/>
      <c r="KW1181" s="165"/>
      <c r="KX1181" s="165"/>
      <c r="KY1181" s="165"/>
      <c r="KZ1181" s="165"/>
      <c r="LA1181" s="165"/>
      <c r="LB1181" s="165"/>
      <c r="LC1181" s="165"/>
      <c r="LD1181" s="165"/>
      <c r="LE1181" s="165"/>
      <c r="LF1181" s="165"/>
      <c r="LG1181" s="165"/>
      <c r="LH1181" s="165"/>
      <c r="LI1181" s="165"/>
      <c r="LJ1181" s="165"/>
      <c r="LK1181" s="165"/>
      <c r="LL1181" s="165"/>
      <c r="LM1181" s="165"/>
      <c r="LN1181" s="165"/>
      <c r="LO1181" s="165"/>
      <c r="LP1181" s="165"/>
      <c r="LQ1181" s="165"/>
      <c r="LR1181" s="165"/>
      <c r="LS1181" s="165"/>
      <c r="LT1181" s="165"/>
      <c r="LU1181" s="165"/>
      <c r="LV1181" s="165"/>
      <c r="LW1181" s="165"/>
      <c r="LX1181" s="165"/>
      <c r="LY1181" s="165"/>
      <c r="LZ1181" s="165"/>
      <c r="MA1181" s="165"/>
      <c r="MB1181" s="165"/>
      <c r="MC1181" s="165"/>
      <c r="MD1181" s="165"/>
      <c r="ME1181" s="165"/>
      <c r="MF1181" s="165"/>
      <c r="MG1181" s="165"/>
      <c r="MH1181" s="165"/>
      <c r="MI1181" s="165"/>
      <c r="MJ1181" s="165"/>
      <c r="MK1181" s="165"/>
      <c r="ML1181" s="165"/>
      <c r="MM1181" s="165"/>
      <c r="MN1181" s="165"/>
      <c r="MO1181" s="165"/>
      <c r="MP1181" s="165"/>
      <c r="MQ1181" s="165"/>
      <c r="MR1181" s="165"/>
      <c r="MS1181" s="165"/>
      <c r="MT1181" s="165"/>
      <c r="MU1181" s="165"/>
      <c r="MV1181" s="165"/>
      <c r="MW1181" s="165"/>
      <c r="MX1181" s="165"/>
      <c r="MY1181" s="165"/>
      <c r="MZ1181" s="165"/>
      <c r="NA1181" s="165"/>
      <c r="NB1181" s="165"/>
      <c r="NC1181" s="165"/>
      <c r="ND1181" s="165"/>
      <c r="NE1181" s="165"/>
      <c r="NF1181" s="165"/>
      <c r="NG1181" s="165"/>
      <c r="NH1181" s="165"/>
      <c r="NI1181" s="165"/>
      <c r="NJ1181" s="165"/>
      <c r="NK1181" s="165"/>
      <c r="NL1181" s="165"/>
      <c r="NM1181" s="165"/>
      <c r="NN1181" s="165"/>
      <c r="NO1181" s="165"/>
      <c r="NP1181" s="165"/>
      <c r="NQ1181" s="165"/>
      <c r="NR1181" s="165"/>
      <c r="NS1181" s="165"/>
      <c r="NT1181" s="165"/>
      <c r="NU1181" s="165"/>
      <c r="NV1181" s="165"/>
      <c r="NW1181" s="165"/>
      <c r="NX1181" s="165"/>
      <c r="NY1181" s="165"/>
      <c r="NZ1181" s="165"/>
      <c r="OA1181" s="165"/>
      <c r="OB1181" s="165"/>
      <c r="OC1181" s="165"/>
      <c r="OD1181" s="165"/>
      <c r="OE1181" s="165"/>
      <c r="OF1181" s="165"/>
      <c r="OG1181" s="165"/>
      <c r="OH1181" s="165"/>
      <c r="OI1181" s="165"/>
      <c r="OJ1181" s="165"/>
      <c r="OK1181" s="165"/>
      <c r="OL1181" s="165"/>
      <c r="OM1181" s="165"/>
      <c r="ON1181" s="165"/>
      <c r="OO1181" s="165"/>
      <c r="OP1181" s="165"/>
      <c r="OQ1181" s="165"/>
      <c r="OR1181" s="165"/>
      <c r="OS1181" s="165"/>
      <c r="OT1181" s="165"/>
      <c r="OU1181" s="165"/>
      <c r="OV1181" s="165"/>
      <c r="OW1181" s="165"/>
      <c r="OX1181" s="165"/>
      <c r="OY1181" s="165"/>
      <c r="OZ1181" s="165"/>
      <c r="PA1181" s="165"/>
      <c r="PB1181" s="165"/>
      <c r="PC1181" s="165"/>
      <c r="PD1181" s="165"/>
      <c r="PE1181" s="165"/>
      <c r="PF1181" s="165"/>
      <c r="PG1181" s="165"/>
      <c r="PH1181" s="165"/>
      <c r="PI1181" s="165"/>
      <c r="PJ1181" s="165"/>
      <c r="PK1181" s="165"/>
      <c r="PL1181" s="165"/>
      <c r="PM1181" s="165"/>
      <c r="PN1181" s="165"/>
      <c r="PO1181" s="165"/>
      <c r="PP1181" s="165"/>
      <c r="PQ1181" s="165"/>
      <c r="PR1181" s="165"/>
      <c r="PS1181" s="165"/>
      <c r="PT1181" s="165"/>
      <c r="PU1181" s="165"/>
      <c r="PV1181" s="165"/>
      <c r="PW1181" s="165"/>
      <c r="PX1181" s="165"/>
      <c r="PY1181" s="165"/>
      <c r="PZ1181" s="165"/>
      <c r="QA1181" s="165"/>
      <c r="QB1181" s="165"/>
      <c r="QC1181" s="165"/>
      <c r="QD1181" s="165"/>
      <c r="QE1181" s="165"/>
      <c r="QF1181" s="165"/>
      <c r="QG1181" s="165"/>
      <c r="QH1181" s="165"/>
      <c r="QI1181" s="165"/>
      <c r="QJ1181" s="165"/>
      <c r="QK1181" s="165"/>
      <c r="QL1181" s="165"/>
      <c r="QM1181" s="165"/>
      <c r="QN1181" s="165"/>
      <c r="QO1181" s="165"/>
      <c r="QP1181" s="165"/>
      <c r="QQ1181" s="165"/>
      <c r="QR1181" s="165"/>
      <c r="QS1181" s="165"/>
      <c r="QT1181" s="165"/>
      <c r="QU1181" s="165"/>
      <c r="QV1181" s="165"/>
      <c r="QW1181" s="165"/>
      <c r="QX1181" s="165"/>
      <c r="QY1181" s="165"/>
      <c r="QZ1181" s="165"/>
      <c r="RA1181" s="165"/>
      <c r="RB1181" s="165"/>
      <c r="RC1181" s="165"/>
      <c r="RD1181" s="165"/>
      <c r="RE1181" s="165"/>
      <c r="RF1181" s="165"/>
      <c r="RG1181" s="165"/>
      <c r="RH1181" s="165"/>
      <c r="RI1181" s="165"/>
      <c r="RJ1181" s="165"/>
      <c r="RK1181" s="165"/>
      <c r="RL1181" s="165"/>
      <c r="RM1181" s="165"/>
      <c r="RN1181" s="165"/>
      <c r="RO1181" s="165"/>
      <c r="RP1181" s="165"/>
      <c r="RQ1181" s="165"/>
      <c r="RR1181" s="165"/>
      <c r="RS1181" s="165"/>
      <c r="RT1181" s="165"/>
      <c r="RU1181" s="165"/>
      <c r="RV1181" s="165"/>
      <c r="RW1181" s="165"/>
      <c r="RX1181" s="165"/>
      <c r="RY1181" s="165"/>
      <c r="RZ1181" s="165"/>
      <c r="SA1181" s="165"/>
      <c r="SB1181" s="165"/>
      <c r="SC1181" s="165"/>
      <c r="SD1181" s="165"/>
      <c r="SE1181" s="165"/>
      <c r="SF1181" s="165"/>
      <c r="SG1181" s="165"/>
      <c r="SH1181" s="165"/>
      <c r="SI1181" s="165"/>
      <c r="SJ1181" s="165"/>
      <c r="SK1181" s="165"/>
      <c r="SL1181" s="165"/>
      <c r="SM1181" s="165"/>
      <c r="SN1181" s="165"/>
      <c r="SO1181" s="165"/>
      <c r="SP1181" s="165"/>
      <c r="SQ1181" s="165"/>
      <c r="SR1181" s="165"/>
      <c r="SS1181" s="165"/>
      <c r="ST1181" s="165"/>
      <c r="SU1181" s="165"/>
      <c r="SV1181" s="165"/>
      <c r="SW1181" s="165"/>
      <c r="SX1181" s="165"/>
      <c r="SY1181" s="165"/>
      <c r="SZ1181" s="165"/>
      <c r="TA1181" s="165"/>
      <c r="TB1181" s="165"/>
      <c r="TC1181" s="165"/>
      <c r="TD1181" s="165"/>
      <c r="TE1181" s="165"/>
      <c r="TF1181" s="165"/>
      <c r="TG1181" s="165"/>
      <c r="TH1181" s="165"/>
      <c r="TI1181" s="165"/>
      <c r="TJ1181" s="165"/>
      <c r="TK1181" s="165"/>
      <c r="TL1181" s="165"/>
      <c r="TM1181" s="165"/>
      <c r="TN1181" s="165"/>
      <c r="TO1181" s="165"/>
      <c r="TP1181" s="165"/>
      <c r="TQ1181" s="165"/>
      <c r="TR1181" s="165"/>
      <c r="TS1181" s="165"/>
      <c r="TT1181" s="165"/>
      <c r="TU1181" s="165"/>
      <c r="TV1181" s="165"/>
      <c r="TW1181" s="165"/>
      <c r="TX1181" s="165"/>
      <c r="TY1181" s="165"/>
      <c r="TZ1181" s="165"/>
      <c r="UA1181" s="165"/>
      <c r="UB1181" s="165"/>
      <c r="UC1181" s="165"/>
      <c r="UD1181" s="165"/>
      <c r="UE1181" s="165"/>
      <c r="UF1181" s="165"/>
      <c r="UG1181" s="165"/>
      <c r="UH1181" s="165"/>
      <c r="UI1181" s="165"/>
      <c r="UJ1181" s="165"/>
      <c r="UK1181" s="165"/>
      <c r="UL1181" s="165"/>
      <c r="UM1181" s="165"/>
      <c r="UN1181" s="165"/>
      <c r="UO1181" s="165"/>
      <c r="UP1181" s="165"/>
      <c r="UQ1181" s="165"/>
      <c r="UR1181" s="165"/>
      <c r="US1181" s="165"/>
      <c r="UT1181" s="165"/>
      <c r="UU1181" s="165"/>
      <c r="UV1181" s="165"/>
      <c r="UW1181" s="165"/>
      <c r="UX1181" s="165"/>
      <c r="UY1181" s="165"/>
      <c r="UZ1181" s="165"/>
      <c r="VA1181" s="165"/>
      <c r="VB1181" s="165"/>
      <c r="VC1181" s="165"/>
      <c r="VD1181" s="165"/>
      <c r="VE1181" s="165"/>
      <c r="VF1181" s="165"/>
      <c r="VG1181" s="165"/>
      <c r="VH1181" s="165"/>
      <c r="VI1181" s="165"/>
      <c r="VJ1181" s="165"/>
      <c r="VK1181" s="165"/>
      <c r="VL1181" s="165"/>
      <c r="VM1181" s="165"/>
      <c r="VN1181" s="165"/>
      <c r="VO1181" s="165"/>
      <c r="VP1181" s="165"/>
      <c r="VQ1181" s="165"/>
      <c r="VR1181" s="165"/>
      <c r="VS1181" s="165"/>
      <c r="VT1181" s="165"/>
      <c r="VU1181" s="165"/>
      <c r="VV1181" s="165"/>
      <c r="VW1181" s="165"/>
      <c r="VX1181" s="165"/>
      <c r="VY1181" s="165"/>
      <c r="VZ1181" s="165"/>
      <c r="WA1181" s="165"/>
      <c r="WB1181" s="165"/>
      <c r="WC1181" s="165"/>
      <c r="WD1181" s="165"/>
      <c r="WE1181" s="165"/>
      <c r="WF1181" s="165"/>
      <c r="WG1181" s="165"/>
      <c r="WH1181" s="165"/>
      <c r="WI1181" s="165"/>
      <c r="WJ1181" s="165"/>
      <c r="WK1181" s="165"/>
      <c r="WL1181" s="165"/>
      <c r="WM1181" s="165"/>
      <c r="WN1181" s="165"/>
      <c r="WO1181" s="165"/>
      <c r="WP1181" s="165"/>
      <c r="WQ1181" s="165"/>
      <c r="WR1181" s="165"/>
      <c r="WS1181" s="165"/>
      <c r="WT1181" s="165"/>
      <c r="WU1181" s="165"/>
      <c r="WV1181" s="165"/>
      <c r="WW1181" s="165"/>
      <c r="WX1181" s="165"/>
      <c r="WY1181" s="165"/>
      <c r="WZ1181" s="165"/>
      <c r="XA1181" s="165"/>
      <c r="XB1181" s="165"/>
      <c r="XC1181" s="165"/>
      <c r="XD1181" s="165"/>
      <c r="XE1181" s="165"/>
      <c r="XF1181" s="165"/>
      <c r="XG1181" s="165"/>
      <c r="XH1181" s="165"/>
      <c r="XI1181" s="165"/>
      <c r="XJ1181" s="165"/>
      <c r="XK1181" s="165"/>
      <c r="XL1181" s="165"/>
      <c r="XM1181" s="165"/>
      <c r="XN1181" s="165"/>
      <c r="XO1181" s="165"/>
      <c r="XP1181" s="165"/>
      <c r="XQ1181" s="165"/>
      <c r="XR1181" s="165"/>
      <c r="XS1181" s="165"/>
      <c r="XT1181" s="165"/>
      <c r="XU1181" s="165"/>
      <c r="XV1181" s="165"/>
      <c r="XW1181" s="165"/>
      <c r="XX1181" s="165"/>
      <c r="XY1181" s="165"/>
      <c r="XZ1181" s="165"/>
      <c r="YA1181" s="165"/>
      <c r="YB1181" s="165"/>
      <c r="YC1181" s="165"/>
      <c r="YD1181" s="165"/>
      <c r="YE1181" s="165"/>
      <c r="YF1181" s="165"/>
      <c r="YG1181" s="165"/>
      <c r="YH1181" s="165"/>
      <c r="YI1181" s="165"/>
      <c r="YJ1181" s="165"/>
      <c r="YK1181" s="165"/>
      <c r="YL1181" s="165"/>
      <c r="YM1181" s="165"/>
      <c r="YN1181" s="165"/>
      <c r="YO1181" s="165"/>
      <c r="YP1181" s="165"/>
      <c r="YQ1181" s="165"/>
      <c r="YR1181" s="165"/>
      <c r="YS1181" s="165"/>
      <c r="YT1181" s="165"/>
      <c r="YU1181" s="165"/>
      <c r="YV1181" s="165"/>
      <c r="YW1181" s="165"/>
      <c r="YX1181" s="165"/>
      <c r="YY1181" s="165"/>
      <c r="YZ1181" s="165"/>
      <c r="ZA1181" s="165"/>
      <c r="ZB1181" s="165"/>
      <c r="ZC1181" s="165"/>
      <c r="ZD1181" s="165"/>
      <c r="ZE1181" s="165"/>
      <c r="ZF1181" s="165"/>
      <c r="ZG1181" s="165"/>
      <c r="ZH1181" s="165"/>
      <c r="ZI1181" s="165"/>
      <c r="ZJ1181" s="165"/>
      <c r="ZK1181" s="165"/>
      <c r="ZL1181" s="165"/>
      <c r="ZM1181" s="165"/>
      <c r="ZN1181" s="165"/>
      <c r="ZO1181" s="165"/>
      <c r="ZP1181" s="165"/>
      <c r="ZQ1181" s="165"/>
      <c r="ZR1181" s="165"/>
      <c r="ZS1181" s="165"/>
      <c r="ZT1181" s="165"/>
      <c r="ZU1181" s="165"/>
      <c r="ZV1181" s="165"/>
      <c r="ZW1181" s="165"/>
      <c r="ZX1181" s="165"/>
      <c r="ZY1181" s="165"/>
      <c r="ZZ1181" s="165"/>
      <c r="AAA1181" s="165"/>
      <c r="AAB1181" s="165"/>
      <c r="AAC1181" s="165"/>
      <c r="AAD1181" s="165"/>
      <c r="AAE1181" s="165"/>
      <c r="AAF1181" s="165"/>
      <c r="AAG1181" s="165"/>
      <c r="AAH1181" s="165"/>
      <c r="AAI1181" s="165"/>
      <c r="AAJ1181" s="165"/>
      <c r="AAK1181" s="165"/>
      <c r="AAL1181" s="165"/>
      <c r="AAM1181" s="165"/>
      <c r="AAN1181" s="165"/>
      <c r="AAO1181" s="165"/>
      <c r="AAP1181" s="165"/>
      <c r="AAQ1181" s="165"/>
      <c r="AAR1181" s="165"/>
      <c r="AAS1181" s="165"/>
      <c r="AAT1181" s="165"/>
      <c r="AAU1181" s="165"/>
      <c r="AAV1181" s="165"/>
      <c r="AAW1181" s="165"/>
      <c r="AAX1181" s="165"/>
      <c r="AAY1181" s="165"/>
      <c r="AAZ1181" s="165"/>
      <c r="ABA1181" s="165"/>
      <c r="ABB1181" s="165"/>
      <c r="ABC1181" s="165"/>
      <c r="ABD1181" s="165"/>
      <c r="ABE1181" s="165"/>
      <c r="ABF1181" s="165"/>
      <c r="ABG1181" s="165"/>
      <c r="ABH1181" s="165"/>
      <c r="ABI1181" s="165"/>
      <c r="ABJ1181" s="165"/>
      <c r="ABK1181" s="165"/>
      <c r="ABL1181" s="165"/>
      <c r="ABM1181" s="165"/>
      <c r="ABN1181" s="165"/>
      <c r="ABO1181" s="165"/>
      <c r="ABP1181" s="165"/>
      <c r="ABQ1181" s="165"/>
      <c r="ABR1181" s="165"/>
      <c r="ABS1181" s="165"/>
      <c r="ABT1181" s="165"/>
      <c r="ABU1181" s="165"/>
      <c r="ABV1181" s="165"/>
      <c r="ABW1181" s="165"/>
      <c r="ABX1181" s="165"/>
      <c r="ABY1181" s="165"/>
      <c r="ABZ1181" s="165"/>
      <c r="ACA1181" s="165"/>
      <c r="ACB1181" s="165"/>
      <c r="ACC1181" s="165"/>
      <c r="ACD1181" s="165"/>
      <c r="ACE1181" s="165"/>
      <c r="ACF1181" s="165"/>
      <c r="ACG1181" s="165"/>
      <c r="ACH1181" s="165"/>
      <c r="ACI1181" s="165"/>
      <c r="ACJ1181" s="165"/>
      <c r="ACK1181" s="165"/>
      <c r="ACL1181" s="165"/>
      <c r="ACM1181" s="165"/>
      <c r="ACN1181" s="165"/>
      <c r="ACO1181" s="165"/>
      <c r="ACP1181" s="165"/>
      <c r="ACQ1181" s="165"/>
      <c r="ACR1181" s="165"/>
      <c r="ACS1181" s="165"/>
      <c r="ACT1181" s="165"/>
      <c r="ACU1181" s="165"/>
      <c r="ACV1181" s="165"/>
      <c r="ACW1181" s="165"/>
      <c r="ACX1181" s="165"/>
      <c r="ACY1181" s="165"/>
      <c r="ACZ1181" s="165"/>
      <c r="ADA1181" s="165"/>
    </row>
  </sheetData>
  <mergeCells count="37">
    <mergeCell ref="L399:P399"/>
    <mergeCell ref="AE2:AE3"/>
    <mergeCell ref="AF2:AF3"/>
    <mergeCell ref="AG2:AG3"/>
    <mergeCell ref="AH2:AH3"/>
    <mergeCell ref="AI2:AI3"/>
    <mergeCell ref="F396:G396"/>
    <mergeCell ref="Y2:Y3"/>
    <mergeCell ref="Z2:Z3"/>
    <mergeCell ref="AA2:AA3"/>
    <mergeCell ref="AB2:AB3"/>
    <mergeCell ref="AC2:AC3"/>
    <mergeCell ref="AD2:AD3"/>
    <mergeCell ref="S2:S3"/>
    <mergeCell ref="T2:T3"/>
    <mergeCell ref="U2:U3"/>
    <mergeCell ref="V2:V3"/>
    <mergeCell ref="W2:W3"/>
    <mergeCell ref="X2:X3"/>
    <mergeCell ref="M2:M3"/>
    <mergeCell ref="N2:N3"/>
    <mergeCell ref="O2:O3"/>
    <mergeCell ref="P2:P3"/>
    <mergeCell ref="Q2:Q3"/>
    <mergeCell ref="R2:R3"/>
    <mergeCell ref="G2:G3"/>
    <mergeCell ref="H2:H3"/>
    <mergeCell ref="I2:I3"/>
    <mergeCell ref="J2:J3"/>
    <mergeCell ref="K2:K3"/>
    <mergeCell ref="L2:L3"/>
    <mergeCell ref="A2:A3"/>
    <mergeCell ref="B2:B3"/>
    <mergeCell ref="C2:C3"/>
    <mergeCell ref="D2:D3"/>
    <mergeCell ref="E2:E3"/>
    <mergeCell ref="F2:F3"/>
  </mergeCells>
  <hyperlinks>
    <hyperlink ref="B67" r:id="rId1" display="http://www.zcmc.am/"/>
    <hyperlink ref="Q78" r:id="rId2" display="http://www.futuredirections.org.au/publications/food-and-water-crises/28-global-food-and-water-crises-swa/176-chinese-city-of-4-million-left-dry-as-pollution-contaminates-water.html"/>
    <hyperlink ref="Q125" r:id="rId3" display="https://pure.ltu.se/portal/files/96533586/Numerical_analysis_of_staged_construction_of_an_upstream_tailings_dam.pdf"/>
    <hyperlink ref="Q120" display="http://www.corpwatch.org/article.php?id=744  (accessed 1Jul16)  A joint in the main pipe which carries the cyanide wastewater to the tailings dam was dislodged after a heavy downpour allowing the cyanide solution to spew onto the ground. Chlorine was adde"/>
    <hyperlink ref="P184" r:id="rId4"/>
    <hyperlink ref="Q379" r:id="rId5" display="http://www.infomine.com/library/publications/docs/Golder2012.pdf  took steam engine of the rail and killed people in mine housese"/>
    <hyperlink ref="P45" r:id="rId6"/>
    <hyperlink ref="P69" r:id="rId7"/>
    <hyperlink ref="P41" r:id="rId8"/>
    <hyperlink ref="P48" r:id="rId9"/>
    <hyperlink ref="P390" location="'MASTER DATA FILE'!D4" display="'MASTER DATA FILE'!D4"/>
    <hyperlink ref="A2:A3" location="'MASTER DATA FILE'!B389" display="SEVERITY CODE"/>
    <hyperlink ref="A390" location="'MASTER DATA FILE'!A1" display="'MASTER DATA FILE'!A1"/>
    <hyperlink ref="P52" r:id="rId10"/>
    <hyperlink ref="P57" r:id="rId11"/>
    <hyperlink ref="P42" r:id="rId12"/>
    <hyperlink ref="P37" r:id="rId13"/>
    <hyperlink ref="P65" r:id="rId14"/>
    <hyperlink ref="I395:K395" location="'MASTER DATA FILE'!L4" display="ICOLD INCIDENT CLASSIFICATIONS"/>
    <hyperlink ref="P77" r:id="rId15" display="file:///C:/Users/Lindsay/Downloads/AGA-OP12-bra-serra-grande.pdf"/>
    <hyperlink ref="P119" r:id="rId16"/>
    <hyperlink ref="P303" r:id="rId17" display="http://www.acingenieros.com/descargas/pdfs/Articulo_03_Parte_03.pdf"/>
    <hyperlink ref="P36" r:id="rId18"/>
    <hyperlink ref="I407" location="'MASTER DATA FILE'!K4" display="BACK"/>
    <hyperlink ref="P35" r:id="rId19"/>
    <hyperlink ref="P34" r:id="rId20"/>
    <hyperlink ref="A391" location="'MASTER DATA FILE'!B4" display="Return"/>
    <hyperlink ref="P22" r:id="rId21" display="https://www.e1.ru/news/spool/news_id-69366844.html"/>
    <hyperlink ref="P50" r:id="rId22" display="https://www.rfa.org/english/news/myanmar/landslide-05042018180440.html"/>
    <hyperlink ref="P56" r:id="rId23" display="https://www.rfa.org/english/news/myanmar/landslide-05042018180440.html"/>
    <hyperlink ref="P26" r:id="rId24"/>
    <hyperlink ref="P14" r:id="rId25" display="https://blogs.agu.org/landslideblog/2022/01/11/pau-branco-1/"/>
    <hyperlink ref="P13" r:id="rId26"/>
    <hyperlink ref="P11" r:id="rId27"/>
    <hyperlink ref="P10" r:id="rId28"/>
    <hyperlink ref="P54" r:id="rId29" display="http://siberiantimes.com/ecology/others/news/n0671-stinking-poisoned-water-flows-towards-siberia-from-mining-city-ridder-in-kazakhstan/"/>
    <hyperlink ref="P104" r:id="rId30"/>
    <hyperlink ref="I1" location="'MASTER DATA FILE'!I405" display="ICOLD INCIDENT CLASSIFICATIONS"/>
    <hyperlink ref="P15" r:id="rId31"/>
  </hyperlinks>
  <pageMargins left="0.7" right="0.7" top="0.75" bottom="0.75" header="0.3" footer="0.3"/>
  <pageSetup orientation="portrait" horizontalDpi="4294967293" verticalDpi="4294967293" r:id="rId32"/>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1915 - 22Apr24</vt:lpstr>
      <vt:lpstr>'1915 - 22Apr24'!_GoBack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Chambers</dc:creator>
  <cp:lastModifiedBy>David Chambers</cp:lastModifiedBy>
  <dcterms:created xsi:type="dcterms:W3CDTF">2024-07-10T20:35:35Z</dcterms:created>
  <dcterms:modified xsi:type="dcterms:W3CDTF">2024-07-10T20:45:01Z</dcterms:modified>
</cp:coreProperties>
</file>